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fcdb88101d020f6e/Documentos/Trabajo/EBBF/Concurso/"/>
    </mc:Choice>
  </mc:AlternateContent>
  <xr:revisionPtr revIDLastSave="85" documentId="13_ncr:1_{7288239D-5D34-4AC3-A271-CF230BCD9C74}" xr6:coauthVersionLast="47" xr6:coauthVersionMax="47" xr10:uidLastSave="{DECFC6F3-C57A-4008-AD11-BB35F49A1692}"/>
  <workbookProtection workbookAlgorithmName="SHA-512" workbookHashValue="y+te4gTw7SV1wcyQizzmg6Cr4Fu2NJd0UctWZhyVDrfYCK4krQxaR6xj8FRGMl/HQKvFkL+W98+4oB0fgHlo7A==" workbookSaltValue="JlggtAuTkkaZBBAZC22OzA==" workbookSpinCount="100000" lockStructure="1"/>
  <bookViews>
    <workbookView xWindow="38280" yWindow="-120" windowWidth="29040" windowHeight="15720" xr2:uid="{E57CC5AC-4A87-4FF8-8E19-B6921771701E}"/>
  </bookViews>
  <sheets>
    <sheet name="Costo por mitigación" sheetId="1" r:id="rId1"/>
    <sheet name="FE" sheetId="5" state="hidden" r:id="rId2"/>
    <sheet name="Area distritos" sheetId="4" state="hidden" r:id="rId3"/>
    <sheet name="Sheet6" sheetId="6" state="hidden" r:id="rId4"/>
    <sheet name="area distrito ecozona" sheetId="2" state="hidden" r:id="rId5"/>
    <sheet name="defo 10-21 distritos" sheetId="7" state="hidden" r:id="rId6"/>
    <sheet name="Sheet3" sheetId="8" state="hidden" r:id="rId7"/>
    <sheet name="BD Politica" sheetId="9" state="hidden" r:id="rId8"/>
  </sheets>
  <definedNames>
    <definedName name="_xlnm._FilterDatabase" localSheetId="4" hidden="1">'area distrito ecozona'!$A$1:$G$8285</definedName>
    <definedName name="Alto_Amazonas">'BD Politica'!$H$2:$H$7</definedName>
    <definedName name="Amazonas">'BD Politica'!$F$2:$F$8</definedName>
    <definedName name="Bagua">'BD Politica'!$G$21:$G$26</definedName>
    <definedName name="Bellavista">'BD Politica'!$I$21:$I$26</definedName>
    <definedName name="Bongara">'BD Politica'!$G$9:$G$20</definedName>
    <definedName name="Calca">'BD Politica'!$K$15</definedName>
    <definedName name="Carabaya">'BD Politica'!$L$9:$L$13</definedName>
    <definedName name="Chachapoyas">'BD Politica'!$G$27:$G$47</definedName>
    <definedName name="Condorcanqui">'BD Politica'!$G$83:$G$85</definedName>
    <definedName name="Cusco">'BD Politica'!$F$29:$F$32</definedName>
    <definedName name="Datem_del_Marañon">'BD Politica'!$H$25:$H$30</definedName>
    <definedName name="Degra">'Costo por mitigación'!$S$10:$S$13</definedName>
    <definedName name="Degradacion">'Costo por mitigación'!$S$10:$S$13</definedName>
    <definedName name="El_Dorado">'BD Politica'!$I$57:$I$61</definedName>
    <definedName name="Funcionamiento">'Costo por mitigación'!$R$10:$R$13</definedName>
    <definedName name="Grant">'Costo por mitigación'!$R$10:$R$11</definedName>
    <definedName name="Huallaga">'BD Politica'!$I$27:$I$32</definedName>
    <definedName name="La_Convencion">'BD Politica'!$K$2:$K$11</definedName>
    <definedName name="Lamas">'BD Politica'!$I$62:$I$72</definedName>
    <definedName name="Loreto">'BD Politica'!$F$9:$F$15</definedName>
    <definedName name="Loreto_Provincia">'BD Politica'!$H$35:$H$39</definedName>
    <definedName name="Luya">'BD Politica'!$G$48:$G$70</definedName>
    <definedName name="Madre_de_Dios">'BD Politica'!$F$26:$F$28</definedName>
    <definedName name="Manu">'BD Politica'!$J$2:$J$5</definedName>
    <definedName name="Mariscal_Caceres">'BD Politica'!$I$16:$I$20</definedName>
    <definedName name="Mariscal_Ramon_Castilla">'BD Politica'!$H$31:$H$34</definedName>
    <definedName name="Maynas">'BD Politica'!$H$40:$H$52</definedName>
    <definedName name="Moyobamba">'BD Politica'!$I$73:$I$78</definedName>
    <definedName name="Paucartambo">'BD Politica'!$K$14</definedName>
    <definedName name="Picota">'BD Politica'!$I$33:$I$42</definedName>
    <definedName name="Puno">'BD Politica'!$F$33:$F$34</definedName>
    <definedName name="Quispicanchi">'BD Politica'!$K$12:$K$13</definedName>
    <definedName name="Regiones">'BD Politica'!$E$2:$E$7</definedName>
    <definedName name="Requena">'BD Politica'!$H$8:$H$18</definedName>
    <definedName name="Rioja">'BD Politica'!$I$2:$I$10</definedName>
    <definedName name="Rodriguez_De_Mendoza">'BD Politica'!$G$71:$G$82</definedName>
    <definedName name="San_Martin">'BD Politica'!$F$16:$F$25</definedName>
    <definedName name="San_Martin_Provincia">'BD Politica'!$I$43:$I$56</definedName>
    <definedName name="Sandia">'BD Politica'!$L$2:$L$8</definedName>
    <definedName name="Tahuamanu">'BD Politica'!$J$10:$J$12</definedName>
    <definedName name="Tambopata">'BD Politica'!$J$6:$J$9</definedName>
    <definedName name="Tocache">'BD Politica'!$I$11:$I$16</definedName>
    <definedName name="Ucayali">'BD Politica'!$H$19:$H$24</definedName>
    <definedName name="Utcubamba">'BD Politica'!$G$2:$G$8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21" i="1"/>
  <c r="C22" i="1" s="1"/>
  <c r="C16" i="1" l="1"/>
  <c r="C14" i="1"/>
  <c r="C15" i="1" s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" i="5"/>
  <c r="I43" i="9" a="1"/>
  <c r="I43" i="9" s="1"/>
  <c r="H35" i="9" a="1"/>
  <c r="H35" i="9" s="1"/>
  <c r="L9" i="9" a="1"/>
  <c r="L9" i="9" s="1"/>
  <c r="L2" i="9" a="1"/>
  <c r="L2" i="9" s="1"/>
  <c r="K15" i="9" a="1"/>
  <c r="K15" i="9" s="1"/>
  <c r="K14" i="9" a="1"/>
  <c r="K14" i="9" s="1"/>
  <c r="K12" i="9" a="1"/>
  <c r="K12" i="9" s="1"/>
  <c r="K2" i="9" a="1"/>
  <c r="K2" i="9" s="1"/>
  <c r="J10" i="9" a="1"/>
  <c r="J10" i="9" s="1"/>
  <c r="J6" i="9" a="1"/>
  <c r="J6" i="9" s="1"/>
  <c r="J2" i="9" a="1"/>
  <c r="J2" i="9" s="1"/>
  <c r="I73" i="9" a="1"/>
  <c r="I73" i="9" s="1"/>
  <c r="I62" i="9" a="1"/>
  <c r="I62" i="9" s="1"/>
  <c r="I57" i="9" a="1"/>
  <c r="I57" i="9" s="1"/>
  <c r="I33" i="9" a="1"/>
  <c r="I33" i="9" s="1"/>
  <c r="I27" i="9" a="1"/>
  <c r="I27" i="9" s="1"/>
  <c r="I21" i="9" a="1"/>
  <c r="I21" i="9" s="1"/>
  <c r="I16" i="9" a="1"/>
  <c r="I16" i="9" s="1"/>
  <c r="I11" i="9" a="1"/>
  <c r="I11" i="9" s="1"/>
  <c r="I2" i="9" a="1"/>
  <c r="I2" i="9" s="1"/>
  <c r="H40" i="9" a="1"/>
  <c r="H40" i="9" s="1"/>
  <c r="H31" i="9" a="1"/>
  <c r="H31" i="9" s="1"/>
  <c r="H25" i="9" a="1"/>
  <c r="H25" i="9" s="1"/>
  <c r="H19" i="9" a="1"/>
  <c r="H19" i="9" s="1"/>
  <c r="H8" i="9" a="1"/>
  <c r="H8" i="9" s="1"/>
  <c r="H2" i="9" a="1"/>
  <c r="H2" i="9" s="1"/>
  <c r="G83" i="9" a="1"/>
  <c r="G83" i="9" s="1"/>
  <c r="G71" i="9" a="1"/>
  <c r="G71" i="9" s="1"/>
  <c r="G48" i="9" a="1"/>
  <c r="G48" i="9" s="1"/>
  <c r="G27" i="9" a="1"/>
  <c r="G27" i="9" s="1"/>
  <c r="G21" i="9" a="1"/>
  <c r="G21" i="9" s="1"/>
  <c r="G9" i="9" a="1"/>
  <c r="G9" i="9" s="1"/>
  <c r="G2" i="9" a="1"/>
  <c r="G2" i="9" s="1"/>
  <c r="F33" i="9" a="1"/>
  <c r="F33" i="9" s="1"/>
  <c r="F29" i="9" a="1"/>
  <c r="F29" i="9" s="1"/>
  <c r="F26" i="9" a="1"/>
  <c r="F26" i="9" s="1"/>
  <c r="F16" i="9" a="1"/>
  <c r="F16" i="9" s="1"/>
  <c r="F9" i="9" a="1"/>
  <c r="F9" i="9" s="1"/>
  <c r="F2" i="9" a="1"/>
  <c r="F2" i="9" s="1"/>
  <c r="E2" i="9" a="1"/>
  <c r="E2" i="9" s="1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K198" i="7" s="1"/>
  <c r="L198" i="7" s="1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K262" i="7" s="1"/>
  <c r="L262" i="7" s="1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K278" i="7" s="1"/>
  <c r="L278" i="7" s="1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K294" i="7" s="1"/>
  <c r="L294" i="7" s="1"/>
  <c r="J295" i="7"/>
  <c r="J296" i="7"/>
  <c r="J297" i="7"/>
  <c r="J298" i="7"/>
  <c r="J299" i="7"/>
  <c r="K299" i="7" s="1"/>
  <c r="L299" i="7" s="1"/>
  <c r="J300" i="7"/>
  <c r="J301" i="7"/>
  <c r="J302" i="7"/>
  <c r="J303" i="7"/>
  <c r="J304" i="7"/>
  <c r="J305" i="7"/>
  <c r="J306" i="7"/>
  <c r="J307" i="7"/>
  <c r="J308" i="7"/>
  <c r="J309" i="7"/>
  <c r="J310" i="7"/>
  <c r="K310" i="7" s="1"/>
  <c r="L310" i="7" s="1"/>
  <c r="J311" i="7"/>
  <c r="J312" i="7"/>
  <c r="J313" i="7"/>
  <c r="J314" i="7"/>
  <c r="J315" i="7"/>
  <c r="K315" i="7" s="1"/>
  <c r="L315" i="7" s="1"/>
  <c r="J316" i="7"/>
  <c r="K316" i="7" s="1"/>
  <c r="L316" i="7" s="1"/>
  <c r="J317" i="7"/>
  <c r="J318" i="7"/>
  <c r="J319" i="7"/>
  <c r="J320" i="7"/>
  <c r="J321" i="7"/>
  <c r="K321" i="7" s="1"/>
  <c r="L321" i="7" s="1"/>
  <c r="J322" i="7"/>
  <c r="K322" i="7" s="1"/>
  <c r="L322" i="7" s="1"/>
  <c r="J323" i="7"/>
  <c r="J324" i="7"/>
  <c r="K324" i="7" s="1"/>
  <c r="L324" i="7" s="1"/>
  <c r="J325" i="7"/>
  <c r="J326" i="7"/>
  <c r="K326" i="7" s="1"/>
  <c r="L326" i="7" s="1"/>
  <c r="J327" i="7"/>
  <c r="J328" i="7"/>
  <c r="J329" i="7"/>
  <c r="J330" i="7"/>
  <c r="J331" i="7"/>
  <c r="K331" i="7" s="1"/>
  <c r="L331" i="7" s="1"/>
  <c r="J332" i="7"/>
  <c r="K332" i="7" s="1"/>
  <c r="L332" i="7" s="1"/>
  <c r="J333" i="7"/>
  <c r="J334" i="7"/>
  <c r="J335" i="7"/>
  <c r="J336" i="7"/>
  <c r="J337" i="7"/>
  <c r="K337" i="7" s="1"/>
  <c r="L337" i="7" s="1"/>
  <c r="J338" i="7"/>
  <c r="K338" i="7" s="1"/>
  <c r="L338" i="7" s="1"/>
  <c r="J339" i="7"/>
  <c r="J340" i="7"/>
  <c r="K340" i="7" s="1"/>
  <c r="L340" i="7" s="1"/>
  <c r="J341" i="7"/>
  <c r="J342" i="7"/>
  <c r="K342" i="7" s="1"/>
  <c r="L342" i="7" s="1"/>
  <c r="J343" i="7"/>
  <c r="J344" i="7"/>
  <c r="J345" i="7"/>
  <c r="J346" i="7"/>
  <c r="J347" i="7"/>
  <c r="K347" i="7" s="1"/>
  <c r="L347" i="7" s="1"/>
  <c r="J348" i="7"/>
  <c r="K348" i="7" s="1"/>
  <c r="L348" i="7" s="1"/>
  <c r="J349" i="7"/>
  <c r="J350" i="7"/>
  <c r="J351" i="7"/>
  <c r="J352" i="7"/>
  <c r="J353" i="7"/>
  <c r="K353" i="7" s="1"/>
  <c r="L353" i="7" s="1"/>
  <c r="J354" i="7"/>
  <c r="K354" i="7" s="1"/>
  <c r="L354" i="7" s="1"/>
  <c r="J355" i="7"/>
  <c r="K355" i="7" s="1"/>
  <c r="L355" i="7" s="1"/>
  <c r="J356" i="7"/>
  <c r="K356" i="7" s="1"/>
  <c r="L356" i="7" s="1"/>
  <c r="J357" i="7"/>
  <c r="J3" i="7"/>
  <c r="K3" i="7" s="1"/>
  <c r="L3" i="7" s="1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270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291" i="8"/>
  <c r="H292" i="8"/>
  <c r="H293" i="8"/>
  <c r="H294" i="8"/>
  <c r="H295" i="8"/>
  <c r="H296" i="8"/>
  <c r="H297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2" i="8"/>
  <c r="H343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" i="8"/>
  <c r="I4" i="7"/>
  <c r="I5" i="7"/>
  <c r="I6" i="7"/>
  <c r="K6" i="7" s="1"/>
  <c r="L6" i="7" s="1"/>
  <c r="I7" i="7"/>
  <c r="K7" i="7" s="1"/>
  <c r="L7" i="7" s="1"/>
  <c r="I8" i="7"/>
  <c r="I9" i="7"/>
  <c r="I10" i="7"/>
  <c r="I11" i="7"/>
  <c r="I12" i="7"/>
  <c r="I13" i="7"/>
  <c r="K13" i="7" s="1"/>
  <c r="L13" i="7" s="1"/>
  <c r="I14" i="7"/>
  <c r="K14" i="7" s="1"/>
  <c r="L14" i="7" s="1"/>
  <c r="I15" i="7"/>
  <c r="I16" i="7"/>
  <c r="I17" i="7"/>
  <c r="I18" i="7"/>
  <c r="I19" i="7"/>
  <c r="I20" i="7"/>
  <c r="I21" i="7"/>
  <c r="I22" i="7"/>
  <c r="K22" i="7" s="1"/>
  <c r="L22" i="7" s="1"/>
  <c r="I23" i="7"/>
  <c r="K23" i="7" s="1"/>
  <c r="L23" i="7" s="1"/>
  <c r="I24" i="7"/>
  <c r="I25" i="7"/>
  <c r="I26" i="7"/>
  <c r="I27" i="7"/>
  <c r="I28" i="7"/>
  <c r="I29" i="7"/>
  <c r="I30" i="7"/>
  <c r="K30" i="7" s="1"/>
  <c r="L30" i="7" s="1"/>
  <c r="I31" i="7"/>
  <c r="I32" i="7"/>
  <c r="I33" i="7"/>
  <c r="I34" i="7"/>
  <c r="I35" i="7"/>
  <c r="I36" i="7"/>
  <c r="I37" i="7"/>
  <c r="I38" i="7"/>
  <c r="K38" i="7" s="1"/>
  <c r="L38" i="7" s="1"/>
  <c r="I39" i="7"/>
  <c r="K39" i="7" s="1"/>
  <c r="L39" i="7" s="1"/>
  <c r="I40" i="7"/>
  <c r="I41" i="7"/>
  <c r="I42" i="7"/>
  <c r="I43" i="7"/>
  <c r="I44" i="7"/>
  <c r="I45" i="7"/>
  <c r="I46" i="7"/>
  <c r="K46" i="7" s="1"/>
  <c r="L46" i="7" s="1"/>
  <c r="I47" i="7"/>
  <c r="I48" i="7"/>
  <c r="I49" i="7"/>
  <c r="I50" i="7"/>
  <c r="I51" i="7"/>
  <c r="I52" i="7"/>
  <c r="I53" i="7"/>
  <c r="I54" i="7"/>
  <c r="K54" i="7" s="1"/>
  <c r="L54" i="7" s="1"/>
  <c r="I55" i="7"/>
  <c r="K55" i="7" s="1"/>
  <c r="L55" i="7" s="1"/>
  <c r="I56" i="7"/>
  <c r="I57" i="7"/>
  <c r="I58" i="7"/>
  <c r="I59" i="7"/>
  <c r="I60" i="7"/>
  <c r="I61" i="7"/>
  <c r="I62" i="7"/>
  <c r="K62" i="7" s="1"/>
  <c r="L62" i="7" s="1"/>
  <c r="I63" i="7"/>
  <c r="I64" i="7"/>
  <c r="I65" i="7"/>
  <c r="I66" i="7"/>
  <c r="I67" i="7"/>
  <c r="I68" i="7"/>
  <c r="I69" i="7"/>
  <c r="I70" i="7"/>
  <c r="K70" i="7" s="1"/>
  <c r="L70" i="7" s="1"/>
  <c r="I71" i="7"/>
  <c r="K71" i="7" s="1"/>
  <c r="L71" i="7" s="1"/>
  <c r="I72" i="7"/>
  <c r="I73" i="7"/>
  <c r="I74" i="7"/>
  <c r="I75" i="7"/>
  <c r="I76" i="7"/>
  <c r="I77" i="7"/>
  <c r="I78" i="7"/>
  <c r="K78" i="7" s="1"/>
  <c r="L78" i="7" s="1"/>
  <c r="I79" i="7"/>
  <c r="I80" i="7"/>
  <c r="I81" i="7"/>
  <c r="I82" i="7"/>
  <c r="I83" i="7"/>
  <c r="I84" i="7"/>
  <c r="I85" i="7"/>
  <c r="I86" i="7"/>
  <c r="I87" i="7"/>
  <c r="K87" i="7" s="1"/>
  <c r="L87" i="7" s="1"/>
  <c r="I88" i="7"/>
  <c r="I89" i="7"/>
  <c r="I90" i="7"/>
  <c r="I91" i="7"/>
  <c r="I92" i="7"/>
  <c r="I93" i="7"/>
  <c r="I94" i="7"/>
  <c r="K94" i="7" s="1"/>
  <c r="L94" i="7" s="1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K110" i="7" s="1"/>
  <c r="L110" i="7" s="1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K126" i="7" s="1"/>
  <c r="L126" i="7" s="1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K142" i="7" s="1"/>
  <c r="L142" i="7" s="1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K158" i="7" s="1"/>
  <c r="L158" i="7" s="1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K174" i="7" s="1"/>
  <c r="L174" i="7" s="1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K190" i="7" s="1"/>
  <c r="L190" i="7" s="1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K206" i="7" s="1"/>
  <c r="L206" i="7" s="1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K222" i="7" s="1"/>
  <c r="L222" i="7" s="1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" i="7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M32" i="5" s="1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M48" i="5" s="1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M64" i="5" s="1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M80" i="5" s="1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M96" i="5" s="1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M112" i="5" s="1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M144" i="5" s="1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M160" i="5" s="1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M176" i="5" s="1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M130" i="5"/>
  <c r="M220" i="5"/>
  <c r="M247" i="5"/>
  <c r="M295" i="5"/>
  <c r="M320" i="5"/>
  <c r="M342" i="5"/>
  <c r="M364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M193" i="5" s="1"/>
  <c r="K194" i="5"/>
  <c r="K195" i="5"/>
  <c r="K196" i="5"/>
  <c r="K197" i="5"/>
  <c r="K198" i="5"/>
  <c r="K199" i="5"/>
  <c r="K200" i="5"/>
  <c r="K201" i="5"/>
  <c r="K202" i="5"/>
  <c r="K203" i="5"/>
  <c r="K204" i="5"/>
  <c r="K205" i="5"/>
  <c r="K206" i="5"/>
  <c r="K207" i="5"/>
  <c r="K208" i="5"/>
  <c r="K209" i="5"/>
  <c r="K210" i="5"/>
  <c r="K211" i="5"/>
  <c r="K212" i="5"/>
  <c r="K213" i="5"/>
  <c r="K214" i="5"/>
  <c r="K215" i="5"/>
  <c r="K216" i="5"/>
  <c r="K217" i="5"/>
  <c r="K218" i="5"/>
  <c r="K219" i="5"/>
  <c r="K220" i="5"/>
  <c r="K221" i="5"/>
  <c r="K222" i="5"/>
  <c r="K223" i="5"/>
  <c r="K224" i="5"/>
  <c r="K225" i="5"/>
  <c r="K226" i="5"/>
  <c r="K227" i="5"/>
  <c r="K228" i="5"/>
  <c r="K229" i="5"/>
  <c r="K230" i="5"/>
  <c r="K231" i="5"/>
  <c r="K232" i="5"/>
  <c r="K233" i="5"/>
  <c r="K234" i="5"/>
  <c r="K235" i="5"/>
  <c r="K236" i="5"/>
  <c r="K237" i="5"/>
  <c r="K238" i="5"/>
  <c r="K239" i="5"/>
  <c r="K240" i="5"/>
  <c r="K241" i="5"/>
  <c r="K242" i="5"/>
  <c r="K243" i="5"/>
  <c r="K244" i="5"/>
  <c r="K245" i="5"/>
  <c r="K246" i="5"/>
  <c r="K247" i="5"/>
  <c r="K248" i="5"/>
  <c r="K249" i="5"/>
  <c r="K250" i="5"/>
  <c r="K251" i="5"/>
  <c r="K252" i="5"/>
  <c r="K253" i="5"/>
  <c r="K254" i="5"/>
  <c r="K255" i="5"/>
  <c r="K256" i="5"/>
  <c r="K257" i="5"/>
  <c r="K258" i="5"/>
  <c r="K259" i="5"/>
  <c r="K260" i="5"/>
  <c r="K261" i="5"/>
  <c r="K262" i="5"/>
  <c r="K263" i="5"/>
  <c r="K264" i="5"/>
  <c r="K265" i="5"/>
  <c r="K266" i="5"/>
  <c r="K267" i="5"/>
  <c r="K268" i="5"/>
  <c r="K269" i="5"/>
  <c r="K270" i="5"/>
  <c r="K271" i="5"/>
  <c r="K272" i="5"/>
  <c r="K273" i="5"/>
  <c r="M273" i="5" s="1"/>
  <c r="K274" i="5"/>
  <c r="K275" i="5"/>
  <c r="K276" i="5"/>
  <c r="K277" i="5"/>
  <c r="K278" i="5"/>
  <c r="K279" i="5"/>
  <c r="K280" i="5"/>
  <c r="K281" i="5"/>
  <c r="K282" i="5"/>
  <c r="K283" i="5"/>
  <c r="K284" i="5"/>
  <c r="K285" i="5"/>
  <c r="K286" i="5"/>
  <c r="K287" i="5"/>
  <c r="K288" i="5"/>
  <c r="K289" i="5"/>
  <c r="K290" i="5"/>
  <c r="K291" i="5"/>
  <c r="K292" i="5"/>
  <c r="K293" i="5"/>
  <c r="K294" i="5"/>
  <c r="K295" i="5"/>
  <c r="K296" i="5"/>
  <c r="K297" i="5"/>
  <c r="K298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K334" i="5"/>
  <c r="K335" i="5"/>
  <c r="K336" i="5"/>
  <c r="K337" i="5"/>
  <c r="K338" i="5"/>
  <c r="K339" i="5"/>
  <c r="K340" i="5"/>
  <c r="K341" i="5"/>
  <c r="K342" i="5"/>
  <c r="K343" i="5"/>
  <c r="K344" i="5"/>
  <c r="K345" i="5"/>
  <c r="K346" i="5"/>
  <c r="K347" i="5"/>
  <c r="K348" i="5"/>
  <c r="K349" i="5"/>
  <c r="K350" i="5"/>
  <c r="K351" i="5"/>
  <c r="K352" i="5"/>
  <c r="K353" i="5"/>
  <c r="K354" i="5"/>
  <c r="K355" i="5"/>
  <c r="K356" i="5"/>
  <c r="K357" i="5"/>
  <c r="K358" i="5"/>
  <c r="K359" i="5"/>
  <c r="K360" i="5"/>
  <c r="K361" i="5"/>
  <c r="K362" i="5"/>
  <c r="K363" i="5"/>
  <c r="K364" i="5"/>
  <c r="K365" i="5"/>
  <c r="K366" i="5"/>
  <c r="K367" i="5"/>
  <c r="K368" i="5"/>
  <c r="K3" i="5"/>
  <c r="J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M162" i="5" s="1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" i="5"/>
  <c r="H4" i="5"/>
  <c r="M4" i="5" s="1"/>
  <c r="H5" i="5"/>
  <c r="M5" i="5" s="1"/>
  <c r="H6" i="5"/>
  <c r="M6" i="5" s="1"/>
  <c r="H7" i="5"/>
  <c r="M7" i="5" s="1"/>
  <c r="H8" i="5"/>
  <c r="H9" i="5"/>
  <c r="H10" i="5"/>
  <c r="H11" i="5"/>
  <c r="M11" i="5" s="1"/>
  <c r="H12" i="5"/>
  <c r="H13" i="5"/>
  <c r="H14" i="5"/>
  <c r="H15" i="5"/>
  <c r="H16" i="5"/>
  <c r="H17" i="5"/>
  <c r="M17" i="5" s="1"/>
  <c r="H18" i="5"/>
  <c r="M18" i="5" s="1"/>
  <c r="H19" i="5"/>
  <c r="H20" i="5"/>
  <c r="M20" i="5" s="1"/>
  <c r="H21" i="5"/>
  <c r="M21" i="5" s="1"/>
  <c r="H22" i="5"/>
  <c r="M22" i="5" s="1"/>
  <c r="H23" i="5"/>
  <c r="M23" i="5" s="1"/>
  <c r="H24" i="5"/>
  <c r="H25" i="5"/>
  <c r="H26" i="5"/>
  <c r="H27" i="5"/>
  <c r="M27" i="5" s="1"/>
  <c r="H28" i="5"/>
  <c r="M28" i="5" s="1"/>
  <c r="H29" i="5"/>
  <c r="H30" i="5"/>
  <c r="H31" i="5"/>
  <c r="H32" i="5"/>
  <c r="H33" i="5"/>
  <c r="M33" i="5" s="1"/>
  <c r="H34" i="5"/>
  <c r="M34" i="5" s="1"/>
  <c r="H35" i="5"/>
  <c r="H36" i="5"/>
  <c r="M36" i="5" s="1"/>
  <c r="H37" i="5"/>
  <c r="M37" i="5" s="1"/>
  <c r="H38" i="5"/>
  <c r="M38" i="5" s="1"/>
  <c r="H39" i="5"/>
  <c r="M39" i="5" s="1"/>
  <c r="H40" i="5"/>
  <c r="H41" i="5"/>
  <c r="H42" i="5"/>
  <c r="H43" i="5"/>
  <c r="M43" i="5" s="1"/>
  <c r="H44" i="5"/>
  <c r="M44" i="5" s="1"/>
  <c r="H45" i="5"/>
  <c r="H46" i="5"/>
  <c r="H47" i="5"/>
  <c r="H48" i="5"/>
  <c r="H49" i="5"/>
  <c r="M49" i="5" s="1"/>
  <c r="H50" i="5"/>
  <c r="M50" i="5" s="1"/>
  <c r="H51" i="5"/>
  <c r="H52" i="5"/>
  <c r="M52" i="5" s="1"/>
  <c r="H53" i="5"/>
  <c r="M53" i="5" s="1"/>
  <c r="H54" i="5"/>
  <c r="M54" i="5" s="1"/>
  <c r="H55" i="5"/>
  <c r="M55" i="5" s="1"/>
  <c r="H56" i="5"/>
  <c r="H57" i="5"/>
  <c r="H58" i="5"/>
  <c r="H59" i="5"/>
  <c r="M59" i="5" s="1"/>
  <c r="H60" i="5"/>
  <c r="M60" i="5" s="1"/>
  <c r="H61" i="5"/>
  <c r="H62" i="5"/>
  <c r="H63" i="5"/>
  <c r="H64" i="5"/>
  <c r="H65" i="5"/>
  <c r="M65" i="5" s="1"/>
  <c r="H66" i="5"/>
  <c r="M66" i="5" s="1"/>
  <c r="H67" i="5"/>
  <c r="H68" i="5"/>
  <c r="M68" i="5" s="1"/>
  <c r="H69" i="5"/>
  <c r="M69" i="5" s="1"/>
  <c r="H70" i="5"/>
  <c r="M70" i="5" s="1"/>
  <c r="H71" i="5"/>
  <c r="M71" i="5" s="1"/>
  <c r="H72" i="5"/>
  <c r="H73" i="5"/>
  <c r="H74" i="5"/>
  <c r="H75" i="5"/>
  <c r="M75" i="5" s="1"/>
  <c r="H76" i="5"/>
  <c r="M76" i="5" s="1"/>
  <c r="H77" i="5"/>
  <c r="H78" i="5"/>
  <c r="H79" i="5"/>
  <c r="H80" i="5"/>
  <c r="H81" i="5"/>
  <c r="M81" i="5" s="1"/>
  <c r="H82" i="5"/>
  <c r="M82" i="5" s="1"/>
  <c r="H83" i="5"/>
  <c r="H84" i="5"/>
  <c r="M84" i="5" s="1"/>
  <c r="H85" i="5"/>
  <c r="M85" i="5" s="1"/>
  <c r="H86" i="5"/>
  <c r="M86" i="5" s="1"/>
  <c r="H87" i="5"/>
  <c r="M87" i="5" s="1"/>
  <c r="H88" i="5"/>
  <c r="H89" i="5"/>
  <c r="H90" i="5"/>
  <c r="H91" i="5"/>
  <c r="M91" i="5" s="1"/>
  <c r="H92" i="5"/>
  <c r="M92" i="5" s="1"/>
  <c r="H93" i="5"/>
  <c r="H94" i="5"/>
  <c r="H95" i="5"/>
  <c r="H96" i="5"/>
  <c r="H97" i="5"/>
  <c r="M97" i="5" s="1"/>
  <c r="H98" i="5"/>
  <c r="M98" i="5" s="1"/>
  <c r="H99" i="5"/>
  <c r="H100" i="5"/>
  <c r="M100" i="5" s="1"/>
  <c r="H101" i="5"/>
  <c r="M101" i="5" s="1"/>
  <c r="H102" i="5"/>
  <c r="M102" i="5" s="1"/>
  <c r="H103" i="5"/>
  <c r="M103" i="5" s="1"/>
  <c r="H104" i="5"/>
  <c r="H105" i="5"/>
  <c r="H106" i="5"/>
  <c r="H107" i="5"/>
  <c r="M107" i="5" s="1"/>
  <c r="H108" i="5"/>
  <c r="M108" i="5" s="1"/>
  <c r="H109" i="5"/>
  <c r="H110" i="5"/>
  <c r="H111" i="5"/>
  <c r="H112" i="5"/>
  <c r="H113" i="5"/>
  <c r="M113" i="5" s="1"/>
  <c r="H114" i="5"/>
  <c r="M114" i="5" s="1"/>
  <c r="H115" i="5"/>
  <c r="H116" i="5"/>
  <c r="M116" i="5" s="1"/>
  <c r="H117" i="5"/>
  <c r="M117" i="5" s="1"/>
  <c r="H118" i="5"/>
  <c r="M118" i="5" s="1"/>
  <c r="H119" i="5"/>
  <c r="M119" i="5" s="1"/>
  <c r="H120" i="5"/>
  <c r="H121" i="5"/>
  <c r="H122" i="5"/>
  <c r="H123" i="5"/>
  <c r="M123" i="5" s="1"/>
  <c r="H124" i="5"/>
  <c r="M124" i="5" s="1"/>
  <c r="H125" i="5"/>
  <c r="H126" i="5"/>
  <c r="H127" i="5"/>
  <c r="H128" i="5"/>
  <c r="M128" i="5" s="1"/>
  <c r="H129" i="5"/>
  <c r="M129" i="5" s="1"/>
  <c r="H130" i="5"/>
  <c r="H131" i="5"/>
  <c r="H132" i="5"/>
  <c r="M132" i="5" s="1"/>
  <c r="H133" i="5"/>
  <c r="M133" i="5" s="1"/>
  <c r="H134" i="5"/>
  <c r="M134" i="5" s="1"/>
  <c r="H135" i="5"/>
  <c r="M135" i="5" s="1"/>
  <c r="H136" i="5"/>
  <c r="H137" i="5"/>
  <c r="H138" i="5"/>
  <c r="H139" i="5"/>
  <c r="M139" i="5" s="1"/>
  <c r="H140" i="5"/>
  <c r="M140" i="5" s="1"/>
  <c r="H141" i="5"/>
  <c r="H142" i="5"/>
  <c r="H143" i="5"/>
  <c r="H144" i="5"/>
  <c r="H145" i="5"/>
  <c r="M145" i="5" s="1"/>
  <c r="H146" i="5"/>
  <c r="M146" i="5" s="1"/>
  <c r="H147" i="5"/>
  <c r="H148" i="5"/>
  <c r="M148" i="5" s="1"/>
  <c r="H149" i="5"/>
  <c r="M149" i="5" s="1"/>
  <c r="H150" i="5"/>
  <c r="M150" i="5" s="1"/>
  <c r="H151" i="5"/>
  <c r="M151" i="5" s="1"/>
  <c r="H152" i="5"/>
  <c r="H153" i="5"/>
  <c r="H154" i="5"/>
  <c r="H155" i="5"/>
  <c r="M155" i="5" s="1"/>
  <c r="H156" i="5"/>
  <c r="M156" i="5" s="1"/>
  <c r="H157" i="5"/>
  <c r="H158" i="5"/>
  <c r="H159" i="5"/>
  <c r="H160" i="5"/>
  <c r="H161" i="5"/>
  <c r="M161" i="5" s="1"/>
  <c r="H162" i="5"/>
  <c r="H163" i="5"/>
  <c r="H164" i="5"/>
  <c r="M164" i="5" s="1"/>
  <c r="H165" i="5"/>
  <c r="M165" i="5" s="1"/>
  <c r="H166" i="5"/>
  <c r="M166" i="5" s="1"/>
  <c r="H167" i="5"/>
  <c r="M167" i="5" s="1"/>
  <c r="H168" i="5"/>
  <c r="H169" i="5"/>
  <c r="H170" i="5"/>
  <c r="H171" i="5"/>
  <c r="M171" i="5" s="1"/>
  <c r="H172" i="5"/>
  <c r="M172" i="5" s="1"/>
  <c r="H173" i="5"/>
  <c r="H174" i="5"/>
  <c r="H175" i="5"/>
  <c r="H176" i="5"/>
  <c r="H177" i="5"/>
  <c r="M177" i="5" s="1"/>
  <c r="H178" i="5"/>
  <c r="M178" i="5" s="1"/>
  <c r="H179" i="5"/>
  <c r="H180" i="5"/>
  <c r="M180" i="5" s="1"/>
  <c r="H181" i="5"/>
  <c r="M181" i="5" s="1"/>
  <c r="H182" i="5"/>
  <c r="M182" i="5" s="1"/>
  <c r="H183" i="5"/>
  <c r="M183" i="5" s="1"/>
  <c r="H184" i="5"/>
  <c r="H185" i="5"/>
  <c r="H186" i="5"/>
  <c r="H187" i="5"/>
  <c r="M187" i="5" s="1"/>
  <c r="H188" i="5"/>
  <c r="M188" i="5" s="1"/>
  <c r="H189" i="5"/>
  <c r="H190" i="5"/>
  <c r="H191" i="5"/>
  <c r="H192" i="5"/>
  <c r="M192" i="5" s="1"/>
  <c r="H193" i="5"/>
  <c r="H194" i="5"/>
  <c r="M194" i="5" s="1"/>
  <c r="H195" i="5"/>
  <c r="H196" i="5"/>
  <c r="M196" i="5" s="1"/>
  <c r="H197" i="5"/>
  <c r="M197" i="5" s="1"/>
  <c r="H198" i="5"/>
  <c r="M198" i="5" s="1"/>
  <c r="H199" i="5"/>
  <c r="M199" i="5" s="1"/>
  <c r="H200" i="5"/>
  <c r="H201" i="5"/>
  <c r="H202" i="5"/>
  <c r="H203" i="5"/>
  <c r="M203" i="5" s="1"/>
  <c r="H204" i="5"/>
  <c r="M204" i="5" s="1"/>
  <c r="H205" i="5"/>
  <c r="H206" i="5"/>
  <c r="H207" i="5"/>
  <c r="H208" i="5"/>
  <c r="M208" i="5" s="1"/>
  <c r="H209" i="5"/>
  <c r="M209" i="5" s="1"/>
  <c r="H210" i="5"/>
  <c r="M210" i="5" s="1"/>
  <c r="H211" i="5"/>
  <c r="H212" i="5"/>
  <c r="M212" i="5" s="1"/>
  <c r="H213" i="5"/>
  <c r="M213" i="5" s="1"/>
  <c r="H214" i="5"/>
  <c r="M214" i="5" s="1"/>
  <c r="H215" i="5"/>
  <c r="M215" i="5" s="1"/>
  <c r="H216" i="5"/>
  <c r="H217" i="5"/>
  <c r="H218" i="5"/>
  <c r="H219" i="5"/>
  <c r="M219" i="5" s="1"/>
  <c r="H220" i="5"/>
  <c r="H221" i="5"/>
  <c r="H222" i="5"/>
  <c r="H223" i="5"/>
  <c r="H224" i="5"/>
  <c r="M224" i="5" s="1"/>
  <c r="H225" i="5"/>
  <c r="M225" i="5" s="1"/>
  <c r="H226" i="5"/>
  <c r="M226" i="5" s="1"/>
  <c r="H227" i="5"/>
  <c r="H228" i="5"/>
  <c r="M228" i="5" s="1"/>
  <c r="H229" i="5"/>
  <c r="M229" i="5" s="1"/>
  <c r="H230" i="5"/>
  <c r="M230" i="5" s="1"/>
  <c r="H231" i="5"/>
  <c r="M231" i="5" s="1"/>
  <c r="H232" i="5"/>
  <c r="H233" i="5"/>
  <c r="H234" i="5"/>
  <c r="H235" i="5"/>
  <c r="M235" i="5" s="1"/>
  <c r="H236" i="5"/>
  <c r="M236" i="5" s="1"/>
  <c r="H237" i="5"/>
  <c r="H238" i="5"/>
  <c r="H239" i="5"/>
  <c r="H240" i="5"/>
  <c r="M240" i="5" s="1"/>
  <c r="H241" i="5"/>
  <c r="M241" i="5" s="1"/>
  <c r="H242" i="5"/>
  <c r="M242" i="5" s="1"/>
  <c r="H243" i="5"/>
  <c r="H244" i="5"/>
  <c r="M244" i="5" s="1"/>
  <c r="H245" i="5"/>
  <c r="M245" i="5" s="1"/>
  <c r="H246" i="5"/>
  <c r="M246" i="5" s="1"/>
  <c r="H247" i="5"/>
  <c r="H248" i="5"/>
  <c r="H249" i="5"/>
  <c r="H250" i="5"/>
  <c r="M250" i="5" s="1"/>
  <c r="H251" i="5"/>
  <c r="M251" i="5" s="1"/>
  <c r="H252" i="5"/>
  <c r="M252" i="5" s="1"/>
  <c r="H253" i="5"/>
  <c r="H254" i="5"/>
  <c r="H255" i="5"/>
  <c r="H256" i="5"/>
  <c r="M256" i="5" s="1"/>
  <c r="H257" i="5"/>
  <c r="M257" i="5" s="1"/>
  <c r="H258" i="5"/>
  <c r="M258" i="5" s="1"/>
  <c r="H259" i="5"/>
  <c r="H260" i="5"/>
  <c r="M260" i="5" s="1"/>
  <c r="H261" i="5"/>
  <c r="M261" i="5" s="1"/>
  <c r="H262" i="5"/>
  <c r="M262" i="5" s="1"/>
  <c r="H263" i="5"/>
  <c r="M263" i="5" s="1"/>
  <c r="H264" i="5"/>
  <c r="M264" i="5" s="1"/>
  <c r="H265" i="5"/>
  <c r="H266" i="5"/>
  <c r="M266" i="5" s="1"/>
  <c r="H267" i="5"/>
  <c r="M267" i="5" s="1"/>
  <c r="H268" i="5"/>
  <c r="M268" i="5" s="1"/>
  <c r="H269" i="5"/>
  <c r="H270" i="5"/>
  <c r="H271" i="5"/>
  <c r="H272" i="5"/>
  <c r="M272" i="5" s="1"/>
  <c r="H273" i="5"/>
  <c r="H274" i="5"/>
  <c r="M274" i="5" s="1"/>
  <c r="H275" i="5"/>
  <c r="H276" i="5"/>
  <c r="M276" i="5" s="1"/>
  <c r="H277" i="5"/>
  <c r="M277" i="5" s="1"/>
  <c r="H278" i="5"/>
  <c r="M278" i="5" s="1"/>
  <c r="H279" i="5"/>
  <c r="M279" i="5" s="1"/>
  <c r="H280" i="5"/>
  <c r="M280" i="5" s="1"/>
  <c r="H281" i="5"/>
  <c r="H282" i="5"/>
  <c r="M282" i="5" s="1"/>
  <c r="H283" i="5"/>
  <c r="M283" i="5" s="1"/>
  <c r="H284" i="5"/>
  <c r="M284" i="5" s="1"/>
  <c r="H285" i="5"/>
  <c r="H286" i="5"/>
  <c r="H287" i="5"/>
  <c r="H288" i="5"/>
  <c r="M288" i="5" s="1"/>
  <c r="H289" i="5"/>
  <c r="M289" i="5" s="1"/>
  <c r="H290" i="5"/>
  <c r="M290" i="5" s="1"/>
  <c r="H291" i="5"/>
  <c r="H292" i="5"/>
  <c r="M292" i="5" s="1"/>
  <c r="H293" i="5"/>
  <c r="M293" i="5" s="1"/>
  <c r="H294" i="5"/>
  <c r="M294" i="5" s="1"/>
  <c r="H295" i="5"/>
  <c r="H296" i="5"/>
  <c r="M296" i="5" s="1"/>
  <c r="H297" i="5"/>
  <c r="H298" i="5"/>
  <c r="M298" i="5" s="1"/>
  <c r="H299" i="5"/>
  <c r="M299" i="5" s="1"/>
  <c r="H300" i="5"/>
  <c r="M300" i="5" s="1"/>
  <c r="H301" i="5"/>
  <c r="H302" i="5"/>
  <c r="H303" i="5"/>
  <c r="H304" i="5"/>
  <c r="M304" i="5" s="1"/>
  <c r="H305" i="5"/>
  <c r="M305" i="5" s="1"/>
  <c r="H306" i="5"/>
  <c r="M306" i="5" s="1"/>
  <c r="H307" i="5"/>
  <c r="H308" i="5"/>
  <c r="M308" i="5" s="1"/>
  <c r="H309" i="5"/>
  <c r="M309" i="5" s="1"/>
  <c r="H310" i="5"/>
  <c r="M310" i="5" s="1"/>
  <c r="H311" i="5"/>
  <c r="M311" i="5" s="1"/>
  <c r="H312" i="5"/>
  <c r="M312" i="5" s="1"/>
  <c r="H313" i="5"/>
  <c r="H314" i="5"/>
  <c r="M314" i="5" s="1"/>
  <c r="H315" i="5"/>
  <c r="M315" i="5" s="1"/>
  <c r="H316" i="5"/>
  <c r="M316" i="5" s="1"/>
  <c r="H317" i="5"/>
  <c r="H318" i="5"/>
  <c r="H319" i="5"/>
  <c r="H320" i="5"/>
  <c r="H321" i="5"/>
  <c r="M321" i="5" s="1"/>
  <c r="H322" i="5"/>
  <c r="M322" i="5" s="1"/>
  <c r="H323" i="5"/>
  <c r="H324" i="5"/>
  <c r="M324" i="5" s="1"/>
  <c r="H325" i="5"/>
  <c r="M325" i="5" s="1"/>
  <c r="H326" i="5"/>
  <c r="M326" i="5" s="1"/>
  <c r="H327" i="5"/>
  <c r="M327" i="5" s="1"/>
  <c r="H328" i="5"/>
  <c r="M328" i="5" s="1"/>
  <c r="H329" i="5"/>
  <c r="H330" i="5"/>
  <c r="M330" i="5" s="1"/>
  <c r="H331" i="5"/>
  <c r="M331" i="5" s="1"/>
  <c r="H332" i="5"/>
  <c r="M332" i="5" s="1"/>
  <c r="H333" i="5"/>
  <c r="H334" i="5"/>
  <c r="H335" i="5"/>
  <c r="H336" i="5"/>
  <c r="M336" i="5" s="1"/>
  <c r="H337" i="5"/>
  <c r="M337" i="5" s="1"/>
  <c r="H338" i="5"/>
  <c r="M338" i="5" s="1"/>
  <c r="H339" i="5"/>
  <c r="H340" i="5"/>
  <c r="M340" i="5" s="1"/>
  <c r="H341" i="5"/>
  <c r="M341" i="5" s="1"/>
  <c r="H342" i="5"/>
  <c r="H343" i="5"/>
  <c r="M343" i="5" s="1"/>
  <c r="H344" i="5"/>
  <c r="M344" i="5" s="1"/>
  <c r="H345" i="5"/>
  <c r="H346" i="5"/>
  <c r="M346" i="5" s="1"/>
  <c r="H347" i="5"/>
  <c r="M347" i="5" s="1"/>
  <c r="H348" i="5"/>
  <c r="M348" i="5" s="1"/>
  <c r="H349" i="5"/>
  <c r="H350" i="5"/>
  <c r="H351" i="5"/>
  <c r="H352" i="5"/>
  <c r="M352" i="5" s="1"/>
  <c r="H353" i="5"/>
  <c r="M353" i="5" s="1"/>
  <c r="H354" i="5"/>
  <c r="M354" i="5" s="1"/>
  <c r="H355" i="5"/>
  <c r="H356" i="5"/>
  <c r="M356" i="5" s="1"/>
  <c r="H357" i="5"/>
  <c r="M357" i="5" s="1"/>
  <c r="H358" i="5"/>
  <c r="M358" i="5" s="1"/>
  <c r="H359" i="5"/>
  <c r="M359" i="5" s="1"/>
  <c r="H360" i="5"/>
  <c r="M360" i="5" s="1"/>
  <c r="H361" i="5"/>
  <c r="H362" i="5"/>
  <c r="M362" i="5" s="1"/>
  <c r="H363" i="5"/>
  <c r="M363" i="5" s="1"/>
  <c r="H364" i="5"/>
  <c r="H365" i="5"/>
  <c r="H366" i="5"/>
  <c r="H367" i="5"/>
  <c r="H368" i="5"/>
  <c r="M368" i="5" s="1"/>
  <c r="H3" i="5"/>
  <c r="M3" i="5" s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704" i="2"/>
  <c r="G2705" i="2"/>
  <c r="G2706" i="2"/>
  <c r="G2707" i="2"/>
  <c r="G2708" i="2"/>
  <c r="G2709" i="2"/>
  <c r="G2710" i="2"/>
  <c r="G2711" i="2"/>
  <c r="G2712" i="2"/>
  <c r="G2713" i="2"/>
  <c r="G2714" i="2"/>
  <c r="G2715" i="2"/>
  <c r="G2716" i="2"/>
  <c r="G2717" i="2"/>
  <c r="G2718" i="2"/>
  <c r="G2719" i="2"/>
  <c r="G2720" i="2"/>
  <c r="G2721" i="2"/>
  <c r="G2722" i="2"/>
  <c r="G2723" i="2"/>
  <c r="G2724" i="2"/>
  <c r="G2725" i="2"/>
  <c r="G2726" i="2"/>
  <c r="G2727" i="2"/>
  <c r="G2728" i="2"/>
  <c r="G2729" i="2"/>
  <c r="G2730" i="2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90" i="2"/>
  <c r="G2791" i="2"/>
  <c r="G2792" i="2"/>
  <c r="G2793" i="2"/>
  <c r="G2794" i="2"/>
  <c r="G2795" i="2"/>
  <c r="G2796" i="2"/>
  <c r="G2797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99" i="2"/>
  <c r="G2900" i="2"/>
  <c r="G2901" i="2"/>
  <c r="G2902" i="2"/>
  <c r="G2903" i="2"/>
  <c r="G2904" i="2"/>
  <c r="G2905" i="2"/>
  <c r="G2906" i="2"/>
  <c r="G2907" i="2"/>
  <c r="G2908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27" i="2"/>
  <c r="G2928" i="2"/>
  <c r="G2929" i="2"/>
  <c r="G2930" i="2"/>
  <c r="G2931" i="2"/>
  <c r="G2932" i="2"/>
  <c r="G2933" i="2"/>
  <c r="G2934" i="2"/>
  <c r="G2935" i="2"/>
  <c r="G2936" i="2"/>
  <c r="G2937" i="2"/>
  <c r="G2938" i="2"/>
  <c r="G2939" i="2"/>
  <c r="G2940" i="2"/>
  <c r="G2941" i="2"/>
  <c r="G2942" i="2"/>
  <c r="G2943" i="2"/>
  <c r="G2944" i="2"/>
  <c r="G2945" i="2"/>
  <c r="G2946" i="2"/>
  <c r="G2947" i="2"/>
  <c r="G2948" i="2"/>
  <c r="G2949" i="2"/>
  <c r="G2950" i="2"/>
  <c r="G2951" i="2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121" i="2"/>
  <c r="G3122" i="2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53" i="2"/>
  <c r="G3154" i="2"/>
  <c r="G3155" i="2"/>
  <c r="G3156" i="2"/>
  <c r="G3157" i="2"/>
  <c r="G3158" i="2"/>
  <c r="G3159" i="2"/>
  <c r="G3160" i="2"/>
  <c r="G3161" i="2"/>
  <c r="G3162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211" i="2"/>
  <c r="G3212" i="2"/>
  <c r="G3213" i="2"/>
  <c r="G3214" i="2"/>
  <c r="G3215" i="2"/>
  <c r="G3216" i="2"/>
  <c r="G3217" i="2"/>
  <c r="G3218" i="2"/>
  <c r="G3219" i="2"/>
  <c r="G3220" i="2"/>
  <c r="G3221" i="2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35" i="2"/>
  <c r="G3236" i="2"/>
  <c r="G3237" i="2"/>
  <c r="G3238" i="2"/>
  <c r="G3239" i="2"/>
  <c r="G3240" i="2"/>
  <c r="G3241" i="2"/>
  <c r="G3242" i="2"/>
  <c r="G3243" i="2"/>
  <c r="G3244" i="2"/>
  <c r="G3245" i="2"/>
  <c r="G3246" i="2"/>
  <c r="G3247" i="2"/>
  <c r="G3248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71" i="2"/>
  <c r="G3272" i="2"/>
  <c r="G3273" i="2"/>
  <c r="G3274" i="2"/>
  <c r="G3275" i="2"/>
  <c r="G3276" i="2"/>
  <c r="G3277" i="2"/>
  <c r="G3278" i="2"/>
  <c r="G3279" i="2"/>
  <c r="G3280" i="2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92" i="2"/>
  <c r="G3393" i="2"/>
  <c r="G3394" i="2"/>
  <c r="G3395" i="2"/>
  <c r="G3396" i="2"/>
  <c r="G3397" i="2"/>
  <c r="G3398" i="2"/>
  <c r="G3399" i="2"/>
  <c r="G3400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53" i="2"/>
  <c r="G3554" i="2"/>
  <c r="G3555" i="2"/>
  <c r="G3556" i="2"/>
  <c r="G3557" i="2"/>
  <c r="G3558" i="2"/>
  <c r="G3559" i="2"/>
  <c r="G3560" i="2"/>
  <c r="G3561" i="2"/>
  <c r="G3562" i="2"/>
  <c r="G3563" i="2"/>
  <c r="G3564" i="2"/>
  <c r="G3565" i="2"/>
  <c r="G3566" i="2"/>
  <c r="G3567" i="2"/>
  <c r="G3568" i="2"/>
  <c r="G3569" i="2"/>
  <c r="G3570" i="2"/>
  <c r="G3571" i="2"/>
  <c r="G3572" i="2"/>
  <c r="G3573" i="2"/>
  <c r="G3574" i="2"/>
  <c r="G3575" i="2"/>
  <c r="G3576" i="2"/>
  <c r="G3577" i="2"/>
  <c r="G3578" i="2"/>
  <c r="G3579" i="2"/>
  <c r="G3580" i="2"/>
  <c r="G3581" i="2"/>
  <c r="G3582" i="2"/>
  <c r="G3583" i="2"/>
  <c r="G3584" i="2"/>
  <c r="G3585" i="2"/>
  <c r="G3586" i="2"/>
  <c r="G3587" i="2"/>
  <c r="G3588" i="2"/>
  <c r="G3589" i="2"/>
  <c r="G3590" i="2"/>
  <c r="G3591" i="2"/>
  <c r="G3592" i="2"/>
  <c r="G3593" i="2"/>
  <c r="G3594" i="2"/>
  <c r="G3595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87" i="2"/>
  <c r="G3688" i="2"/>
  <c r="G3689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63" i="2"/>
  <c r="G3764" i="2"/>
  <c r="G3765" i="2"/>
  <c r="G3766" i="2"/>
  <c r="G3767" i="2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99" i="2"/>
  <c r="G3800" i="2"/>
  <c r="G3801" i="2"/>
  <c r="G3802" i="2"/>
  <c r="G3803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18" i="2"/>
  <c r="G3819" i="2"/>
  <c r="G3820" i="2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99" i="2"/>
  <c r="G3900" i="2"/>
  <c r="G3901" i="2"/>
  <c r="G3902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40" i="2"/>
  <c r="G3941" i="2"/>
  <c r="G3942" i="2"/>
  <c r="G3943" i="2"/>
  <c r="G3944" i="2"/>
  <c r="G3945" i="2"/>
  <c r="G3946" i="2"/>
  <c r="G3947" i="2"/>
  <c r="G3948" i="2"/>
  <c r="G3949" i="2"/>
  <c r="G3950" i="2"/>
  <c r="G3951" i="2"/>
  <c r="G3952" i="2"/>
  <c r="G3953" i="2"/>
  <c r="G3954" i="2"/>
  <c r="G3955" i="2"/>
  <c r="G3956" i="2"/>
  <c r="G3957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4020" i="2"/>
  <c r="G4021" i="2"/>
  <c r="G4022" i="2"/>
  <c r="G4023" i="2"/>
  <c r="G4024" i="2"/>
  <c r="G4025" i="2"/>
  <c r="G4026" i="2"/>
  <c r="G4027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134" i="2"/>
  <c r="G4135" i="2"/>
  <c r="G4136" i="2"/>
  <c r="G4137" i="2"/>
  <c r="G4138" i="2"/>
  <c r="G4139" i="2"/>
  <c r="G4140" i="2"/>
  <c r="G4141" i="2"/>
  <c r="G4142" i="2"/>
  <c r="G4143" i="2"/>
  <c r="G4144" i="2"/>
  <c r="G4145" i="2"/>
  <c r="G4146" i="2"/>
  <c r="G4147" i="2"/>
  <c r="G4148" i="2"/>
  <c r="G4149" i="2"/>
  <c r="G4150" i="2"/>
  <c r="G4151" i="2"/>
  <c r="G4152" i="2"/>
  <c r="G4153" i="2"/>
  <c r="G4154" i="2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89" i="2"/>
  <c r="G4590" i="2"/>
  <c r="G4591" i="2"/>
  <c r="G4592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52" i="2"/>
  <c r="G5453" i="2"/>
  <c r="G5454" i="2"/>
  <c r="G5455" i="2"/>
  <c r="G5456" i="2"/>
  <c r="G5457" i="2"/>
  <c r="G5458" i="2"/>
  <c r="G5459" i="2"/>
  <c r="G5460" i="2"/>
  <c r="G5461" i="2"/>
  <c r="G5462" i="2"/>
  <c r="G5463" i="2"/>
  <c r="G5464" i="2"/>
  <c r="G5465" i="2"/>
  <c r="G5466" i="2"/>
  <c r="G5467" i="2"/>
  <c r="G5468" i="2"/>
  <c r="G5469" i="2"/>
  <c r="G5470" i="2"/>
  <c r="G5471" i="2"/>
  <c r="G5472" i="2"/>
  <c r="G5473" i="2"/>
  <c r="G5474" i="2"/>
  <c r="G5475" i="2"/>
  <c r="G5476" i="2"/>
  <c r="G5477" i="2"/>
  <c r="G5478" i="2"/>
  <c r="G5479" i="2"/>
  <c r="G5480" i="2"/>
  <c r="G5481" i="2"/>
  <c r="G5482" i="2"/>
  <c r="G5483" i="2"/>
  <c r="G5484" i="2"/>
  <c r="G5485" i="2"/>
  <c r="G5486" i="2"/>
  <c r="G5487" i="2"/>
  <c r="G5488" i="2"/>
  <c r="G5489" i="2"/>
  <c r="G5490" i="2"/>
  <c r="G5491" i="2"/>
  <c r="G5492" i="2"/>
  <c r="G5493" i="2"/>
  <c r="G5494" i="2"/>
  <c r="G5495" i="2"/>
  <c r="G5496" i="2"/>
  <c r="G5497" i="2"/>
  <c r="G5498" i="2"/>
  <c r="G5499" i="2"/>
  <c r="G5500" i="2"/>
  <c r="G5501" i="2"/>
  <c r="G5502" i="2"/>
  <c r="G5503" i="2"/>
  <c r="G5504" i="2"/>
  <c r="G5505" i="2"/>
  <c r="G5506" i="2"/>
  <c r="G5507" i="2"/>
  <c r="G5508" i="2"/>
  <c r="G5509" i="2"/>
  <c r="G5510" i="2"/>
  <c r="G5511" i="2"/>
  <c r="G5512" i="2"/>
  <c r="G5513" i="2"/>
  <c r="G5514" i="2"/>
  <c r="G5515" i="2"/>
  <c r="G5516" i="2"/>
  <c r="G5517" i="2"/>
  <c r="G5518" i="2"/>
  <c r="G5519" i="2"/>
  <c r="G5520" i="2"/>
  <c r="G5521" i="2"/>
  <c r="G5522" i="2"/>
  <c r="G5523" i="2"/>
  <c r="G5524" i="2"/>
  <c r="G5525" i="2"/>
  <c r="G5526" i="2"/>
  <c r="G5527" i="2"/>
  <c r="G5528" i="2"/>
  <c r="G5529" i="2"/>
  <c r="G5530" i="2"/>
  <c r="G5531" i="2"/>
  <c r="G5532" i="2"/>
  <c r="G5533" i="2"/>
  <c r="G5534" i="2"/>
  <c r="G5535" i="2"/>
  <c r="G5536" i="2"/>
  <c r="G5537" i="2"/>
  <c r="G5538" i="2"/>
  <c r="G5539" i="2"/>
  <c r="G5540" i="2"/>
  <c r="G5541" i="2"/>
  <c r="G5542" i="2"/>
  <c r="G5543" i="2"/>
  <c r="G5544" i="2"/>
  <c r="G5545" i="2"/>
  <c r="G5546" i="2"/>
  <c r="G5547" i="2"/>
  <c r="G5548" i="2"/>
  <c r="G5549" i="2"/>
  <c r="G5550" i="2"/>
  <c r="G5551" i="2"/>
  <c r="G5552" i="2"/>
  <c r="G5553" i="2"/>
  <c r="G5554" i="2"/>
  <c r="G5555" i="2"/>
  <c r="G5556" i="2"/>
  <c r="G5557" i="2"/>
  <c r="G5558" i="2"/>
  <c r="G5559" i="2"/>
  <c r="G5560" i="2"/>
  <c r="G5561" i="2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606" i="2"/>
  <c r="G5607" i="2"/>
  <c r="G5608" i="2"/>
  <c r="G5609" i="2"/>
  <c r="G5610" i="2"/>
  <c r="G5611" i="2"/>
  <c r="G5612" i="2"/>
  <c r="G5613" i="2"/>
  <c r="G5614" i="2"/>
  <c r="G5615" i="2"/>
  <c r="G5616" i="2"/>
  <c r="G5617" i="2"/>
  <c r="G5618" i="2"/>
  <c r="G5619" i="2"/>
  <c r="G5620" i="2"/>
  <c r="G5621" i="2"/>
  <c r="G5622" i="2"/>
  <c r="G5623" i="2"/>
  <c r="G5624" i="2"/>
  <c r="G5625" i="2"/>
  <c r="G5626" i="2"/>
  <c r="G5627" i="2"/>
  <c r="G5628" i="2"/>
  <c r="G5629" i="2"/>
  <c r="G5630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741" i="2"/>
  <c r="G5742" i="2"/>
  <c r="G5743" i="2"/>
  <c r="G5744" i="2"/>
  <c r="G5745" i="2"/>
  <c r="G5746" i="2"/>
  <c r="G5747" i="2"/>
  <c r="G5748" i="2"/>
  <c r="G5749" i="2"/>
  <c r="G5750" i="2"/>
  <c r="G5751" i="2"/>
  <c r="G5752" i="2"/>
  <c r="G5753" i="2"/>
  <c r="G5754" i="2"/>
  <c r="G5755" i="2"/>
  <c r="G5756" i="2"/>
  <c r="G5757" i="2"/>
  <c r="G5758" i="2"/>
  <c r="G5759" i="2"/>
  <c r="G5760" i="2"/>
  <c r="G5761" i="2"/>
  <c r="G5762" i="2"/>
  <c r="G5763" i="2"/>
  <c r="G5764" i="2"/>
  <c r="G5765" i="2"/>
  <c r="G5766" i="2"/>
  <c r="G5767" i="2"/>
  <c r="G5768" i="2"/>
  <c r="G5769" i="2"/>
  <c r="G5770" i="2"/>
  <c r="G5771" i="2"/>
  <c r="G5772" i="2"/>
  <c r="G5773" i="2"/>
  <c r="G5774" i="2"/>
  <c r="G5775" i="2"/>
  <c r="G5776" i="2"/>
  <c r="G5777" i="2"/>
  <c r="G5778" i="2"/>
  <c r="G5779" i="2"/>
  <c r="G5780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81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95" i="2"/>
  <c r="G5896" i="2"/>
  <c r="G5897" i="2"/>
  <c r="G5898" i="2"/>
  <c r="G5899" i="2"/>
  <c r="G5900" i="2"/>
  <c r="G5901" i="2"/>
  <c r="G5902" i="2"/>
  <c r="G5903" i="2"/>
  <c r="G5904" i="2"/>
  <c r="G5905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927" i="2"/>
  <c r="G5928" i="2"/>
  <c r="G5929" i="2"/>
  <c r="G5930" i="2"/>
  <c r="G5931" i="2"/>
  <c r="G5932" i="2"/>
  <c r="G5933" i="2"/>
  <c r="G5934" i="2"/>
  <c r="G5935" i="2"/>
  <c r="G593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49" i="2"/>
  <c r="G5950" i="2"/>
  <c r="G5951" i="2"/>
  <c r="G5952" i="2"/>
  <c r="G5953" i="2"/>
  <c r="G5954" i="2"/>
  <c r="G5955" i="2"/>
  <c r="G5956" i="2"/>
  <c r="G5957" i="2"/>
  <c r="G5958" i="2"/>
  <c r="G5959" i="2"/>
  <c r="G5960" i="2"/>
  <c r="G5961" i="2"/>
  <c r="G5962" i="2"/>
  <c r="G5963" i="2"/>
  <c r="G5964" i="2"/>
  <c r="G5965" i="2"/>
  <c r="G5966" i="2"/>
  <c r="G5967" i="2"/>
  <c r="G5968" i="2"/>
  <c r="G5969" i="2"/>
  <c r="G5970" i="2"/>
  <c r="G5971" i="2"/>
  <c r="G5972" i="2"/>
  <c r="G5973" i="2"/>
  <c r="G5974" i="2"/>
  <c r="G5975" i="2"/>
  <c r="G5976" i="2"/>
  <c r="G5977" i="2"/>
  <c r="G5978" i="2"/>
  <c r="G5979" i="2"/>
  <c r="G5980" i="2"/>
  <c r="G5981" i="2"/>
  <c r="G5982" i="2"/>
  <c r="G5983" i="2"/>
  <c r="G5984" i="2"/>
  <c r="G5985" i="2"/>
  <c r="G5986" i="2"/>
  <c r="G5987" i="2"/>
  <c r="G5988" i="2"/>
  <c r="G5989" i="2"/>
  <c r="G5990" i="2"/>
  <c r="G5991" i="2"/>
  <c r="G5992" i="2"/>
  <c r="G5993" i="2"/>
  <c r="G5994" i="2"/>
  <c r="G5995" i="2"/>
  <c r="G5996" i="2"/>
  <c r="G5997" i="2"/>
  <c r="G5998" i="2"/>
  <c r="G5999" i="2"/>
  <c r="G6000" i="2"/>
  <c r="G6001" i="2"/>
  <c r="G6002" i="2"/>
  <c r="G6003" i="2"/>
  <c r="G6004" i="2"/>
  <c r="G6005" i="2"/>
  <c r="G6006" i="2"/>
  <c r="G6007" i="2"/>
  <c r="G6008" i="2"/>
  <c r="G6009" i="2"/>
  <c r="G6010" i="2"/>
  <c r="G6011" i="2"/>
  <c r="G6012" i="2"/>
  <c r="G6013" i="2"/>
  <c r="G6014" i="2"/>
  <c r="G6015" i="2"/>
  <c r="G6016" i="2"/>
  <c r="G6017" i="2"/>
  <c r="G6018" i="2"/>
  <c r="G6019" i="2"/>
  <c r="G6020" i="2"/>
  <c r="G6021" i="2"/>
  <c r="G6022" i="2"/>
  <c r="G6023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45" i="2"/>
  <c r="G6046" i="2"/>
  <c r="G6047" i="2"/>
  <c r="G6048" i="2"/>
  <c r="G6049" i="2"/>
  <c r="G6050" i="2"/>
  <c r="G6051" i="2"/>
  <c r="G6052" i="2"/>
  <c r="G6053" i="2"/>
  <c r="G6054" i="2"/>
  <c r="G6055" i="2"/>
  <c r="G6056" i="2"/>
  <c r="G6057" i="2"/>
  <c r="G6058" i="2"/>
  <c r="G6059" i="2"/>
  <c r="G6060" i="2"/>
  <c r="G6061" i="2"/>
  <c r="G6062" i="2"/>
  <c r="G6063" i="2"/>
  <c r="G6064" i="2"/>
  <c r="G6065" i="2"/>
  <c r="G6066" i="2"/>
  <c r="G6067" i="2"/>
  <c r="G6068" i="2"/>
  <c r="G6069" i="2"/>
  <c r="G6070" i="2"/>
  <c r="G6071" i="2"/>
  <c r="G6072" i="2"/>
  <c r="G6073" i="2"/>
  <c r="G6074" i="2"/>
  <c r="G6075" i="2"/>
  <c r="G6076" i="2"/>
  <c r="G6077" i="2"/>
  <c r="G6078" i="2"/>
  <c r="G6079" i="2"/>
  <c r="G6080" i="2"/>
  <c r="G6081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116" i="2"/>
  <c r="G6117" i="2"/>
  <c r="G6118" i="2"/>
  <c r="G6119" i="2"/>
  <c r="G6120" i="2"/>
  <c r="G6121" i="2"/>
  <c r="G6122" i="2"/>
  <c r="G6123" i="2"/>
  <c r="G6124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62" i="2"/>
  <c r="G6163" i="2"/>
  <c r="G6164" i="2"/>
  <c r="G6165" i="2"/>
  <c r="G6166" i="2"/>
  <c r="G6167" i="2"/>
  <c r="G6168" i="2"/>
  <c r="G6169" i="2"/>
  <c r="G6170" i="2"/>
  <c r="G6171" i="2"/>
  <c r="G6172" i="2"/>
  <c r="G6173" i="2"/>
  <c r="G6174" i="2"/>
  <c r="G6175" i="2"/>
  <c r="G6176" i="2"/>
  <c r="G6177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204" i="2"/>
  <c r="G6205" i="2"/>
  <c r="G6206" i="2"/>
  <c r="G6207" i="2"/>
  <c r="G6208" i="2"/>
  <c r="G6209" i="2"/>
  <c r="G6210" i="2"/>
  <c r="G6211" i="2"/>
  <c r="G6212" i="2"/>
  <c r="G6213" i="2"/>
  <c r="G6214" i="2"/>
  <c r="G6215" i="2"/>
  <c r="G6216" i="2"/>
  <c r="G6217" i="2"/>
  <c r="G6218" i="2"/>
  <c r="G6219" i="2"/>
  <c r="G6220" i="2"/>
  <c r="G6221" i="2"/>
  <c r="G6222" i="2"/>
  <c r="G6223" i="2"/>
  <c r="G6224" i="2"/>
  <c r="G6225" i="2"/>
  <c r="G6226" i="2"/>
  <c r="G6227" i="2"/>
  <c r="G6228" i="2"/>
  <c r="G6229" i="2"/>
  <c r="G6230" i="2"/>
  <c r="G6231" i="2"/>
  <c r="G6232" i="2"/>
  <c r="G6233" i="2"/>
  <c r="G6234" i="2"/>
  <c r="G6235" i="2"/>
  <c r="G6236" i="2"/>
  <c r="G6237" i="2"/>
  <c r="G6238" i="2"/>
  <c r="G6239" i="2"/>
  <c r="G6240" i="2"/>
  <c r="G6241" i="2"/>
  <c r="G6242" i="2"/>
  <c r="G6243" i="2"/>
  <c r="G6244" i="2"/>
  <c r="G6245" i="2"/>
  <c r="G6246" i="2"/>
  <c r="G6247" i="2"/>
  <c r="G6248" i="2"/>
  <c r="G6249" i="2"/>
  <c r="G6250" i="2"/>
  <c r="G6251" i="2"/>
  <c r="G6252" i="2"/>
  <c r="G6253" i="2"/>
  <c r="G6254" i="2"/>
  <c r="G6255" i="2"/>
  <c r="G6256" i="2"/>
  <c r="G6257" i="2"/>
  <c r="G6258" i="2"/>
  <c r="G6259" i="2"/>
  <c r="G6260" i="2"/>
  <c r="G6261" i="2"/>
  <c r="G6262" i="2"/>
  <c r="G6263" i="2"/>
  <c r="G6264" i="2"/>
  <c r="G6265" i="2"/>
  <c r="G6266" i="2"/>
  <c r="G6267" i="2"/>
  <c r="G6268" i="2"/>
  <c r="G6269" i="2"/>
  <c r="G6270" i="2"/>
  <c r="G6271" i="2"/>
  <c r="G6272" i="2"/>
  <c r="G6273" i="2"/>
  <c r="G6274" i="2"/>
  <c r="G6275" i="2"/>
  <c r="G6276" i="2"/>
  <c r="G6277" i="2"/>
  <c r="G6278" i="2"/>
  <c r="G6279" i="2"/>
  <c r="G6280" i="2"/>
  <c r="G6281" i="2"/>
  <c r="G6282" i="2"/>
  <c r="G6283" i="2"/>
  <c r="G6284" i="2"/>
  <c r="G6285" i="2"/>
  <c r="G6286" i="2"/>
  <c r="G6287" i="2"/>
  <c r="G6288" i="2"/>
  <c r="G6289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76" i="2"/>
  <c r="G6377" i="2"/>
  <c r="G6378" i="2"/>
  <c r="G6379" i="2"/>
  <c r="G6380" i="2"/>
  <c r="G6381" i="2"/>
  <c r="G6382" i="2"/>
  <c r="G6383" i="2"/>
  <c r="G6384" i="2"/>
  <c r="G6385" i="2"/>
  <c r="G6386" i="2"/>
  <c r="G6387" i="2"/>
  <c r="G6388" i="2"/>
  <c r="G6389" i="2"/>
  <c r="G6390" i="2"/>
  <c r="G6391" i="2"/>
  <c r="G6392" i="2"/>
  <c r="G6393" i="2"/>
  <c r="G6394" i="2"/>
  <c r="G6395" i="2"/>
  <c r="G6396" i="2"/>
  <c r="G6397" i="2"/>
  <c r="G6398" i="2"/>
  <c r="G6399" i="2"/>
  <c r="G6400" i="2"/>
  <c r="G6401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414" i="2"/>
  <c r="G6415" i="2"/>
  <c r="G6416" i="2"/>
  <c r="G6417" i="2"/>
  <c r="G6418" i="2"/>
  <c r="G6419" i="2"/>
  <c r="G6420" i="2"/>
  <c r="G6421" i="2"/>
  <c r="G6422" i="2"/>
  <c r="G6423" i="2"/>
  <c r="G6424" i="2"/>
  <c r="G6425" i="2"/>
  <c r="G6426" i="2"/>
  <c r="G6427" i="2"/>
  <c r="G6428" i="2"/>
  <c r="G6429" i="2"/>
  <c r="G6430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53" i="2"/>
  <c r="G6454" i="2"/>
  <c r="G6455" i="2"/>
  <c r="G6456" i="2"/>
  <c r="G6457" i="2"/>
  <c r="G6458" i="2"/>
  <c r="G6459" i="2"/>
  <c r="G6460" i="2"/>
  <c r="G6461" i="2"/>
  <c r="G6462" i="2"/>
  <c r="G6463" i="2"/>
  <c r="G6464" i="2"/>
  <c r="G6465" i="2"/>
  <c r="G6466" i="2"/>
  <c r="G6467" i="2"/>
  <c r="G6468" i="2"/>
  <c r="G6469" i="2"/>
  <c r="G6470" i="2"/>
  <c r="G6471" i="2"/>
  <c r="G6472" i="2"/>
  <c r="G6473" i="2"/>
  <c r="G6474" i="2"/>
  <c r="G6475" i="2"/>
  <c r="G6476" i="2"/>
  <c r="G6477" i="2"/>
  <c r="G6478" i="2"/>
  <c r="G6479" i="2"/>
  <c r="G6480" i="2"/>
  <c r="G6481" i="2"/>
  <c r="G6482" i="2"/>
  <c r="G6483" i="2"/>
  <c r="G6484" i="2"/>
  <c r="G6485" i="2"/>
  <c r="G6486" i="2"/>
  <c r="G6487" i="2"/>
  <c r="G6488" i="2"/>
  <c r="G6489" i="2"/>
  <c r="G6490" i="2"/>
  <c r="G6491" i="2"/>
  <c r="G6492" i="2"/>
  <c r="G6493" i="2"/>
  <c r="G6494" i="2"/>
  <c r="G6495" i="2"/>
  <c r="G6496" i="2"/>
  <c r="G6497" i="2"/>
  <c r="G6498" i="2"/>
  <c r="G6499" i="2"/>
  <c r="G6500" i="2"/>
  <c r="G6501" i="2"/>
  <c r="G6502" i="2"/>
  <c r="G6503" i="2"/>
  <c r="G6504" i="2"/>
  <c r="G6505" i="2"/>
  <c r="G6506" i="2"/>
  <c r="G6507" i="2"/>
  <c r="G6508" i="2"/>
  <c r="G6509" i="2"/>
  <c r="G6510" i="2"/>
  <c r="G6511" i="2"/>
  <c r="G6512" i="2"/>
  <c r="G6513" i="2"/>
  <c r="G6514" i="2"/>
  <c r="G6515" i="2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49" i="2"/>
  <c r="G6550" i="2"/>
  <c r="G6551" i="2"/>
  <c r="G6552" i="2"/>
  <c r="G6553" i="2"/>
  <c r="G6554" i="2"/>
  <c r="G6555" i="2"/>
  <c r="G6556" i="2"/>
  <c r="G6557" i="2"/>
  <c r="G6558" i="2"/>
  <c r="G6559" i="2"/>
  <c r="G6560" i="2"/>
  <c r="G6561" i="2"/>
  <c r="G6562" i="2"/>
  <c r="G6563" i="2"/>
  <c r="G6564" i="2"/>
  <c r="G6565" i="2"/>
  <c r="G6566" i="2"/>
  <c r="G6567" i="2"/>
  <c r="G6568" i="2"/>
  <c r="G6569" i="2"/>
  <c r="G6570" i="2"/>
  <c r="G6571" i="2"/>
  <c r="G6572" i="2"/>
  <c r="G6573" i="2"/>
  <c r="G6574" i="2"/>
  <c r="G6575" i="2"/>
  <c r="G6576" i="2"/>
  <c r="G6577" i="2"/>
  <c r="G6578" i="2"/>
  <c r="G6579" i="2"/>
  <c r="G6580" i="2"/>
  <c r="G6581" i="2"/>
  <c r="G6582" i="2"/>
  <c r="G6583" i="2"/>
  <c r="G6584" i="2"/>
  <c r="G6585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98" i="2"/>
  <c r="G6599" i="2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27" i="2"/>
  <c r="G6628" i="2"/>
  <c r="G6629" i="2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6661" i="2"/>
  <c r="G6662" i="2"/>
  <c r="G6663" i="2"/>
  <c r="G6664" i="2"/>
  <c r="G6665" i="2"/>
  <c r="G6666" i="2"/>
  <c r="G6667" i="2"/>
  <c r="G6668" i="2"/>
  <c r="G6669" i="2"/>
  <c r="G6670" i="2"/>
  <c r="G6671" i="2"/>
  <c r="G6672" i="2"/>
  <c r="G6673" i="2"/>
  <c r="G6674" i="2"/>
  <c r="G6675" i="2"/>
  <c r="G6676" i="2"/>
  <c r="G6677" i="2"/>
  <c r="G6678" i="2"/>
  <c r="G6679" i="2"/>
  <c r="G6680" i="2"/>
  <c r="G6681" i="2"/>
  <c r="G6682" i="2"/>
  <c r="G6683" i="2"/>
  <c r="G6684" i="2"/>
  <c r="G6685" i="2"/>
  <c r="G6686" i="2"/>
  <c r="G6687" i="2"/>
  <c r="G6688" i="2"/>
  <c r="G6689" i="2"/>
  <c r="G6690" i="2"/>
  <c r="G6691" i="2"/>
  <c r="G6692" i="2"/>
  <c r="G6693" i="2"/>
  <c r="G6694" i="2"/>
  <c r="G6695" i="2"/>
  <c r="G6696" i="2"/>
  <c r="G6697" i="2"/>
  <c r="G6698" i="2"/>
  <c r="G6699" i="2"/>
  <c r="G6700" i="2"/>
  <c r="G6701" i="2"/>
  <c r="G6702" i="2"/>
  <c r="G6703" i="2"/>
  <c r="G6704" i="2"/>
  <c r="G6705" i="2"/>
  <c r="G6706" i="2"/>
  <c r="G6707" i="2"/>
  <c r="G6708" i="2"/>
  <c r="G6709" i="2"/>
  <c r="G6710" i="2"/>
  <c r="G6711" i="2"/>
  <c r="G6712" i="2"/>
  <c r="G6713" i="2"/>
  <c r="G6714" i="2"/>
  <c r="G6715" i="2"/>
  <c r="G6716" i="2"/>
  <c r="G6717" i="2"/>
  <c r="G6718" i="2"/>
  <c r="G6719" i="2"/>
  <c r="G6720" i="2"/>
  <c r="G6721" i="2"/>
  <c r="G6722" i="2"/>
  <c r="G6723" i="2"/>
  <c r="G6724" i="2"/>
  <c r="G6725" i="2"/>
  <c r="G6726" i="2"/>
  <c r="G6727" i="2"/>
  <c r="G6728" i="2"/>
  <c r="G6729" i="2"/>
  <c r="G6730" i="2"/>
  <c r="G6731" i="2"/>
  <c r="G6732" i="2"/>
  <c r="G6733" i="2"/>
  <c r="G6734" i="2"/>
  <c r="G6735" i="2"/>
  <c r="G6736" i="2"/>
  <c r="G6737" i="2"/>
  <c r="G6738" i="2"/>
  <c r="G6739" i="2"/>
  <c r="G6740" i="2"/>
  <c r="G6741" i="2"/>
  <c r="G6742" i="2"/>
  <c r="G6743" i="2"/>
  <c r="G6744" i="2"/>
  <c r="G6745" i="2"/>
  <c r="G6746" i="2"/>
  <c r="G6747" i="2"/>
  <c r="G6748" i="2"/>
  <c r="G6749" i="2"/>
  <c r="G6750" i="2"/>
  <c r="G6751" i="2"/>
  <c r="G6752" i="2"/>
  <c r="G6753" i="2"/>
  <c r="G6754" i="2"/>
  <c r="G6755" i="2"/>
  <c r="G6756" i="2"/>
  <c r="G6757" i="2"/>
  <c r="G6758" i="2"/>
  <c r="G6759" i="2"/>
  <c r="G6760" i="2"/>
  <c r="G6761" i="2"/>
  <c r="G6762" i="2"/>
  <c r="G6763" i="2"/>
  <c r="G6764" i="2"/>
  <c r="G6765" i="2"/>
  <c r="G6766" i="2"/>
  <c r="G6767" i="2"/>
  <c r="G6768" i="2"/>
  <c r="G6769" i="2"/>
  <c r="G6770" i="2"/>
  <c r="G6771" i="2"/>
  <c r="G6772" i="2"/>
  <c r="G6773" i="2"/>
  <c r="G6774" i="2"/>
  <c r="G6775" i="2"/>
  <c r="G6776" i="2"/>
  <c r="G6777" i="2"/>
  <c r="G6778" i="2"/>
  <c r="G6779" i="2"/>
  <c r="G6780" i="2"/>
  <c r="G6781" i="2"/>
  <c r="G6782" i="2"/>
  <c r="G6783" i="2"/>
  <c r="G6784" i="2"/>
  <c r="G6785" i="2"/>
  <c r="G6786" i="2"/>
  <c r="G6787" i="2"/>
  <c r="G6788" i="2"/>
  <c r="G6789" i="2"/>
  <c r="G6790" i="2"/>
  <c r="G6791" i="2"/>
  <c r="G6792" i="2"/>
  <c r="G6793" i="2"/>
  <c r="G6794" i="2"/>
  <c r="G6795" i="2"/>
  <c r="G6796" i="2"/>
  <c r="G6797" i="2"/>
  <c r="G6798" i="2"/>
  <c r="G6799" i="2"/>
  <c r="G6800" i="2"/>
  <c r="G6801" i="2"/>
  <c r="G6802" i="2"/>
  <c r="G6803" i="2"/>
  <c r="G6804" i="2"/>
  <c r="G6805" i="2"/>
  <c r="G6806" i="2"/>
  <c r="G6807" i="2"/>
  <c r="G6808" i="2"/>
  <c r="G6809" i="2"/>
  <c r="G6810" i="2"/>
  <c r="G6811" i="2"/>
  <c r="G6812" i="2"/>
  <c r="G6813" i="2"/>
  <c r="G6814" i="2"/>
  <c r="G6815" i="2"/>
  <c r="G6816" i="2"/>
  <c r="G6817" i="2"/>
  <c r="G6818" i="2"/>
  <c r="G6819" i="2"/>
  <c r="G6820" i="2"/>
  <c r="G6821" i="2"/>
  <c r="G6822" i="2"/>
  <c r="G6823" i="2"/>
  <c r="G6824" i="2"/>
  <c r="G6825" i="2"/>
  <c r="G6826" i="2"/>
  <c r="G6827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55" i="2"/>
  <c r="G6856" i="2"/>
  <c r="G6857" i="2"/>
  <c r="G6858" i="2"/>
  <c r="G6859" i="2"/>
  <c r="G6860" i="2"/>
  <c r="G6861" i="2"/>
  <c r="G6862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76" i="2"/>
  <c r="G6877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908" i="2"/>
  <c r="G6909" i="2"/>
  <c r="G6910" i="2"/>
  <c r="G6911" i="2"/>
  <c r="G6912" i="2"/>
  <c r="G6913" i="2"/>
  <c r="G6914" i="2"/>
  <c r="G6915" i="2"/>
  <c r="G6916" i="2"/>
  <c r="G6917" i="2"/>
  <c r="G6918" i="2"/>
  <c r="G6919" i="2"/>
  <c r="G6920" i="2"/>
  <c r="G6921" i="2"/>
  <c r="G6922" i="2"/>
  <c r="G6923" i="2"/>
  <c r="G6924" i="2"/>
  <c r="G6925" i="2"/>
  <c r="G6926" i="2"/>
  <c r="G6927" i="2"/>
  <c r="G6928" i="2"/>
  <c r="G6929" i="2"/>
  <c r="G6930" i="2"/>
  <c r="G6931" i="2"/>
  <c r="G6932" i="2"/>
  <c r="G6933" i="2"/>
  <c r="G6934" i="2"/>
  <c r="G6935" i="2"/>
  <c r="G6936" i="2"/>
  <c r="G6937" i="2"/>
  <c r="G6938" i="2"/>
  <c r="G6939" i="2"/>
  <c r="G6940" i="2"/>
  <c r="G6941" i="2"/>
  <c r="G6942" i="2"/>
  <c r="G6943" i="2"/>
  <c r="G6944" i="2"/>
  <c r="G6945" i="2"/>
  <c r="G6946" i="2"/>
  <c r="G6947" i="2"/>
  <c r="G6948" i="2"/>
  <c r="G6949" i="2"/>
  <c r="G6950" i="2"/>
  <c r="G6951" i="2"/>
  <c r="G6952" i="2"/>
  <c r="G6953" i="2"/>
  <c r="G6954" i="2"/>
  <c r="G6955" i="2"/>
  <c r="G6956" i="2"/>
  <c r="G6957" i="2"/>
  <c r="G6958" i="2"/>
  <c r="G6959" i="2"/>
  <c r="G6960" i="2"/>
  <c r="G6961" i="2"/>
  <c r="G6962" i="2"/>
  <c r="G6963" i="2"/>
  <c r="G6964" i="2"/>
  <c r="G6965" i="2"/>
  <c r="G6966" i="2"/>
  <c r="G6967" i="2"/>
  <c r="G6968" i="2"/>
  <c r="G6969" i="2"/>
  <c r="G6970" i="2"/>
  <c r="G6971" i="2"/>
  <c r="G6972" i="2"/>
  <c r="G6973" i="2"/>
  <c r="G6974" i="2"/>
  <c r="G6975" i="2"/>
  <c r="G6976" i="2"/>
  <c r="G6977" i="2"/>
  <c r="G6978" i="2"/>
  <c r="G6979" i="2"/>
  <c r="G6980" i="2"/>
  <c r="G6981" i="2"/>
  <c r="G6982" i="2"/>
  <c r="G6983" i="2"/>
  <c r="G6984" i="2"/>
  <c r="G6985" i="2"/>
  <c r="G6986" i="2"/>
  <c r="G6987" i="2"/>
  <c r="G6988" i="2"/>
  <c r="G6989" i="2"/>
  <c r="G6990" i="2"/>
  <c r="G6991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79" i="2"/>
  <c r="G7080" i="2"/>
  <c r="G7081" i="2"/>
  <c r="G7082" i="2"/>
  <c r="G7083" i="2"/>
  <c r="G7084" i="2"/>
  <c r="G7085" i="2"/>
  <c r="G7086" i="2"/>
  <c r="G7087" i="2"/>
  <c r="G7088" i="2"/>
  <c r="G7089" i="2"/>
  <c r="G7090" i="2"/>
  <c r="G7091" i="2"/>
  <c r="G7092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109" i="2"/>
  <c r="G7110" i="2"/>
  <c r="G7111" i="2"/>
  <c r="G7112" i="2"/>
  <c r="G7113" i="2"/>
  <c r="G7114" i="2"/>
  <c r="G7115" i="2"/>
  <c r="G7116" i="2"/>
  <c r="G7117" i="2"/>
  <c r="G7118" i="2"/>
  <c r="G7119" i="2"/>
  <c r="G7120" i="2"/>
  <c r="G7121" i="2"/>
  <c r="G7122" i="2"/>
  <c r="G7123" i="2"/>
  <c r="G7124" i="2"/>
  <c r="G7125" i="2"/>
  <c r="G7126" i="2"/>
  <c r="G7127" i="2"/>
  <c r="G7128" i="2"/>
  <c r="G7129" i="2"/>
  <c r="G7130" i="2"/>
  <c r="G7131" i="2"/>
  <c r="G7132" i="2"/>
  <c r="G7133" i="2"/>
  <c r="G7134" i="2"/>
  <c r="G7135" i="2"/>
  <c r="G7136" i="2"/>
  <c r="G7137" i="2"/>
  <c r="G7138" i="2"/>
  <c r="G7139" i="2"/>
  <c r="G7140" i="2"/>
  <c r="G7141" i="2"/>
  <c r="G7142" i="2"/>
  <c r="G7143" i="2"/>
  <c r="G7144" i="2"/>
  <c r="G7145" i="2"/>
  <c r="G7146" i="2"/>
  <c r="G7147" i="2"/>
  <c r="G7148" i="2"/>
  <c r="G7149" i="2"/>
  <c r="G7150" i="2"/>
  <c r="G7151" i="2"/>
  <c r="G7152" i="2"/>
  <c r="G7153" i="2"/>
  <c r="G7154" i="2"/>
  <c r="G7155" i="2"/>
  <c r="G7156" i="2"/>
  <c r="G7157" i="2"/>
  <c r="G7158" i="2"/>
  <c r="G7159" i="2"/>
  <c r="G7160" i="2"/>
  <c r="G7161" i="2"/>
  <c r="G7162" i="2"/>
  <c r="G7163" i="2"/>
  <c r="G7164" i="2"/>
  <c r="G7165" i="2"/>
  <c r="G7166" i="2"/>
  <c r="G7167" i="2"/>
  <c r="G7168" i="2"/>
  <c r="G7169" i="2"/>
  <c r="G7170" i="2"/>
  <c r="G7171" i="2"/>
  <c r="G7172" i="2"/>
  <c r="G7173" i="2"/>
  <c r="G7174" i="2"/>
  <c r="G7175" i="2"/>
  <c r="G7176" i="2"/>
  <c r="G7177" i="2"/>
  <c r="G7178" i="2"/>
  <c r="G7179" i="2"/>
  <c r="G7180" i="2"/>
  <c r="G7181" i="2"/>
  <c r="G7182" i="2"/>
  <c r="G7183" i="2"/>
  <c r="G7184" i="2"/>
  <c r="G7185" i="2"/>
  <c r="G7186" i="2"/>
  <c r="G7187" i="2"/>
  <c r="G7188" i="2"/>
  <c r="G7189" i="2"/>
  <c r="G7190" i="2"/>
  <c r="G7191" i="2"/>
  <c r="G7192" i="2"/>
  <c r="G7193" i="2"/>
  <c r="G7194" i="2"/>
  <c r="G7195" i="2"/>
  <c r="G7196" i="2"/>
  <c r="G7197" i="2"/>
  <c r="G7198" i="2"/>
  <c r="G7199" i="2"/>
  <c r="G7200" i="2"/>
  <c r="G7201" i="2"/>
  <c r="G7202" i="2"/>
  <c r="G7203" i="2"/>
  <c r="G7204" i="2"/>
  <c r="G7205" i="2"/>
  <c r="G7206" i="2"/>
  <c r="G7207" i="2"/>
  <c r="G7208" i="2"/>
  <c r="G7209" i="2"/>
  <c r="G7210" i="2"/>
  <c r="G7211" i="2"/>
  <c r="G7212" i="2"/>
  <c r="G7213" i="2"/>
  <c r="G7214" i="2"/>
  <c r="G7215" i="2"/>
  <c r="G7216" i="2"/>
  <c r="G7217" i="2"/>
  <c r="G7218" i="2"/>
  <c r="G7219" i="2"/>
  <c r="G7220" i="2"/>
  <c r="G7221" i="2"/>
  <c r="G7222" i="2"/>
  <c r="G7223" i="2"/>
  <c r="G7224" i="2"/>
  <c r="G7225" i="2"/>
  <c r="G7226" i="2"/>
  <c r="G7227" i="2"/>
  <c r="G7228" i="2"/>
  <c r="G7229" i="2"/>
  <c r="G7230" i="2"/>
  <c r="G7231" i="2"/>
  <c r="G7232" i="2"/>
  <c r="G7233" i="2"/>
  <c r="G7234" i="2"/>
  <c r="G7235" i="2"/>
  <c r="G7236" i="2"/>
  <c r="G7237" i="2"/>
  <c r="G7238" i="2"/>
  <c r="G7239" i="2"/>
  <c r="G7240" i="2"/>
  <c r="G7241" i="2"/>
  <c r="G7242" i="2"/>
  <c r="G7243" i="2"/>
  <c r="G7244" i="2"/>
  <c r="G7245" i="2"/>
  <c r="G7246" i="2"/>
  <c r="G7247" i="2"/>
  <c r="G7248" i="2"/>
  <c r="G7249" i="2"/>
  <c r="G7250" i="2"/>
  <c r="G7251" i="2"/>
  <c r="G7252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76" i="2"/>
  <c r="G7277" i="2"/>
  <c r="G7278" i="2"/>
  <c r="G7279" i="2"/>
  <c r="G7280" i="2"/>
  <c r="G7281" i="2"/>
  <c r="G7282" i="2"/>
  <c r="G7283" i="2"/>
  <c r="G7284" i="2"/>
  <c r="G7285" i="2"/>
  <c r="G7286" i="2"/>
  <c r="G7287" i="2"/>
  <c r="G7288" i="2"/>
  <c r="G7289" i="2"/>
  <c r="G7290" i="2"/>
  <c r="G7291" i="2"/>
  <c r="G7292" i="2"/>
  <c r="G7293" i="2"/>
  <c r="G7294" i="2"/>
  <c r="G7295" i="2"/>
  <c r="G7296" i="2"/>
  <c r="G7297" i="2"/>
  <c r="G7298" i="2"/>
  <c r="G7299" i="2"/>
  <c r="G7300" i="2"/>
  <c r="G7301" i="2"/>
  <c r="G7302" i="2"/>
  <c r="G7303" i="2"/>
  <c r="G7304" i="2"/>
  <c r="G7305" i="2"/>
  <c r="G7306" i="2"/>
  <c r="G7307" i="2"/>
  <c r="G7308" i="2"/>
  <c r="G7309" i="2"/>
  <c r="G7310" i="2"/>
  <c r="G7311" i="2"/>
  <c r="G7312" i="2"/>
  <c r="G7313" i="2"/>
  <c r="G7314" i="2"/>
  <c r="G7315" i="2"/>
  <c r="G7316" i="2"/>
  <c r="G7317" i="2"/>
  <c r="G7318" i="2"/>
  <c r="G7319" i="2"/>
  <c r="G7320" i="2"/>
  <c r="G7321" i="2"/>
  <c r="G7322" i="2"/>
  <c r="G7323" i="2"/>
  <c r="G7324" i="2"/>
  <c r="G7325" i="2"/>
  <c r="G7326" i="2"/>
  <c r="G7327" i="2"/>
  <c r="G7328" i="2"/>
  <c r="G7329" i="2"/>
  <c r="G7330" i="2"/>
  <c r="G7331" i="2"/>
  <c r="G7332" i="2"/>
  <c r="G7333" i="2"/>
  <c r="G7334" i="2"/>
  <c r="G7335" i="2"/>
  <c r="G7336" i="2"/>
  <c r="G7337" i="2"/>
  <c r="G7338" i="2"/>
  <c r="G7339" i="2"/>
  <c r="G7340" i="2"/>
  <c r="G7341" i="2"/>
  <c r="G7342" i="2"/>
  <c r="G7343" i="2"/>
  <c r="G7344" i="2"/>
  <c r="G7345" i="2"/>
  <c r="G7346" i="2"/>
  <c r="G7347" i="2"/>
  <c r="G7348" i="2"/>
  <c r="G7349" i="2"/>
  <c r="G7350" i="2"/>
  <c r="G7351" i="2"/>
  <c r="G7352" i="2"/>
  <c r="G7353" i="2"/>
  <c r="G7354" i="2"/>
  <c r="G7355" i="2"/>
  <c r="G7356" i="2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79" i="2"/>
  <c r="G7380" i="2"/>
  <c r="G7381" i="2"/>
  <c r="G7382" i="2"/>
  <c r="G7383" i="2"/>
  <c r="G7384" i="2"/>
  <c r="G7385" i="2"/>
  <c r="G7386" i="2"/>
  <c r="G7387" i="2"/>
  <c r="G7388" i="2"/>
  <c r="G7389" i="2"/>
  <c r="G7390" i="2"/>
  <c r="G7391" i="2"/>
  <c r="G7392" i="2"/>
  <c r="G7393" i="2"/>
  <c r="G7394" i="2"/>
  <c r="G7395" i="2"/>
  <c r="G7396" i="2"/>
  <c r="G7397" i="2"/>
  <c r="G7398" i="2"/>
  <c r="G7399" i="2"/>
  <c r="G7400" i="2"/>
  <c r="G7401" i="2"/>
  <c r="G7402" i="2"/>
  <c r="G7403" i="2"/>
  <c r="G7404" i="2"/>
  <c r="G7405" i="2"/>
  <c r="G7406" i="2"/>
  <c r="G7407" i="2"/>
  <c r="G7408" i="2"/>
  <c r="G7409" i="2"/>
  <c r="G7410" i="2"/>
  <c r="G7411" i="2"/>
  <c r="G7412" i="2"/>
  <c r="G7413" i="2"/>
  <c r="G7414" i="2"/>
  <c r="G7415" i="2"/>
  <c r="G7416" i="2"/>
  <c r="G7417" i="2"/>
  <c r="G7418" i="2"/>
  <c r="G7419" i="2"/>
  <c r="G7420" i="2"/>
  <c r="G7421" i="2"/>
  <c r="G7422" i="2"/>
  <c r="G7423" i="2"/>
  <c r="G7424" i="2"/>
  <c r="G7425" i="2"/>
  <c r="G7426" i="2"/>
  <c r="G7427" i="2"/>
  <c r="G7428" i="2"/>
  <c r="G7429" i="2"/>
  <c r="G7430" i="2"/>
  <c r="G7431" i="2"/>
  <c r="G7432" i="2"/>
  <c r="G7433" i="2"/>
  <c r="G7434" i="2"/>
  <c r="G7435" i="2"/>
  <c r="G7436" i="2"/>
  <c r="G7437" i="2"/>
  <c r="G7438" i="2"/>
  <c r="G7439" i="2"/>
  <c r="G7440" i="2"/>
  <c r="G7441" i="2"/>
  <c r="G7442" i="2"/>
  <c r="G7443" i="2"/>
  <c r="G7444" i="2"/>
  <c r="G7445" i="2"/>
  <c r="G7446" i="2"/>
  <c r="G7447" i="2"/>
  <c r="G7448" i="2"/>
  <c r="G7449" i="2"/>
  <c r="G7450" i="2"/>
  <c r="G7451" i="2"/>
  <c r="G7452" i="2"/>
  <c r="G7453" i="2"/>
  <c r="G7454" i="2"/>
  <c r="G7455" i="2"/>
  <c r="G7456" i="2"/>
  <c r="G7457" i="2"/>
  <c r="G7458" i="2"/>
  <c r="G7459" i="2"/>
  <c r="G7460" i="2"/>
  <c r="G7461" i="2"/>
  <c r="G7462" i="2"/>
  <c r="G7463" i="2"/>
  <c r="G7464" i="2"/>
  <c r="G7465" i="2"/>
  <c r="G7466" i="2"/>
  <c r="G7467" i="2"/>
  <c r="G7468" i="2"/>
  <c r="G7469" i="2"/>
  <c r="G7470" i="2"/>
  <c r="G7471" i="2"/>
  <c r="G7472" i="2"/>
  <c r="G7473" i="2"/>
  <c r="G7474" i="2"/>
  <c r="G7475" i="2"/>
  <c r="G7476" i="2"/>
  <c r="G7477" i="2"/>
  <c r="G7478" i="2"/>
  <c r="G7479" i="2"/>
  <c r="G7480" i="2"/>
  <c r="G7481" i="2"/>
  <c r="G7482" i="2"/>
  <c r="G7483" i="2"/>
  <c r="G7484" i="2"/>
  <c r="G7485" i="2"/>
  <c r="G7486" i="2"/>
  <c r="G7487" i="2"/>
  <c r="G7488" i="2"/>
  <c r="G7489" i="2"/>
  <c r="G7490" i="2"/>
  <c r="G7491" i="2"/>
  <c r="G7492" i="2"/>
  <c r="G7493" i="2"/>
  <c r="G7494" i="2"/>
  <c r="G7495" i="2"/>
  <c r="G7496" i="2"/>
  <c r="G7497" i="2"/>
  <c r="G7498" i="2"/>
  <c r="G7499" i="2"/>
  <c r="G7500" i="2"/>
  <c r="G7501" i="2"/>
  <c r="G7502" i="2"/>
  <c r="G7503" i="2"/>
  <c r="G7504" i="2"/>
  <c r="G7505" i="2"/>
  <c r="G7506" i="2"/>
  <c r="G7507" i="2"/>
  <c r="G7508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37" i="2"/>
  <c r="G7538" i="2"/>
  <c r="G7539" i="2"/>
  <c r="G7540" i="2"/>
  <c r="G7541" i="2"/>
  <c r="G7542" i="2"/>
  <c r="G7543" i="2"/>
  <c r="G7544" i="2"/>
  <c r="G7545" i="2"/>
  <c r="G7546" i="2"/>
  <c r="G7547" i="2"/>
  <c r="G7548" i="2"/>
  <c r="G7549" i="2"/>
  <c r="G7550" i="2"/>
  <c r="G7551" i="2"/>
  <c r="G7552" i="2"/>
  <c r="G7553" i="2"/>
  <c r="G7554" i="2"/>
  <c r="G7555" i="2"/>
  <c r="G7556" i="2"/>
  <c r="G7557" i="2"/>
  <c r="G7558" i="2"/>
  <c r="G7559" i="2"/>
  <c r="G7560" i="2"/>
  <c r="G7561" i="2"/>
  <c r="G7562" i="2"/>
  <c r="G7563" i="2"/>
  <c r="G7564" i="2"/>
  <c r="G7565" i="2"/>
  <c r="G7566" i="2"/>
  <c r="G7567" i="2"/>
  <c r="G7568" i="2"/>
  <c r="G7569" i="2"/>
  <c r="G7570" i="2"/>
  <c r="G7571" i="2"/>
  <c r="G7572" i="2"/>
  <c r="G7573" i="2"/>
  <c r="G7574" i="2"/>
  <c r="G7575" i="2"/>
  <c r="G7576" i="2"/>
  <c r="G7577" i="2"/>
  <c r="G7578" i="2"/>
  <c r="G7579" i="2"/>
  <c r="G7580" i="2"/>
  <c r="G7581" i="2"/>
  <c r="G7582" i="2"/>
  <c r="G7583" i="2"/>
  <c r="G7584" i="2"/>
  <c r="G7585" i="2"/>
  <c r="G7586" i="2"/>
  <c r="G7587" i="2"/>
  <c r="G7588" i="2"/>
  <c r="G7589" i="2"/>
  <c r="G7590" i="2"/>
  <c r="G7591" i="2"/>
  <c r="G7592" i="2"/>
  <c r="G7593" i="2"/>
  <c r="G7594" i="2"/>
  <c r="G7595" i="2"/>
  <c r="G7596" i="2"/>
  <c r="G7597" i="2"/>
  <c r="G7598" i="2"/>
  <c r="G7599" i="2"/>
  <c r="G7600" i="2"/>
  <c r="G7601" i="2"/>
  <c r="G7602" i="2"/>
  <c r="G7603" i="2"/>
  <c r="G7604" i="2"/>
  <c r="G7605" i="2"/>
  <c r="G7606" i="2"/>
  <c r="G7607" i="2"/>
  <c r="G7608" i="2"/>
  <c r="G7609" i="2"/>
  <c r="G7610" i="2"/>
  <c r="G7611" i="2"/>
  <c r="G7612" i="2"/>
  <c r="G7613" i="2"/>
  <c r="G7614" i="2"/>
  <c r="G7615" i="2"/>
  <c r="G7616" i="2"/>
  <c r="G7617" i="2"/>
  <c r="G7618" i="2"/>
  <c r="G7619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52" i="2"/>
  <c r="G7653" i="2"/>
  <c r="G7654" i="2"/>
  <c r="G7655" i="2"/>
  <c r="G7656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93" i="2"/>
  <c r="G7694" i="2"/>
  <c r="G7695" i="2"/>
  <c r="G7696" i="2"/>
  <c r="G7697" i="2"/>
  <c r="G7698" i="2"/>
  <c r="G7699" i="2"/>
  <c r="G7700" i="2"/>
  <c r="G7701" i="2"/>
  <c r="G7702" i="2"/>
  <c r="G7703" i="2"/>
  <c r="G7704" i="2"/>
  <c r="G7705" i="2"/>
  <c r="G7706" i="2"/>
  <c r="G7707" i="2"/>
  <c r="G7708" i="2"/>
  <c r="G7709" i="2"/>
  <c r="G7710" i="2"/>
  <c r="G7711" i="2"/>
  <c r="G7712" i="2"/>
  <c r="G7713" i="2"/>
  <c r="G7714" i="2"/>
  <c r="G7715" i="2"/>
  <c r="G7716" i="2"/>
  <c r="G7717" i="2"/>
  <c r="G7718" i="2"/>
  <c r="G7719" i="2"/>
  <c r="G7720" i="2"/>
  <c r="G7721" i="2"/>
  <c r="G7722" i="2"/>
  <c r="G7723" i="2"/>
  <c r="G7724" i="2"/>
  <c r="G7725" i="2"/>
  <c r="G7726" i="2"/>
  <c r="G7727" i="2"/>
  <c r="G7728" i="2"/>
  <c r="G7729" i="2"/>
  <c r="G7730" i="2"/>
  <c r="G7731" i="2"/>
  <c r="G7732" i="2"/>
  <c r="G7733" i="2"/>
  <c r="G7734" i="2"/>
  <c r="G7735" i="2"/>
  <c r="G7736" i="2"/>
  <c r="G7737" i="2"/>
  <c r="G7738" i="2"/>
  <c r="G7739" i="2"/>
  <c r="G7740" i="2"/>
  <c r="G7741" i="2"/>
  <c r="G7742" i="2"/>
  <c r="G7743" i="2"/>
  <c r="G7744" i="2"/>
  <c r="G7745" i="2"/>
  <c r="G7746" i="2"/>
  <c r="G7747" i="2"/>
  <c r="G7748" i="2"/>
  <c r="G7749" i="2"/>
  <c r="G7750" i="2"/>
  <c r="G7751" i="2"/>
  <c r="G7752" i="2"/>
  <c r="G7753" i="2"/>
  <c r="G7754" i="2"/>
  <c r="G7755" i="2"/>
  <c r="G7756" i="2"/>
  <c r="G7757" i="2"/>
  <c r="G7758" i="2"/>
  <c r="G7759" i="2"/>
  <c r="G7760" i="2"/>
  <c r="G7761" i="2"/>
  <c r="G7762" i="2"/>
  <c r="G7763" i="2"/>
  <c r="G7764" i="2"/>
  <c r="G7765" i="2"/>
  <c r="G7766" i="2"/>
  <c r="G7767" i="2"/>
  <c r="G7768" i="2"/>
  <c r="G7769" i="2"/>
  <c r="G7770" i="2"/>
  <c r="G7771" i="2"/>
  <c r="G7772" i="2"/>
  <c r="G7773" i="2"/>
  <c r="G7774" i="2"/>
  <c r="G7775" i="2"/>
  <c r="G7776" i="2"/>
  <c r="G7777" i="2"/>
  <c r="G7778" i="2"/>
  <c r="G7779" i="2"/>
  <c r="G7780" i="2"/>
  <c r="G7781" i="2"/>
  <c r="G7782" i="2"/>
  <c r="G7783" i="2"/>
  <c r="G7784" i="2"/>
  <c r="G7785" i="2"/>
  <c r="G7786" i="2"/>
  <c r="G7787" i="2"/>
  <c r="G7788" i="2"/>
  <c r="G7789" i="2"/>
  <c r="G7790" i="2"/>
  <c r="G7791" i="2"/>
  <c r="G7792" i="2"/>
  <c r="G7793" i="2"/>
  <c r="G7794" i="2"/>
  <c r="G7795" i="2"/>
  <c r="G7796" i="2"/>
  <c r="G7797" i="2"/>
  <c r="G7798" i="2"/>
  <c r="G7799" i="2"/>
  <c r="G7800" i="2"/>
  <c r="G7801" i="2"/>
  <c r="G7802" i="2"/>
  <c r="G7803" i="2"/>
  <c r="G7804" i="2"/>
  <c r="G7805" i="2"/>
  <c r="G7806" i="2"/>
  <c r="G7807" i="2"/>
  <c r="G7808" i="2"/>
  <c r="G7809" i="2"/>
  <c r="G7810" i="2"/>
  <c r="G7811" i="2"/>
  <c r="G7812" i="2"/>
  <c r="G7813" i="2"/>
  <c r="G7814" i="2"/>
  <c r="G7815" i="2"/>
  <c r="G7816" i="2"/>
  <c r="G7817" i="2"/>
  <c r="G7818" i="2"/>
  <c r="G7819" i="2"/>
  <c r="G7820" i="2"/>
  <c r="G7821" i="2"/>
  <c r="G7822" i="2"/>
  <c r="G7823" i="2"/>
  <c r="G7824" i="2"/>
  <c r="G7825" i="2"/>
  <c r="G7826" i="2"/>
  <c r="G7827" i="2"/>
  <c r="G7828" i="2"/>
  <c r="G7829" i="2"/>
  <c r="G7830" i="2"/>
  <c r="G7831" i="2"/>
  <c r="G7832" i="2"/>
  <c r="G7833" i="2"/>
  <c r="G7834" i="2"/>
  <c r="G7835" i="2"/>
  <c r="G7836" i="2"/>
  <c r="G7837" i="2"/>
  <c r="G7838" i="2"/>
  <c r="G7839" i="2"/>
  <c r="G7840" i="2"/>
  <c r="G7841" i="2"/>
  <c r="G7842" i="2"/>
  <c r="G7843" i="2"/>
  <c r="G7844" i="2"/>
  <c r="G7845" i="2"/>
  <c r="G7846" i="2"/>
  <c r="G7847" i="2"/>
  <c r="G7848" i="2"/>
  <c r="G7849" i="2"/>
  <c r="G7850" i="2"/>
  <c r="G7851" i="2"/>
  <c r="G7852" i="2"/>
  <c r="G7853" i="2"/>
  <c r="G7854" i="2"/>
  <c r="G7855" i="2"/>
  <c r="G7856" i="2"/>
  <c r="G7857" i="2"/>
  <c r="G7858" i="2"/>
  <c r="G7859" i="2"/>
  <c r="G7860" i="2"/>
  <c r="G7861" i="2"/>
  <c r="G7862" i="2"/>
  <c r="G7863" i="2"/>
  <c r="G7864" i="2"/>
  <c r="G7865" i="2"/>
  <c r="G7866" i="2"/>
  <c r="G7867" i="2"/>
  <c r="G7868" i="2"/>
  <c r="G7869" i="2"/>
  <c r="G7870" i="2"/>
  <c r="G7871" i="2"/>
  <c r="G7872" i="2"/>
  <c r="G7873" i="2"/>
  <c r="G7874" i="2"/>
  <c r="G7875" i="2"/>
  <c r="G7876" i="2"/>
  <c r="G7877" i="2"/>
  <c r="G7878" i="2"/>
  <c r="G7879" i="2"/>
  <c r="G7880" i="2"/>
  <c r="G7881" i="2"/>
  <c r="G7882" i="2"/>
  <c r="G7883" i="2"/>
  <c r="G7884" i="2"/>
  <c r="G7885" i="2"/>
  <c r="G7886" i="2"/>
  <c r="G7887" i="2"/>
  <c r="G7888" i="2"/>
  <c r="G7889" i="2"/>
  <c r="G7890" i="2"/>
  <c r="G7891" i="2"/>
  <c r="G7892" i="2"/>
  <c r="G7893" i="2"/>
  <c r="G7894" i="2"/>
  <c r="G7895" i="2"/>
  <c r="G7896" i="2"/>
  <c r="G7897" i="2"/>
  <c r="G7898" i="2"/>
  <c r="G7899" i="2"/>
  <c r="G7900" i="2"/>
  <c r="G7901" i="2"/>
  <c r="G7902" i="2"/>
  <c r="G7903" i="2"/>
  <c r="G7904" i="2"/>
  <c r="G7905" i="2"/>
  <c r="G7906" i="2"/>
  <c r="G7907" i="2"/>
  <c r="G7908" i="2"/>
  <c r="G7909" i="2"/>
  <c r="G7910" i="2"/>
  <c r="G7911" i="2"/>
  <c r="G7912" i="2"/>
  <c r="G7913" i="2"/>
  <c r="G7914" i="2"/>
  <c r="G7915" i="2"/>
  <c r="G7916" i="2"/>
  <c r="G7917" i="2"/>
  <c r="G7918" i="2"/>
  <c r="G7919" i="2"/>
  <c r="G7920" i="2"/>
  <c r="G7921" i="2"/>
  <c r="G7922" i="2"/>
  <c r="G7923" i="2"/>
  <c r="G7924" i="2"/>
  <c r="G7925" i="2"/>
  <c r="G7926" i="2"/>
  <c r="G7927" i="2"/>
  <c r="G7928" i="2"/>
  <c r="G7929" i="2"/>
  <c r="G7930" i="2"/>
  <c r="G7931" i="2"/>
  <c r="G7932" i="2"/>
  <c r="G7933" i="2"/>
  <c r="G7934" i="2"/>
  <c r="G7935" i="2"/>
  <c r="G7936" i="2"/>
  <c r="G7937" i="2"/>
  <c r="G7938" i="2"/>
  <c r="G7939" i="2"/>
  <c r="G7940" i="2"/>
  <c r="G7941" i="2"/>
  <c r="G7942" i="2"/>
  <c r="G7943" i="2"/>
  <c r="G7944" i="2"/>
  <c r="G7945" i="2"/>
  <c r="G7946" i="2"/>
  <c r="G7947" i="2"/>
  <c r="G7948" i="2"/>
  <c r="G7949" i="2"/>
  <c r="G7950" i="2"/>
  <c r="G7951" i="2"/>
  <c r="G7952" i="2"/>
  <c r="G7953" i="2"/>
  <c r="G7954" i="2"/>
  <c r="G7955" i="2"/>
  <c r="G7956" i="2"/>
  <c r="G7957" i="2"/>
  <c r="G7958" i="2"/>
  <c r="G7959" i="2"/>
  <c r="G7960" i="2"/>
  <c r="G7961" i="2"/>
  <c r="G7962" i="2"/>
  <c r="G7963" i="2"/>
  <c r="G7964" i="2"/>
  <c r="G7965" i="2"/>
  <c r="G7966" i="2"/>
  <c r="G7967" i="2"/>
  <c r="G7968" i="2"/>
  <c r="G7969" i="2"/>
  <c r="G7970" i="2"/>
  <c r="G7971" i="2"/>
  <c r="G7972" i="2"/>
  <c r="G7973" i="2"/>
  <c r="G7974" i="2"/>
  <c r="G7975" i="2"/>
  <c r="G7976" i="2"/>
  <c r="G7977" i="2"/>
  <c r="G7978" i="2"/>
  <c r="G7979" i="2"/>
  <c r="G7980" i="2"/>
  <c r="G7981" i="2"/>
  <c r="G7982" i="2"/>
  <c r="G7983" i="2"/>
  <c r="G7984" i="2"/>
  <c r="G7985" i="2"/>
  <c r="G7986" i="2"/>
  <c r="G7987" i="2"/>
  <c r="G7988" i="2"/>
  <c r="G7989" i="2"/>
  <c r="G7990" i="2"/>
  <c r="G7991" i="2"/>
  <c r="G7992" i="2"/>
  <c r="G7993" i="2"/>
  <c r="G7994" i="2"/>
  <c r="G7995" i="2"/>
  <c r="G7996" i="2"/>
  <c r="G7997" i="2"/>
  <c r="G7998" i="2"/>
  <c r="G7999" i="2"/>
  <c r="G8000" i="2"/>
  <c r="G8001" i="2"/>
  <c r="G8002" i="2"/>
  <c r="G8003" i="2"/>
  <c r="G8004" i="2"/>
  <c r="G8005" i="2"/>
  <c r="G8006" i="2"/>
  <c r="G8007" i="2"/>
  <c r="G8008" i="2"/>
  <c r="G8009" i="2"/>
  <c r="G8010" i="2"/>
  <c r="G8011" i="2"/>
  <c r="G8012" i="2"/>
  <c r="G8013" i="2"/>
  <c r="G8014" i="2"/>
  <c r="G8015" i="2"/>
  <c r="G8016" i="2"/>
  <c r="G8017" i="2"/>
  <c r="G8018" i="2"/>
  <c r="G8019" i="2"/>
  <c r="G8020" i="2"/>
  <c r="G8021" i="2"/>
  <c r="G8022" i="2"/>
  <c r="G8023" i="2"/>
  <c r="G8024" i="2"/>
  <c r="G8025" i="2"/>
  <c r="G8026" i="2"/>
  <c r="G8027" i="2"/>
  <c r="G8028" i="2"/>
  <c r="G8029" i="2"/>
  <c r="G8030" i="2"/>
  <c r="G8031" i="2"/>
  <c r="G8032" i="2"/>
  <c r="G8033" i="2"/>
  <c r="G8034" i="2"/>
  <c r="G8035" i="2"/>
  <c r="G8036" i="2"/>
  <c r="G8037" i="2"/>
  <c r="G8038" i="2"/>
  <c r="G8039" i="2"/>
  <c r="G8040" i="2"/>
  <c r="G8041" i="2"/>
  <c r="G8042" i="2"/>
  <c r="G8043" i="2"/>
  <c r="G8044" i="2"/>
  <c r="G8045" i="2"/>
  <c r="G8046" i="2"/>
  <c r="G8047" i="2"/>
  <c r="G8048" i="2"/>
  <c r="G8049" i="2"/>
  <c r="G8050" i="2"/>
  <c r="G8051" i="2"/>
  <c r="G8052" i="2"/>
  <c r="G8053" i="2"/>
  <c r="G8054" i="2"/>
  <c r="G8055" i="2"/>
  <c r="G8056" i="2"/>
  <c r="G8057" i="2"/>
  <c r="G8058" i="2"/>
  <c r="G8059" i="2"/>
  <c r="G8060" i="2"/>
  <c r="G8061" i="2"/>
  <c r="G8062" i="2"/>
  <c r="G8063" i="2"/>
  <c r="G8064" i="2"/>
  <c r="G8065" i="2"/>
  <c r="G8066" i="2"/>
  <c r="G8067" i="2"/>
  <c r="G8068" i="2"/>
  <c r="G8069" i="2"/>
  <c r="G8070" i="2"/>
  <c r="G8071" i="2"/>
  <c r="G8072" i="2"/>
  <c r="G8073" i="2"/>
  <c r="G8074" i="2"/>
  <c r="G8075" i="2"/>
  <c r="G8076" i="2"/>
  <c r="G8077" i="2"/>
  <c r="G8078" i="2"/>
  <c r="G8079" i="2"/>
  <c r="G8080" i="2"/>
  <c r="G8081" i="2"/>
  <c r="G8082" i="2"/>
  <c r="G8083" i="2"/>
  <c r="G8084" i="2"/>
  <c r="G8085" i="2"/>
  <c r="G8086" i="2"/>
  <c r="G8087" i="2"/>
  <c r="G8088" i="2"/>
  <c r="G8089" i="2"/>
  <c r="G8090" i="2"/>
  <c r="G8091" i="2"/>
  <c r="G8092" i="2"/>
  <c r="G8093" i="2"/>
  <c r="G8094" i="2"/>
  <c r="G8095" i="2"/>
  <c r="G8096" i="2"/>
  <c r="G8097" i="2"/>
  <c r="G8098" i="2"/>
  <c r="G8099" i="2"/>
  <c r="G8100" i="2"/>
  <c r="G8101" i="2"/>
  <c r="G8102" i="2"/>
  <c r="G8103" i="2"/>
  <c r="G8104" i="2"/>
  <c r="G8105" i="2"/>
  <c r="G8106" i="2"/>
  <c r="G8107" i="2"/>
  <c r="G8108" i="2"/>
  <c r="G8109" i="2"/>
  <c r="G8110" i="2"/>
  <c r="G8111" i="2"/>
  <c r="G8112" i="2"/>
  <c r="G8113" i="2"/>
  <c r="G8114" i="2"/>
  <c r="G8115" i="2"/>
  <c r="G8116" i="2"/>
  <c r="G8117" i="2"/>
  <c r="G8118" i="2"/>
  <c r="G8119" i="2"/>
  <c r="G8120" i="2"/>
  <c r="G8121" i="2"/>
  <c r="G8122" i="2"/>
  <c r="G8123" i="2"/>
  <c r="G8124" i="2"/>
  <c r="G8125" i="2"/>
  <c r="G8126" i="2"/>
  <c r="G8127" i="2"/>
  <c r="G8128" i="2"/>
  <c r="G8129" i="2"/>
  <c r="G8130" i="2"/>
  <c r="G8131" i="2"/>
  <c r="G8132" i="2"/>
  <c r="G8133" i="2"/>
  <c r="G8134" i="2"/>
  <c r="G8135" i="2"/>
  <c r="G8136" i="2"/>
  <c r="G8137" i="2"/>
  <c r="G8138" i="2"/>
  <c r="G8139" i="2"/>
  <c r="G8140" i="2"/>
  <c r="G8141" i="2"/>
  <c r="G8142" i="2"/>
  <c r="G8143" i="2"/>
  <c r="G8144" i="2"/>
  <c r="G8145" i="2"/>
  <c r="G8146" i="2"/>
  <c r="G8147" i="2"/>
  <c r="G8148" i="2"/>
  <c r="G8149" i="2"/>
  <c r="G8150" i="2"/>
  <c r="G8151" i="2"/>
  <c r="G8152" i="2"/>
  <c r="G8153" i="2"/>
  <c r="G8154" i="2"/>
  <c r="G8155" i="2"/>
  <c r="G8156" i="2"/>
  <c r="G8157" i="2"/>
  <c r="G8158" i="2"/>
  <c r="G8159" i="2"/>
  <c r="G8160" i="2"/>
  <c r="G8161" i="2"/>
  <c r="G8162" i="2"/>
  <c r="G8163" i="2"/>
  <c r="G8164" i="2"/>
  <c r="G8165" i="2"/>
  <c r="G8166" i="2"/>
  <c r="G8167" i="2"/>
  <c r="G8168" i="2"/>
  <c r="G8169" i="2"/>
  <c r="G8170" i="2"/>
  <c r="G8171" i="2"/>
  <c r="G8172" i="2"/>
  <c r="G8173" i="2"/>
  <c r="G8174" i="2"/>
  <c r="G8175" i="2"/>
  <c r="G8176" i="2"/>
  <c r="G8177" i="2"/>
  <c r="G8178" i="2"/>
  <c r="G8179" i="2"/>
  <c r="G8180" i="2"/>
  <c r="G8181" i="2"/>
  <c r="G8182" i="2"/>
  <c r="G8183" i="2"/>
  <c r="G8184" i="2"/>
  <c r="G8185" i="2"/>
  <c r="G8186" i="2"/>
  <c r="G8187" i="2"/>
  <c r="G8188" i="2"/>
  <c r="G8189" i="2"/>
  <c r="G8190" i="2"/>
  <c r="G8191" i="2"/>
  <c r="G8192" i="2"/>
  <c r="G8193" i="2"/>
  <c r="G8194" i="2"/>
  <c r="G8195" i="2"/>
  <c r="G8196" i="2"/>
  <c r="G8197" i="2"/>
  <c r="G8198" i="2"/>
  <c r="G8199" i="2"/>
  <c r="G8200" i="2"/>
  <c r="G8201" i="2"/>
  <c r="G8202" i="2"/>
  <c r="G8203" i="2"/>
  <c r="G8204" i="2"/>
  <c r="G8205" i="2"/>
  <c r="G8206" i="2"/>
  <c r="G8207" i="2"/>
  <c r="G8208" i="2"/>
  <c r="G8209" i="2"/>
  <c r="G8210" i="2"/>
  <c r="G8211" i="2"/>
  <c r="G8212" i="2"/>
  <c r="G8213" i="2"/>
  <c r="G8214" i="2"/>
  <c r="G8215" i="2"/>
  <c r="G8216" i="2"/>
  <c r="G8217" i="2"/>
  <c r="G8218" i="2"/>
  <c r="G8219" i="2"/>
  <c r="G8220" i="2"/>
  <c r="G8221" i="2"/>
  <c r="G8222" i="2"/>
  <c r="G8223" i="2"/>
  <c r="G8224" i="2"/>
  <c r="G8225" i="2"/>
  <c r="G8226" i="2"/>
  <c r="G8227" i="2"/>
  <c r="G8228" i="2"/>
  <c r="G8229" i="2"/>
  <c r="G8230" i="2"/>
  <c r="G8231" i="2"/>
  <c r="G8232" i="2"/>
  <c r="G8233" i="2"/>
  <c r="G8234" i="2"/>
  <c r="G8235" i="2"/>
  <c r="G8236" i="2"/>
  <c r="G8237" i="2"/>
  <c r="G8238" i="2"/>
  <c r="G8239" i="2"/>
  <c r="G8240" i="2"/>
  <c r="G8241" i="2"/>
  <c r="G8242" i="2"/>
  <c r="G8243" i="2"/>
  <c r="G8244" i="2"/>
  <c r="G8245" i="2"/>
  <c r="G8246" i="2"/>
  <c r="G8247" i="2"/>
  <c r="G8248" i="2"/>
  <c r="G8249" i="2"/>
  <c r="G8250" i="2"/>
  <c r="G8251" i="2"/>
  <c r="G8252" i="2"/>
  <c r="G8253" i="2"/>
  <c r="G8254" i="2"/>
  <c r="G8255" i="2"/>
  <c r="G8256" i="2"/>
  <c r="G8257" i="2"/>
  <c r="G8258" i="2"/>
  <c r="G8259" i="2"/>
  <c r="G8260" i="2"/>
  <c r="G8261" i="2"/>
  <c r="G8262" i="2"/>
  <c r="G8263" i="2"/>
  <c r="G8264" i="2"/>
  <c r="G8265" i="2"/>
  <c r="G8266" i="2"/>
  <c r="G8267" i="2"/>
  <c r="G8268" i="2"/>
  <c r="G8269" i="2"/>
  <c r="G8270" i="2"/>
  <c r="G8271" i="2"/>
  <c r="G8272" i="2"/>
  <c r="G8273" i="2"/>
  <c r="G8274" i="2"/>
  <c r="G8275" i="2"/>
  <c r="G8276" i="2"/>
  <c r="G8277" i="2"/>
  <c r="G8278" i="2"/>
  <c r="G8279" i="2"/>
  <c r="G8280" i="2"/>
  <c r="G8281" i="2"/>
  <c r="G8282" i="2"/>
  <c r="G8283" i="2"/>
  <c r="G8284" i="2"/>
  <c r="G8285" i="2"/>
  <c r="G2" i="2"/>
  <c r="C17" i="1" l="1"/>
  <c r="C24" i="1" s="1"/>
  <c r="M361" i="5"/>
  <c r="M345" i="5"/>
  <c r="M329" i="5"/>
  <c r="M313" i="5"/>
  <c r="M297" i="5"/>
  <c r="M281" i="5"/>
  <c r="M265" i="5"/>
  <c r="M249" i="5"/>
  <c r="M233" i="5"/>
  <c r="M217" i="5"/>
  <c r="M201" i="5"/>
  <c r="M185" i="5"/>
  <c r="M169" i="5"/>
  <c r="M153" i="5"/>
  <c r="M137" i="5"/>
  <c r="M121" i="5"/>
  <c r="M105" i="5"/>
  <c r="M89" i="5"/>
  <c r="M73" i="5"/>
  <c r="M57" i="5"/>
  <c r="M41" i="5"/>
  <c r="M25" i="5"/>
  <c r="M9" i="5"/>
  <c r="M248" i="5"/>
  <c r="M232" i="5"/>
  <c r="M216" i="5"/>
  <c r="M200" i="5"/>
  <c r="M184" i="5"/>
  <c r="M168" i="5"/>
  <c r="M152" i="5"/>
  <c r="M136" i="5"/>
  <c r="M120" i="5"/>
  <c r="M104" i="5"/>
  <c r="M88" i="5"/>
  <c r="M72" i="5"/>
  <c r="M56" i="5"/>
  <c r="M40" i="5"/>
  <c r="M24" i="5"/>
  <c r="M8" i="5"/>
  <c r="M355" i="5"/>
  <c r="M339" i="5"/>
  <c r="M323" i="5"/>
  <c r="M307" i="5"/>
  <c r="M291" i="5"/>
  <c r="M275" i="5"/>
  <c r="M259" i="5"/>
  <c r="M243" i="5"/>
  <c r="M227" i="5"/>
  <c r="M211" i="5"/>
  <c r="M195" i="5"/>
  <c r="M179" i="5"/>
  <c r="M163" i="5"/>
  <c r="M147" i="5"/>
  <c r="M131" i="5"/>
  <c r="M115" i="5"/>
  <c r="M99" i="5"/>
  <c r="M83" i="5"/>
  <c r="M67" i="5"/>
  <c r="M51" i="5"/>
  <c r="M35" i="5"/>
  <c r="M19" i="5"/>
  <c r="M16" i="5"/>
  <c r="M367" i="5"/>
  <c r="M351" i="5"/>
  <c r="M335" i="5"/>
  <c r="M319" i="5"/>
  <c r="M303" i="5"/>
  <c r="M287" i="5"/>
  <c r="M271" i="5"/>
  <c r="M255" i="5"/>
  <c r="M239" i="5"/>
  <c r="M223" i="5"/>
  <c r="M207" i="5"/>
  <c r="M191" i="5"/>
  <c r="M175" i="5"/>
  <c r="M159" i="5"/>
  <c r="M143" i="5"/>
  <c r="M127" i="5"/>
  <c r="M111" i="5"/>
  <c r="M95" i="5"/>
  <c r="M79" i="5"/>
  <c r="M63" i="5"/>
  <c r="M47" i="5"/>
  <c r="M31" i="5"/>
  <c r="M15" i="5"/>
  <c r="M366" i="5"/>
  <c r="M350" i="5"/>
  <c r="M334" i="5"/>
  <c r="M318" i="5"/>
  <c r="M302" i="5"/>
  <c r="M286" i="5"/>
  <c r="M270" i="5"/>
  <c r="M254" i="5"/>
  <c r="M238" i="5"/>
  <c r="M222" i="5"/>
  <c r="M206" i="5"/>
  <c r="M190" i="5"/>
  <c r="M174" i="5"/>
  <c r="M158" i="5"/>
  <c r="M142" i="5"/>
  <c r="M126" i="5"/>
  <c r="M110" i="5"/>
  <c r="M94" i="5"/>
  <c r="M78" i="5"/>
  <c r="M62" i="5"/>
  <c r="M46" i="5"/>
  <c r="M30" i="5"/>
  <c r="M14" i="5"/>
  <c r="M365" i="5"/>
  <c r="M349" i="5"/>
  <c r="M333" i="5"/>
  <c r="M317" i="5"/>
  <c r="M301" i="5"/>
  <c r="M285" i="5"/>
  <c r="M269" i="5"/>
  <c r="M253" i="5"/>
  <c r="M237" i="5"/>
  <c r="M221" i="5"/>
  <c r="M205" i="5"/>
  <c r="M189" i="5"/>
  <c r="M173" i="5"/>
  <c r="M157" i="5"/>
  <c r="M141" i="5"/>
  <c r="M125" i="5"/>
  <c r="M109" i="5"/>
  <c r="M93" i="5"/>
  <c r="M77" i="5"/>
  <c r="M61" i="5"/>
  <c r="M45" i="5"/>
  <c r="M29" i="5"/>
  <c r="M13" i="5"/>
  <c r="M12" i="5"/>
  <c r="M234" i="5"/>
  <c r="M218" i="5"/>
  <c r="M202" i="5"/>
  <c r="M186" i="5"/>
  <c r="M170" i="5"/>
  <c r="M154" i="5"/>
  <c r="M138" i="5"/>
  <c r="M122" i="5"/>
  <c r="M106" i="5"/>
  <c r="M90" i="5"/>
  <c r="M74" i="5"/>
  <c r="M58" i="5"/>
  <c r="M42" i="5"/>
  <c r="M26" i="5"/>
  <c r="M10" i="5"/>
  <c r="K283" i="7"/>
  <c r="L283" i="7" s="1"/>
  <c r="K267" i="7"/>
  <c r="L267" i="7" s="1"/>
  <c r="K251" i="7"/>
  <c r="L251" i="7" s="1"/>
  <c r="K235" i="7"/>
  <c r="L235" i="7" s="1"/>
  <c r="K219" i="7"/>
  <c r="L219" i="7" s="1"/>
  <c r="K203" i="7"/>
  <c r="L203" i="7" s="1"/>
  <c r="K187" i="7"/>
  <c r="L187" i="7" s="1"/>
  <c r="K171" i="7"/>
  <c r="L171" i="7" s="1"/>
  <c r="K155" i="7"/>
  <c r="L155" i="7" s="1"/>
  <c r="K139" i="7"/>
  <c r="L139" i="7" s="1"/>
  <c r="K123" i="7"/>
  <c r="L123" i="7" s="1"/>
  <c r="K107" i="7"/>
  <c r="L107" i="7" s="1"/>
  <c r="K91" i="7"/>
  <c r="L91" i="7" s="1"/>
  <c r="K75" i="7"/>
  <c r="L75" i="7" s="1"/>
  <c r="K59" i="7"/>
  <c r="L59" i="7" s="1"/>
  <c r="K43" i="7"/>
  <c r="L43" i="7" s="1"/>
  <c r="K27" i="7"/>
  <c r="L27" i="7" s="1"/>
  <c r="K11" i="7"/>
  <c r="L11" i="7" s="1"/>
  <c r="K330" i="7"/>
  <c r="L330" i="7" s="1"/>
  <c r="K314" i="7"/>
  <c r="L314" i="7" s="1"/>
  <c r="K298" i="7"/>
  <c r="L298" i="7" s="1"/>
  <c r="K282" i="7"/>
  <c r="L282" i="7" s="1"/>
  <c r="K266" i="7"/>
  <c r="L266" i="7" s="1"/>
  <c r="K250" i="7"/>
  <c r="L250" i="7" s="1"/>
  <c r="K234" i="7"/>
  <c r="L234" i="7" s="1"/>
  <c r="K218" i="7"/>
  <c r="L218" i="7" s="1"/>
  <c r="K202" i="7"/>
  <c r="L202" i="7" s="1"/>
  <c r="K186" i="7"/>
  <c r="L186" i="7" s="1"/>
  <c r="K170" i="7"/>
  <c r="L170" i="7" s="1"/>
  <c r="K154" i="7"/>
  <c r="L154" i="7" s="1"/>
  <c r="K138" i="7"/>
  <c r="L138" i="7" s="1"/>
  <c r="K122" i="7"/>
  <c r="L122" i="7" s="1"/>
  <c r="K106" i="7"/>
  <c r="L106" i="7" s="1"/>
  <c r="K90" i="7"/>
  <c r="L90" i="7" s="1"/>
  <c r="K74" i="7"/>
  <c r="L74" i="7" s="1"/>
  <c r="K58" i="7"/>
  <c r="L58" i="7" s="1"/>
  <c r="K42" i="7"/>
  <c r="L42" i="7" s="1"/>
  <c r="K26" i="7"/>
  <c r="L26" i="7" s="1"/>
  <c r="K10" i="7"/>
  <c r="L10" i="7" s="1"/>
  <c r="K345" i="7"/>
  <c r="L345" i="7" s="1"/>
  <c r="K329" i="7"/>
  <c r="L329" i="7" s="1"/>
  <c r="K313" i="7"/>
  <c r="L313" i="7" s="1"/>
  <c r="K297" i="7"/>
  <c r="L297" i="7" s="1"/>
  <c r="K281" i="7"/>
  <c r="L281" i="7" s="1"/>
  <c r="K265" i="7"/>
  <c r="L265" i="7" s="1"/>
  <c r="K249" i="7"/>
  <c r="L249" i="7" s="1"/>
  <c r="K233" i="7"/>
  <c r="L233" i="7" s="1"/>
  <c r="K217" i="7"/>
  <c r="L217" i="7" s="1"/>
  <c r="K201" i="7"/>
  <c r="L201" i="7" s="1"/>
  <c r="K185" i="7"/>
  <c r="L185" i="7" s="1"/>
  <c r="K169" i="7"/>
  <c r="L169" i="7" s="1"/>
  <c r="K153" i="7"/>
  <c r="L153" i="7" s="1"/>
  <c r="K137" i="7"/>
  <c r="L137" i="7" s="1"/>
  <c r="K121" i="7"/>
  <c r="L121" i="7" s="1"/>
  <c r="K105" i="7"/>
  <c r="L105" i="7" s="1"/>
  <c r="K89" i="7"/>
  <c r="L89" i="7" s="1"/>
  <c r="K73" i="7"/>
  <c r="L73" i="7" s="1"/>
  <c r="K57" i="7"/>
  <c r="L57" i="7" s="1"/>
  <c r="K41" i="7"/>
  <c r="L41" i="7" s="1"/>
  <c r="K25" i="7"/>
  <c r="L25" i="7" s="1"/>
  <c r="K9" i="7"/>
  <c r="L9" i="7" s="1"/>
  <c r="K344" i="7"/>
  <c r="L344" i="7" s="1"/>
  <c r="K312" i="7"/>
  <c r="L312" i="7" s="1"/>
  <c r="K296" i="7"/>
  <c r="L296" i="7" s="1"/>
  <c r="K280" i="7"/>
  <c r="L280" i="7" s="1"/>
  <c r="K264" i="7"/>
  <c r="L264" i="7" s="1"/>
  <c r="K248" i="7"/>
  <c r="L248" i="7" s="1"/>
  <c r="K232" i="7"/>
  <c r="L232" i="7" s="1"/>
  <c r="K216" i="7"/>
  <c r="L216" i="7" s="1"/>
  <c r="K200" i="7"/>
  <c r="L200" i="7" s="1"/>
  <c r="K184" i="7"/>
  <c r="L184" i="7" s="1"/>
  <c r="K168" i="7"/>
  <c r="L168" i="7" s="1"/>
  <c r="K152" i="7"/>
  <c r="L152" i="7" s="1"/>
  <c r="K136" i="7"/>
  <c r="L136" i="7" s="1"/>
  <c r="K120" i="7"/>
  <c r="L120" i="7" s="1"/>
  <c r="K104" i="7"/>
  <c r="L104" i="7" s="1"/>
  <c r="K88" i="7"/>
  <c r="L88" i="7" s="1"/>
  <c r="K72" i="7"/>
  <c r="L72" i="7" s="1"/>
  <c r="K56" i="7"/>
  <c r="L56" i="7" s="1"/>
  <c r="K40" i="7"/>
  <c r="L40" i="7" s="1"/>
  <c r="K24" i="7"/>
  <c r="L24" i="7" s="1"/>
  <c r="K8" i="7"/>
  <c r="L8" i="7" s="1"/>
  <c r="K346" i="7"/>
  <c r="L346" i="7" s="1"/>
  <c r="K328" i="7"/>
  <c r="L328" i="7" s="1"/>
  <c r="K343" i="7"/>
  <c r="L343" i="7" s="1"/>
  <c r="K327" i="7"/>
  <c r="L327" i="7" s="1"/>
  <c r="K311" i="7"/>
  <c r="L311" i="7" s="1"/>
  <c r="K295" i="7"/>
  <c r="L295" i="7" s="1"/>
  <c r="K279" i="7"/>
  <c r="L279" i="7" s="1"/>
  <c r="K263" i="7"/>
  <c r="L263" i="7" s="1"/>
  <c r="K247" i="7"/>
  <c r="L247" i="7" s="1"/>
  <c r="K231" i="7"/>
  <c r="L231" i="7" s="1"/>
  <c r="K215" i="7"/>
  <c r="L215" i="7" s="1"/>
  <c r="K199" i="7"/>
  <c r="L199" i="7" s="1"/>
  <c r="K183" i="7"/>
  <c r="L183" i="7" s="1"/>
  <c r="K167" i="7"/>
  <c r="L167" i="7" s="1"/>
  <c r="K151" i="7"/>
  <c r="L151" i="7" s="1"/>
  <c r="K135" i="7"/>
  <c r="L135" i="7" s="1"/>
  <c r="K119" i="7"/>
  <c r="L119" i="7" s="1"/>
  <c r="K103" i="7"/>
  <c r="L103" i="7" s="1"/>
  <c r="K166" i="7"/>
  <c r="L166" i="7" s="1"/>
  <c r="K150" i="7"/>
  <c r="L150" i="7" s="1"/>
  <c r="K102" i="7"/>
  <c r="L102" i="7" s="1"/>
  <c r="K86" i="7"/>
  <c r="L86" i="7" s="1"/>
  <c r="K246" i="7"/>
  <c r="L246" i="7" s="1"/>
  <c r="K230" i="7"/>
  <c r="L230" i="7" s="1"/>
  <c r="K214" i="7"/>
  <c r="L214" i="7" s="1"/>
  <c r="K182" i="7"/>
  <c r="L182" i="7" s="1"/>
  <c r="K134" i="7"/>
  <c r="L134" i="7" s="1"/>
  <c r="K118" i="7"/>
  <c r="L118" i="7" s="1"/>
  <c r="K357" i="7"/>
  <c r="L357" i="7" s="1"/>
  <c r="K341" i="7"/>
  <c r="L341" i="7" s="1"/>
  <c r="K325" i="7"/>
  <c r="L325" i="7" s="1"/>
  <c r="K309" i="7"/>
  <c r="L309" i="7" s="1"/>
  <c r="K293" i="7"/>
  <c r="L293" i="7" s="1"/>
  <c r="K277" i="7"/>
  <c r="L277" i="7" s="1"/>
  <c r="K261" i="7"/>
  <c r="L261" i="7" s="1"/>
  <c r="K245" i="7"/>
  <c r="L245" i="7" s="1"/>
  <c r="K229" i="7"/>
  <c r="L229" i="7" s="1"/>
  <c r="K213" i="7"/>
  <c r="L213" i="7" s="1"/>
  <c r="K197" i="7"/>
  <c r="L197" i="7" s="1"/>
  <c r="K181" i="7"/>
  <c r="L181" i="7" s="1"/>
  <c r="K165" i="7"/>
  <c r="L165" i="7" s="1"/>
  <c r="K149" i="7"/>
  <c r="L149" i="7" s="1"/>
  <c r="K133" i="7"/>
  <c r="L133" i="7" s="1"/>
  <c r="K117" i="7"/>
  <c r="L117" i="7" s="1"/>
  <c r="K101" i="7"/>
  <c r="L101" i="7" s="1"/>
  <c r="K85" i="7"/>
  <c r="L85" i="7" s="1"/>
  <c r="K69" i="7"/>
  <c r="L69" i="7" s="1"/>
  <c r="K53" i="7"/>
  <c r="L53" i="7" s="1"/>
  <c r="K37" i="7"/>
  <c r="L37" i="7" s="1"/>
  <c r="K21" i="7"/>
  <c r="L21" i="7" s="1"/>
  <c r="K5" i="7"/>
  <c r="L5" i="7" s="1"/>
  <c r="K308" i="7"/>
  <c r="L308" i="7" s="1"/>
  <c r="K292" i="7"/>
  <c r="L292" i="7" s="1"/>
  <c r="K276" i="7"/>
  <c r="L276" i="7" s="1"/>
  <c r="K260" i="7"/>
  <c r="L260" i="7" s="1"/>
  <c r="K244" i="7"/>
  <c r="L244" i="7" s="1"/>
  <c r="K228" i="7"/>
  <c r="L228" i="7" s="1"/>
  <c r="K212" i="7"/>
  <c r="L212" i="7" s="1"/>
  <c r="K196" i="7"/>
  <c r="L196" i="7" s="1"/>
  <c r="K180" i="7"/>
  <c r="L180" i="7" s="1"/>
  <c r="K164" i="7"/>
  <c r="L164" i="7" s="1"/>
  <c r="K148" i="7"/>
  <c r="L148" i="7" s="1"/>
  <c r="K132" i="7"/>
  <c r="L132" i="7" s="1"/>
  <c r="K116" i="7"/>
  <c r="L116" i="7" s="1"/>
  <c r="K100" i="7"/>
  <c r="L100" i="7" s="1"/>
  <c r="K84" i="7"/>
  <c r="L84" i="7" s="1"/>
  <c r="K68" i="7"/>
  <c r="L68" i="7" s="1"/>
  <c r="K52" i="7"/>
  <c r="L52" i="7" s="1"/>
  <c r="K36" i="7"/>
  <c r="L36" i="7" s="1"/>
  <c r="K20" i="7"/>
  <c r="L20" i="7" s="1"/>
  <c r="K4" i="7"/>
  <c r="L4" i="7" s="1"/>
  <c r="K339" i="7"/>
  <c r="L339" i="7" s="1"/>
  <c r="K323" i="7"/>
  <c r="L323" i="7" s="1"/>
  <c r="K307" i="7"/>
  <c r="L307" i="7" s="1"/>
  <c r="K291" i="7"/>
  <c r="L291" i="7" s="1"/>
  <c r="K275" i="7"/>
  <c r="L275" i="7" s="1"/>
  <c r="K259" i="7"/>
  <c r="L259" i="7" s="1"/>
  <c r="K243" i="7"/>
  <c r="L243" i="7" s="1"/>
  <c r="K227" i="7"/>
  <c r="L227" i="7" s="1"/>
  <c r="K211" i="7"/>
  <c r="L211" i="7" s="1"/>
  <c r="K195" i="7"/>
  <c r="L195" i="7" s="1"/>
  <c r="K179" i="7"/>
  <c r="L179" i="7" s="1"/>
  <c r="K163" i="7"/>
  <c r="L163" i="7" s="1"/>
  <c r="K147" i="7"/>
  <c r="L147" i="7" s="1"/>
  <c r="K131" i="7"/>
  <c r="L131" i="7" s="1"/>
  <c r="K115" i="7"/>
  <c r="L115" i="7" s="1"/>
  <c r="K99" i="7"/>
  <c r="L99" i="7" s="1"/>
  <c r="K83" i="7"/>
  <c r="L83" i="7" s="1"/>
  <c r="K67" i="7"/>
  <c r="L67" i="7" s="1"/>
  <c r="K51" i="7"/>
  <c r="L51" i="7" s="1"/>
  <c r="K35" i="7"/>
  <c r="L35" i="7" s="1"/>
  <c r="K19" i="7"/>
  <c r="L19" i="7" s="1"/>
  <c r="K306" i="7"/>
  <c r="L306" i="7" s="1"/>
  <c r="K290" i="7"/>
  <c r="L290" i="7" s="1"/>
  <c r="K274" i="7"/>
  <c r="L274" i="7" s="1"/>
  <c r="K258" i="7"/>
  <c r="L258" i="7" s="1"/>
  <c r="K242" i="7"/>
  <c r="L242" i="7" s="1"/>
  <c r="K226" i="7"/>
  <c r="L226" i="7" s="1"/>
  <c r="K210" i="7"/>
  <c r="L210" i="7" s="1"/>
  <c r="K194" i="7"/>
  <c r="L194" i="7" s="1"/>
  <c r="K178" i="7"/>
  <c r="L178" i="7" s="1"/>
  <c r="K162" i="7"/>
  <c r="L162" i="7" s="1"/>
  <c r="K146" i="7"/>
  <c r="L146" i="7" s="1"/>
  <c r="K130" i="7"/>
  <c r="L130" i="7" s="1"/>
  <c r="K114" i="7"/>
  <c r="L114" i="7" s="1"/>
  <c r="K98" i="7"/>
  <c r="L98" i="7" s="1"/>
  <c r="K82" i="7"/>
  <c r="L82" i="7" s="1"/>
  <c r="K66" i="7"/>
  <c r="L66" i="7" s="1"/>
  <c r="K50" i="7"/>
  <c r="L50" i="7" s="1"/>
  <c r="K34" i="7"/>
  <c r="L34" i="7" s="1"/>
  <c r="K18" i="7"/>
  <c r="L18" i="7" s="1"/>
  <c r="K305" i="7"/>
  <c r="L305" i="7" s="1"/>
  <c r="K289" i="7"/>
  <c r="L289" i="7" s="1"/>
  <c r="K273" i="7"/>
  <c r="L273" i="7" s="1"/>
  <c r="K257" i="7"/>
  <c r="L257" i="7" s="1"/>
  <c r="K241" i="7"/>
  <c r="L241" i="7" s="1"/>
  <c r="K225" i="7"/>
  <c r="L225" i="7" s="1"/>
  <c r="K209" i="7"/>
  <c r="L209" i="7" s="1"/>
  <c r="K193" i="7"/>
  <c r="L193" i="7" s="1"/>
  <c r="K177" i="7"/>
  <c r="L177" i="7" s="1"/>
  <c r="K161" i="7"/>
  <c r="L161" i="7" s="1"/>
  <c r="K145" i="7"/>
  <c r="L145" i="7" s="1"/>
  <c r="K129" i="7"/>
  <c r="L129" i="7" s="1"/>
  <c r="K113" i="7"/>
  <c r="L113" i="7" s="1"/>
  <c r="K97" i="7"/>
  <c r="L97" i="7" s="1"/>
  <c r="K81" i="7"/>
  <c r="L81" i="7" s="1"/>
  <c r="K65" i="7"/>
  <c r="L65" i="7" s="1"/>
  <c r="K49" i="7"/>
  <c r="L49" i="7" s="1"/>
  <c r="K33" i="7"/>
  <c r="L33" i="7" s="1"/>
  <c r="K17" i="7"/>
  <c r="L17" i="7" s="1"/>
  <c r="K352" i="7"/>
  <c r="L352" i="7" s="1"/>
  <c r="K336" i="7"/>
  <c r="L336" i="7" s="1"/>
  <c r="K320" i="7"/>
  <c r="L320" i="7" s="1"/>
  <c r="K304" i="7"/>
  <c r="L304" i="7" s="1"/>
  <c r="K288" i="7"/>
  <c r="L288" i="7" s="1"/>
  <c r="K272" i="7"/>
  <c r="L272" i="7" s="1"/>
  <c r="K256" i="7"/>
  <c r="L256" i="7" s="1"/>
  <c r="K240" i="7"/>
  <c r="L240" i="7" s="1"/>
  <c r="K224" i="7"/>
  <c r="L224" i="7" s="1"/>
  <c r="K208" i="7"/>
  <c r="L208" i="7" s="1"/>
  <c r="K192" i="7"/>
  <c r="L192" i="7" s="1"/>
  <c r="K176" i="7"/>
  <c r="L176" i="7" s="1"/>
  <c r="K160" i="7"/>
  <c r="L160" i="7" s="1"/>
  <c r="K144" i="7"/>
  <c r="L144" i="7" s="1"/>
  <c r="K128" i="7"/>
  <c r="L128" i="7" s="1"/>
  <c r="K112" i="7"/>
  <c r="L112" i="7" s="1"/>
  <c r="K96" i="7"/>
  <c r="L96" i="7" s="1"/>
  <c r="K80" i="7"/>
  <c r="L80" i="7" s="1"/>
  <c r="K64" i="7"/>
  <c r="L64" i="7" s="1"/>
  <c r="K48" i="7"/>
  <c r="L48" i="7" s="1"/>
  <c r="K32" i="7"/>
  <c r="L32" i="7" s="1"/>
  <c r="K16" i="7"/>
  <c r="L16" i="7" s="1"/>
  <c r="K335" i="7"/>
  <c r="L335" i="7" s="1"/>
  <c r="K319" i="7"/>
  <c r="L319" i="7" s="1"/>
  <c r="K303" i="7"/>
  <c r="L303" i="7" s="1"/>
  <c r="K287" i="7"/>
  <c r="L287" i="7" s="1"/>
  <c r="K271" i="7"/>
  <c r="L271" i="7" s="1"/>
  <c r="K255" i="7"/>
  <c r="L255" i="7" s="1"/>
  <c r="K239" i="7"/>
  <c r="L239" i="7" s="1"/>
  <c r="K223" i="7"/>
  <c r="L223" i="7" s="1"/>
  <c r="K207" i="7"/>
  <c r="L207" i="7" s="1"/>
  <c r="K191" i="7"/>
  <c r="L191" i="7" s="1"/>
  <c r="K175" i="7"/>
  <c r="L175" i="7" s="1"/>
  <c r="K159" i="7"/>
  <c r="L159" i="7" s="1"/>
  <c r="K143" i="7"/>
  <c r="L143" i="7" s="1"/>
  <c r="K127" i="7"/>
  <c r="L127" i="7" s="1"/>
  <c r="K111" i="7"/>
  <c r="L111" i="7" s="1"/>
  <c r="K95" i="7"/>
  <c r="L95" i="7" s="1"/>
  <c r="K79" i="7"/>
  <c r="L79" i="7" s="1"/>
  <c r="K63" i="7"/>
  <c r="L63" i="7" s="1"/>
  <c r="K47" i="7"/>
  <c r="L47" i="7" s="1"/>
  <c r="K31" i="7"/>
  <c r="L31" i="7" s="1"/>
  <c r="K15" i="7"/>
  <c r="L15" i="7" s="1"/>
  <c r="K351" i="7"/>
  <c r="L351" i="7" s="1"/>
  <c r="K350" i="7"/>
  <c r="L350" i="7" s="1"/>
  <c r="K334" i="7"/>
  <c r="L334" i="7" s="1"/>
  <c r="K318" i="7"/>
  <c r="L318" i="7" s="1"/>
  <c r="K302" i="7"/>
  <c r="L302" i="7" s="1"/>
  <c r="K286" i="7"/>
  <c r="L286" i="7" s="1"/>
  <c r="K270" i="7"/>
  <c r="L270" i="7" s="1"/>
  <c r="K254" i="7"/>
  <c r="L254" i="7" s="1"/>
  <c r="K238" i="7"/>
  <c r="L238" i="7" s="1"/>
  <c r="K349" i="7"/>
  <c r="L349" i="7" s="1"/>
  <c r="K333" i="7"/>
  <c r="L333" i="7" s="1"/>
  <c r="K317" i="7"/>
  <c r="L317" i="7" s="1"/>
  <c r="K301" i="7"/>
  <c r="L301" i="7" s="1"/>
  <c r="K285" i="7"/>
  <c r="L285" i="7" s="1"/>
  <c r="K269" i="7"/>
  <c r="L269" i="7" s="1"/>
  <c r="K253" i="7"/>
  <c r="L253" i="7" s="1"/>
  <c r="K237" i="7"/>
  <c r="L237" i="7" s="1"/>
  <c r="K221" i="7"/>
  <c r="L221" i="7" s="1"/>
  <c r="K205" i="7"/>
  <c r="L205" i="7" s="1"/>
  <c r="K189" i="7"/>
  <c r="L189" i="7" s="1"/>
  <c r="K173" i="7"/>
  <c r="L173" i="7" s="1"/>
  <c r="K157" i="7"/>
  <c r="L157" i="7" s="1"/>
  <c r="K141" i="7"/>
  <c r="L141" i="7" s="1"/>
  <c r="K125" i="7"/>
  <c r="L125" i="7" s="1"/>
  <c r="K109" i="7"/>
  <c r="L109" i="7" s="1"/>
  <c r="K93" i="7"/>
  <c r="L93" i="7" s="1"/>
  <c r="K77" i="7"/>
  <c r="L77" i="7" s="1"/>
  <c r="K61" i="7"/>
  <c r="L61" i="7" s="1"/>
  <c r="K45" i="7"/>
  <c r="L45" i="7" s="1"/>
  <c r="K29" i="7"/>
  <c r="L29" i="7" s="1"/>
  <c r="K300" i="7"/>
  <c r="L300" i="7" s="1"/>
  <c r="K284" i="7"/>
  <c r="L284" i="7" s="1"/>
  <c r="K268" i="7"/>
  <c r="L268" i="7" s="1"/>
  <c r="K252" i="7"/>
  <c r="L252" i="7" s="1"/>
  <c r="K236" i="7"/>
  <c r="L236" i="7" s="1"/>
  <c r="K220" i="7"/>
  <c r="L220" i="7" s="1"/>
  <c r="K204" i="7"/>
  <c r="L204" i="7" s="1"/>
  <c r="K188" i="7"/>
  <c r="L188" i="7" s="1"/>
  <c r="K172" i="7"/>
  <c r="L172" i="7" s="1"/>
  <c r="K156" i="7"/>
  <c r="L156" i="7" s="1"/>
  <c r="K140" i="7"/>
  <c r="L140" i="7" s="1"/>
  <c r="K124" i="7"/>
  <c r="L124" i="7" s="1"/>
  <c r="K108" i="7"/>
  <c r="L108" i="7" s="1"/>
  <c r="K92" i="7"/>
  <c r="L92" i="7" s="1"/>
  <c r="K76" i="7"/>
  <c r="L76" i="7" s="1"/>
  <c r="K60" i="7"/>
  <c r="L60" i="7" s="1"/>
  <c r="K44" i="7"/>
  <c r="L44" i="7" s="1"/>
  <c r="K28" i="7"/>
  <c r="L28" i="7" s="1"/>
  <c r="K12" i="7"/>
  <c r="L12" i="7" s="1"/>
  <c r="B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<sst xmlns="http://schemas.openxmlformats.org/spreadsheetml/2006/main" count="27530" uniqueCount="2177">
  <si>
    <t>Distrito</t>
  </si>
  <si>
    <t>FE</t>
  </si>
  <si>
    <t>NOMBDIST</t>
  </si>
  <si>
    <t>NOMBPROV</t>
  </si>
  <si>
    <t>NOMBDEP</t>
  </si>
  <si>
    <t>GRIDCODE_1</t>
  </si>
  <si>
    <t>area_ha</t>
  </si>
  <si>
    <t>Shape_Length</t>
  </si>
  <si>
    <t>Shape_Area</t>
  </si>
  <si>
    <t>CORONEL GREGORIO ALBARRACIN LANCHIPA</t>
  </si>
  <si>
    <t>TACNA</t>
  </si>
  <si>
    <t>ALFONSO UGARTE</t>
  </si>
  <si>
    <t>POCOLLAY</t>
  </si>
  <si>
    <t>CALANA</t>
  </si>
  <si>
    <t>SAMA</t>
  </si>
  <si>
    <t>CIUDAD NUEVA</t>
  </si>
  <si>
    <t>ITE</t>
  </si>
  <si>
    <t>JORGE BASADRE</t>
  </si>
  <si>
    <t>ILO</t>
  </si>
  <si>
    <t>MOQUEGUA</t>
  </si>
  <si>
    <t>ALTO DE LA ALIANZA</t>
  </si>
  <si>
    <t>LA ESPERANZA</t>
  </si>
  <si>
    <t>PACHIA</t>
  </si>
  <si>
    <t>ESTIQUE-PAMPA</t>
  </si>
  <si>
    <t>TARATA</t>
  </si>
  <si>
    <t>ESTIQUE</t>
  </si>
  <si>
    <t>TARUCACHI</t>
  </si>
  <si>
    <t>INCLAN</t>
  </si>
  <si>
    <t>LOCUMBA</t>
  </si>
  <si>
    <t>EL ALGARROBAL</t>
  </si>
  <si>
    <t>PALCA</t>
  </si>
  <si>
    <t>HEROES ALBARRACIN</t>
  </si>
  <si>
    <t>CURIBAYA</t>
  </si>
  <si>
    <t>CANDARAVE</t>
  </si>
  <si>
    <t>SITAJARA</t>
  </si>
  <si>
    <t>QUILAHUANI</t>
  </si>
  <si>
    <t>PACOCHA</t>
  </si>
  <si>
    <t>PUEBLO NUEVO</t>
  </si>
  <si>
    <t>HUANUARA</t>
  </si>
  <si>
    <t>TICACO</t>
  </si>
  <si>
    <t>ILABAYA</t>
  </si>
  <si>
    <t>SAMEGUA</t>
  </si>
  <si>
    <t>MARISCAL NIETO</t>
  </si>
  <si>
    <t>PUNTA DE BOMBON</t>
  </si>
  <si>
    <t>ISLAY</t>
  </si>
  <si>
    <t>AREQUIPA</t>
  </si>
  <si>
    <t>CAIRANI</t>
  </si>
  <si>
    <t>SUSAPAYA</t>
  </si>
  <si>
    <t>DEAN VALDIVIA</t>
  </si>
  <si>
    <t>CAMILACA</t>
  </si>
  <si>
    <t>MEJIA</t>
  </si>
  <si>
    <t>CAPAZO</t>
  </si>
  <si>
    <t>EL COLLAO</t>
  </si>
  <si>
    <t>PUNO</t>
  </si>
  <si>
    <t>TORATA</t>
  </si>
  <si>
    <t>CUCHUMBAYA</t>
  </si>
  <si>
    <t>PISACOMA</t>
  </si>
  <si>
    <t>CHUCUITO</t>
  </si>
  <si>
    <t>COCACHACRA</t>
  </si>
  <si>
    <t>MOLLENDO</t>
  </si>
  <si>
    <t>LA CAPILLA</t>
  </si>
  <si>
    <t>GENERAL SANCHEZ CERRO</t>
  </si>
  <si>
    <t>CAMANA</t>
  </si>
  <si>
    <t>QUINISTAQUILLAS</t>
  </si>
  <si>
    <t>JOSE MARIA QUIMPER</t>
  </si>
  <si>
    <t>KELLUYO</t>
  </si>
  <si>
    <t>SAN CRISTOBAL</t>
  </si>
  <si>
    <t>DESAGUADERO</t>
  </si>
  <si>
    <t>SAMUEL PASTOR</t>
  </si>
  <si>
    <t>LA PAMPA</t>
  </si>
  <si>
    <t>QUEQUEÑA</t>
  </si>
  <si>
    <t>OMATE</t>
  </si>
  <si>
    <t>SANTA ROSA</t>
  </si>
  <si>
    <t>YARABAMBA</t>
  </si>
  <si>
    <t>POLOBAYA</t>
  </si>
  <si>
    <t>MOLLEBAYA</t>
  </si>
  <si>
    <t>CARUMAS</t>
  </si>
  <si>
    <t>PUQUINA</t>
  </si>
  <si>
    <t>QUILCA</t>
  </si>
  <si>
    <t>COALAQUE</t>
  </si>
  <si>
    <t>HUACULLANI</t>
  </si>
  <si>
    <t>SOCABAYA</t>
  </si>
  <si>
    <t>POCSI</t>
  </si>
  <si>
    <t>JACOBO HUNTER</t>
  </si>
  <si>
    <t>SABANDIA</t>
  </si>
  <si>
    <t>CONDURIRI</t>
  </si>
  <si>
    <t>JOSE LUIS BUSTAMANTE Y RIVERO</t>
  </si>
  <si>
    <t>TIABAYA</t>
  </si>
  <si>
    <t>SACHACA</t>
  </si>
  <si>
    <t>CHARACATO</t>
  </si>
  <si>
    <t>LA JOYA</t>
  </si>
  <si>
    <t>PAUCARPATA</t>
  </si>
  <si>
    <t>SANTA RITA DE SIGUAS</t>
  </si>
  <si>
    <t>MATALAQUE</t>
  </si>
  <si>
    <t>YANAHUARA</t>
  </si>
  <si>
    <t>UCHUMAYO</t>
  </si>
  <si>
    <t>NICOLAS DE PIEROLA</t>
  </si>
  <si>
    <t>SAN GREGORIO</t>
  </si>
  <si>
    <t>ZEPITA</t>
  </si>
  <si>
    <t>SAN JUAN DE SIGUAS</t>
  </si>
  <si>
    <t>COPANI</t>
  </si>
  <si>
    <t>YUNGUYO</t>
  </si>
  <si>
    <t>MARIANO MELGAR</t>
  </si>
  <si>
    <t>CHOJATA</t>
  </si>
  <si>
    <t>MARISCAL CACERES</t>
  </si>
  <si>
    <t>SAN JOSE</t>
  </si>
  <si>
    <t>MIRAFLORES</t>
  </si>
  <si>
    <t>CHIGUATA</t>
  </si>
  <si>
    <t>ALTO SELVA ALEGRE</t>
  </si>
  <si>
    <t>CUTURAPI</t>
  </si>
  <si>
    <t>POMATA</t>
  </si>
  <si>
    <t>ANAPIA</t>
  </si>
  <si>
    <t>LLOQUE</t>
  </si>
  <si>
    <t>UNICACHI</t>
  </si>
  <si>
    <t>OLLARAYA</t>
  </si>
  <si>
    <t>CERRO COLORADO</t>
  </si>
  <si>
    <t>LA LIBERTAD</t>
  </si>
  <si>
    <t>TINICACHI</t>
  </si>
  <si>
    <t>JULI</t>
  </si>
  <si>
    <t>CAYMA</t>
  </si>
  <si>
    <t>YUNGA</t>
  </si>
  <si>
    <t>VITOR</t>
  </si>
  <si>
    <t>SANTA ISABEL DE SIGUAS</t>
  </si>
  <si>
    <t>URACA</t>
  </si>
  <si>
    <t>CASTILLA</t>
  </si>
  <si>
    <t>MAJES</t>
  </si>
  <si>
    <t>CAYLLOMA</t>
  </si>
  <si>
    <t>OCOÑA</t>
  </si>
  <si>
    <t>PILCUYO</t>
  </si>
  <si>
    <t>ICHUÑA</t>
  </si>
  <si>
    <t>SAN ANTONIO</t>
  </si>
  <si>
    <t>UBINAS</t>
  </si>
  <si>
    <t>PICHACANI</t>
  </si>
  <si>
    <t>ILAVE</t>
  </si>
  <si>
    <t>YURA</t>
  </si>
  <si>
    <t>SAN JUAN DE TARUCANI</t>
  </si>
  <si>
    <t>HUANCA</t>
  </si>
  <si>
    <t>MARIANO NICOLAS VALCARCEL</t>
  </si>
  <si>
    <t>PLATERIA</t>
  </si>
  <si>
    <t>HUANCARQUI</t>
  </si>
  <si>
    <t>IRAY</t>
  </si>
  <si>
    <t>CONDESUYOS</t>
  </si>
  <si>
    <t>APLAO</t>
  </si>
  <si>
    <t>TIQUILLACA</t>
  </si>
  <si>
    <t>ATICO</t>
  </si>
  <si>
    <t>CARAVELI</t>
  </si>
  <si>
    <t>MAÑAZO</t>
  </si>
  <si>
    <t>LLUTA</t>
  </si>
  <si>
    <t>TIPAN</t>
  </si>
  <si>
    <t>VILQUE</t>
  </si>
  <si>
    <t>RIO GRANDE</t>
  </si>
  <si>
    <t>CHALA</t>
  </si>
  <si>
    <t>ACHOMA</t>
  </si>
  <si>
    <t>PAUCARCOLLA</t>
  </si>
  <si>
    <t>UÑON</t>
  </si>
  <si>
    <t>MACA</t>
  </si>
  <si>
    <t>CABANILLAS</t>
  </si>
  <si>
    <t>SAN ROMAN</t>
  </si>
  <si>
    <t>ATUNCOLLA</t>
  </si>
  <si>
    <t>YANQUE</t>
  </si>
  <si>
    <t>CHUQUIBAMBA</t>
  </si>
  <si>
    <t>COATA</t>
  </si>
  <si>
    <t>HUAMBO</t>
  </si>
  <si>
    <t>CABANACONDE</t>
  </si>
  <si>
    <t>SAN ANTONIO DE CHUCA</t>
  </si>
  <si>
    <t>HUATA</t>
  </si>
  <si>
    <t>CHAPARRA</t>
  </si>
  <si>
    <t>CABANA</t>
  </si>
  <si>
    <t>PAMPACOLCA</t>
  </si>
  <si>
    <t>VIRACO</t>
  </si>
  <si>
    <t>ANDARAY</t>
  </si>
  <si>
    <t>AYO</t>
  </si>
  <si>
    <t>CHIVAY</t>
  </si>
  <si>
    <t>COPORAQUE</t>
  </si>
  <si>
    <t>YANAQUIHUA</t>
  </si>
  <si>
    <t>ICHUPAMPA</t>
  </si>
  <si>
    <t>YAUCA</t>
  </si>
  <si>
    <t>MACHAGUAY</t>
  </si>
  <si>
    <t>ATIQUIPA</t>
  </si>
  <si>
    <t>CAPACHICA</t>
  </si>
  <si>
    <t>CABANILLA</t>
  </si>
  <si>
    <t>LAMPA</t>
  </si>
  <si>
    <t>MADRIGAL</t>
  </si>
  <si>
    <t>TILALI</t>
  </si>
  <si>
    <t>MOHO</t>
  </si>
  <si>
    <t>CARACOTO</t>
  </si>
  <si>
    <t>CONIMA</t>
  </si>
  <si>
    <t>CHICHAS</t>
  </si>
  <si>
    <t>HUANUHUANU</t>
  </si>
  <si>
    <t>TUTI</t>
  </si>
  <si>
    <t>PUSI</t>
  </si>
  <si>
    <t>HUANCANE</t>
  </si>
  <si>
    <t>ANDAGUA</t>
  </si>
  <si>
    <t>CAHUACHO</t>
  </si>
  <si>
    <t>LARI</t>
  </si>
  <si>
    <t>QUICACHA</t>
  </si>
  <si>
    <t>SANTA LUCIA</t>
  </si>
  <si>
    <t>JULIACA</t>
  </si>
  <si>
    <t>PARATIA</t>
  </si>
  <si>
    <t>TAURIA</t>
  </si>
  <si>
    <t>LA UNION</t>
  </si>
  <si>
    <t>JAQUI</t>
  </si>
  <si>
    <t>SAYLA</t>
  </si>
  <si>
    <t>AMANTANI</t>
  </si>
  <si>
    <t>CALAPUJA</t>
  </si>
  <si>
    <t>CHILCAYMARCA</t>
  </si>
  <si>
    <t>CALLALLI</t>
  </si>
  <si>
    <t>TAPAY</t>
  </si>
  <si>
    <t>TARACO</t>
  </si>
  <si>
    <t>QUECHUALLA</t>
  </si>
  <si>
    <t>TORO</t>
  </si>
  <si>
    <t>CORCULLA</t>
  </si>
  <si>
    <t>PAUCAR DEL SARA SARA</t>
  </si>
  <si>
    <t>AYACUCHO</t>
  </si>
  <si>
    <t>SARA SARA</t>
  </si>
  <si>
    <t>PAUSA</t>
  </si>
  <si>
    <t>CAMINACA</t>
  </si>
  <si>
    <t>AZANGARO</t>
  </si>
  <si>
    <t>SAN JOSE DE USHUA</t>
  </si>
  <si>
    <t>SALAMANCA</t>
  </si>
  <si>
    <t>SAMAN</t>
  </si>
  <si>
    <t>COTAHUASI</t>
  </si>
  <si>
    <t>SIBAYO</t>
  </si>
  <si>
    <t>PARARCA</t>
  </si>
  <si>
    <t>NICASIO</t>
  </si>
  <si>
    <t>HUAYRAPATA</t>
  </si>
  <si>
    <t>ACARI</t>
  </si>
  <si>
    <t>ACHAYA</t>
  </si>
  <si>
    <t>LOMAS</t>
  </si>
  <si>
    <t>TOMEPAMPA</t>
  </si>
  <si>
    <t>CHOCO</t>
  </si>
  <si>
    <t>CHARCANA</t>
  </si>
  <si>
    <t>ROSASPATA</t>
  </si>
  <si>
    <t>PULLO</t>
  </si>
  <si>
    <t>PARINACOCHAS</t>
  </si>
  <si>
    <t>CONDOROMA</t>
  </si>
  <si>
    <t>ESPINAR</t>
  </si>
  <si>
    <t>CUSCO</t>
  </si>
  <si>
    <t>PUYUSCA</t>
  </si>
  <si>
    <t>VILAVILA</t>
  </si>
  <si>
    <t>BELLA UNION</t>
  </si>
  <si>
    <t>ALCA</t>
  </si>
  <si>
    <t>VILQUE CHICO</t>
  </si>
  <si>
    <t>MARCABAMBA</t>
  </si>
  <si>
    <t>CHUPA</t>
  </si>
  <si>
    <t>COLTA</t>
  </si>
  <si>
    <t>OCUVIRI</t>
  </si>
  <si>
    <t>CHUMPI</t>
  </si>
  <si>
    <t>MARCONA</t>
  </si>
  <si>
    <t>NAZCA</t>
  </si>
  <si>
    <t>ICA</t>
  </si>
  <si>
    <t>SAN JUAN</t>
  </si>
  <si>
    <t>SANTIAGO DE PUPUJA</t>
  </si>
  <si>
    <t>TISCO</t>
  </si>
  <si>
    <t>JOSE DOMINGO CHOQUEHUANCA</t>
  </si>
  <si>
    <t>SAN JAVIER DE ALPABAMBA</t>
  </si>
  <si>
    <t>HUATASANI</t>
  </si>
  <si>
    <t>ARAPA</t>
  </si>
  <si>
    <t>SAN JUAN DE SALINAS</t>
  </si>
  <si>
    <t>PEDRO VILCA APAZA</t>
  </si>
  <si>
    <t>SAN ANTONIO DE PUTINA</t>
  </si>
  <si>
    <t>SAN FRANCISCO DE RAVACAYCO</t>
  </si>
  <si>
    <t>OCORURO</t>
  </si>
  <si>
    <t>INCHUPALLA</t>
  </si>
  <si>
    <t>PUCARA</t>
  </si>
  <si>
    <t>LLALLI</t>
  </si>
  <si>
    <t>MELGAR</t>
  </si>
  <si>
    <t>PACAPAUSA</t>
  </si>
  <si>
    <t>ORCOPAMPA</t>
  </si>
  <si>
    <t>SUYCKUTAMBO</t>
  </si>
  <si>
    <t>SANCOS</t>
  </si>
  <si>
    <t>LUCANAS</t>
  </si>
  <si>
    <t>CHACHAS</t>
  </si>
  <si>
    <t>VISTA ALEGRE</t>
  </si>
  <si>
    <t>TIRAPATA</t>
  </si>
  <si>
    <t>OYOLO</t>
  </si>
  <si>
    <t>CUPI</t>
  </si>
  <si>
    <t>SAISA</t>
  </si>
  <si>
    <t>CHAVIÑA</t>
  </si>
  <si>
    <t>COJATA</t>
  </si>
  <si>
    <t>PAMPAMARCA</t>
  </si>
  <si>
    <t>SAN PEDRO</t>
  </si>
  <si>
    <t>UPAHUACHO</t>
  </si>
  <si>
    <t>UMACHIRI</t>
  </si>
  <si>
    <t>PALLPATA</t>
  </si>
  <si>
    <t>QUILCAPUNCU</t>
  </si>
  <si>
    <t>AYAVIRI</t>
  </si>
  <si>
    <t>PUYCA</t>
  </si>
  <si>
    <t>HUAYNACOTAS</t>
  </si>
  <si>
    <t>ALTO PICHIGUA</t>
  </si>
  <si>
    <t>CAYARANI</t>
  </si>
  <si>
    <t>CORONEL CASTAÑEDA</t>
  </si>
  <si>
    <t>PICHIGUA</t>
  </si>
  <si>
    <t>CHANGUILLO</t>
  </si>
  <si>
    <t>ORURILLO</t>
  </si>
  <si>
    <t>ACORA</t>
  </si>
  <si>
    <t>MACARI</t>
  </si>
  <si>
    <t>ASILLO</t>
  </si>
  <si>
    <t>EL INGENIO</t>
  </si>
  <si>
    <t>LLIPATA</t>
  </si>
  <si>
    <t>PALPA</t>
  </si>
  <si>
    <t>PUQUIO</t>
  </si>
  <si>
    <t>ANANEA</t>
  </si>
  <si>
    <t>CORACORA</t>
  </si>
  <si>
    <t>LEONCIO PRADO</t>
  </si>
  <si>
    <t>MUÑANI</t>
  </si>
  <si>
    <t>PUTINA</t>
  </si>
  <si>
    <t>LAYO</t>
  </si>
  <si>
    <t>CANAS</t>
  </si>
  <si>
    <t>CUYOCUYO</t>
  </si>
  <si>
    <t>SANDIA</t>
  </si>
  <si>
    <t>KUNTURKANKI</t>
  </si>
  <si>
    <t>CHECCA</t>
  </si>
  <si>
    <t>VELILLE</t>
  </si>
  <si>
    <t>CHUMBIVILCAS</t>
  </si>
  <si>
    <t>OTOCA</t>
  </si>
  <si>
    <t>SAN ANTON</t>
  </si>
  <si>
    <t>JUAN ESPINOZA MEDRANO</t>
  </si>
  <si>
    <t>ANTABAMBA</t>
  </si>
  <si>
    <t>APURIMAC</t>
  </si>
  <si>
    <t>MOLLEBAMBA</t>
  </si>
  <si>
    <t>SANTO TOMAS</t>
  </si>
  <si>
    <t>COTARUSE</t>
  </si>
  <si>
    <t>AYMARAES</t>
  </si>
  <si>
    <t>CARAYBAMBA</t>
  </si>
  <si>
    <t>CARMEN SALCEDO</t>
  </si>
  <si>
    <t>ANDAMARCA</t>
  </si>
  <si>
    <t>LANGUI</t>
  </si>
  <si>
    <t>LLUSCO</t>
  </si>
  <si>
    <t>SINA</t>
  </si>
  <si>
    <t>QUEHUE</t>
  </si>
  <si>
    <t>SANTA CRUZ</t>
  </si>
  <si>
    <t>MARANGANI</t>
  </si>
  <si>
    <t>CANCHIS</t>
  </si>
  <si>
    <t>CHIPAO</t>
  </si>
  <si>
    <t>QUIACA</t>
  </si>
  <si>
    <t>OCUCAJE</t>
  </si>
  <si>
    <t>POTONI</t>
  </si>
  <si>
    <t>HUAQUIRCA</t>
  </si>
  <si>
    <t>QUIÑOTA</t>
  </si>
  <si>
    <t>OCAÑA</t>
  </si>
  <si>
    <t>SABAINO</t>
  </si>
  <si>
    <t>VIRUNDO</t>
  </si>
  <si>
    <t>GRAU</t>
  </si>
  <si>
    <t>YANAHUAYA</t>
  </si>
  <si>
    <t>OROPESA</t>
  </si>
  <si>
    <t>CHALHUANCA</t>
  </si>
  <si>
    <t>SANTA ANA DE HUAYCAHUACHO</t>
  </si>
  <si>
    <t>CRUCERO</t>
  </si>
  <si>
    <t>CARABAYA</t>
  </si>
  <si>
    <t>YANAOCA</t>
  </si>
  <si>
    <t>MAMARA</t>
  </si>
  <si>
    <t>ANTAUTA</t>
  </si>
  <si>
    <t>SICUANI</t>
  </si>
  <si>
    <t>TURPAY</t>
  </si>
  <si>
    <t>CHAMACA</t>
  </si>
  <si>
    <t>PATAMBUCO</t>
  </si>
  <si>
    <t>PATAYPAMPA</t>
  </si>
  <si>
    <t>SAN PEDRO DE PALCO</t>
  </si>
  <si>
    <t>POCOHUANCA</t>
  </si>
  <si>
    <t>SAN PEDRO DE LARCAY</t>
  </si>
  <si>
    <t>SUCRE</t>
  </si>
  <si>
    <t>YANACA</t>
  </si>
  <si>
    <t>SAN JUAN DEL ORO</t>
  </si>
  <si>
    <t>TATE</t>
  </si>
  <si>
    <t>HUACAÑA</t>
  </si>
  <si>
    <t>SANTIAGO</t>
  </si>
  <si>
    <t>SAÑAYCA</t>
  </si>
  <si>
    <t>PACHACONAS</t>
  </si>
  <si>
    <t>SORAYA</t>
  </si>
  <si>
    <t>PACHACUTEC</t>
  </si>
  <si>
    <t>LIVITACA</t>
  </si>
  <si>
    <t>HAQUIRA</t>
  </si>
  <si>
    <t>COTABAMBAS</t>
  </si>
  <si>
    <t>PAMPACHIRI</t>
  </si>
  <si>
    <t>ANDAHUAYLAS</t>
  </si>
  <si>
    <t>EL ORO</t>
  </si>
  <si>
    <t>TINTA</t>
  </si>
  <si>
    <t>COLQUEMARCA</t>
  </si>
  <si>
    <t>TUPAC AMARU</t>
  </si>
  <si>
    <t>SORAS</t>
  </si>
  <si>
    <t>NUÑOA</t>
  </si>
  <si>
    <t>HUAC-HUAS</t>
  </si>
  <si>
    <t>LARAMATE</t>
  </si>
  <si>
    <t>CAPAYA</t>
  </si>
  <si>
    <t>LLAUTA</t>
  </si>
  <si>
    <t>VILCABAMBA</t>
  </si>
  <si>
    <t>MICAELA BASTIDAS</t>
  </si>
  <si>
    <t>AJOYANI</t>
  </si>
  <si>
    <t>SAN PABLO</t>
  </si>
  <si>
    <t>CCOCHACCASA</t>
  </si>
  <si>
    <t>ANGARAES</t>
  </si>
  <si>
    <t>HUANCAVELICA</t>
  </si>
  <si>
    <t>MADEAN</t>
  </si>
  <si>
    <t>YAUYOS</t>
  </si>
  <si>
    <t>LIMA</t>
  </si>
  <si>
    <t>MARANURA</t>
  </si>
  <si>
    <t>LA CONVENCION</t>
  </si>
  <si>
    <t>AURAHUA</t>
  </si>
  <si>
    <t>CASTROVIRREYNA</t>
  </si>
  <si>
    <t>CALLANMARCA</t>
  </si>
  <si>
    <t>VIÑAC</t>
  </si>
  <si>
    <t>CHOCOS</t>
  </si>
  <si>
    <t>TAMBO</t>
  </si>
  <si>
    <t>LA MAR</t>
  </si>
  <si>
    <t>ANCO</t>
  </si>
  <si>
    <t>ANCHONGA</t>
  </si>
  <si>
    <t>MARCAS</t>
  </si>
  <si>
    <t>ACOBAMBA</t>
  </si>
  <si>
    <t>POMACOCHA</t>
  </si>
  <si>
    <t>NUEVO IMPERIAL</t>
  </si>
  <si>
    <t>CAÑETE</t>
  </si>
  <si>
    <t>PACARAN</t>
  </si>
  <si>
    <t>CAJA</t>
  </si>
  <si>
    <t>CHUPAMARCA</t>
  </si>
  <si>
    <t>CUMBA</t>
  </si>
  <si>
    <t>UTCUBAMBA</t>
  </si>
  <si>
    <t>AMAZONAS</t>
  </si>
  <si>
    <t>FLORIDA</t>
  </si>
  <si>
    <t>BONGARA</t>
  </si>
  <si>
    <t>POMAHUACA</t>
  </si>
  <si>
    <t>JAEN</t>
  </si>
  <si>
    <t>CAJAMARCA</t>
  </si>
  <si>
    <t>COLASAY</t>
  </si>
  <si>
    <t>SAN FELIPE</t>
  </si>
  <si>
    <t>AWAJUN</t>
  </si>
  <si>
    <t>RIOJA</t>
  </si>
  <si>
    <t>SAN MARTIN</t>
  </si>
  <si>
    <t>BAGUA GRANDE</t>
  </si>
  <si>
    <t>EL PARCO</t>
  </si>
  <si>
    <t>BAGUA</t>
  </si>
  <si>
    <t>LAS PIRIAS</t>
  </si>
  <si>
    <t>COPALLIN</t>
  </si>
  <si>
    <t>HUABAL</t>
  </si>
  <si>
    <t>EL TALLAN</t>
  </si>
  <si>
    <t>PIURA</t>
  </si>
  <si>
    <t>BELLAVISTA</t>
  </si>
  <si>
    <t>SAN JOSE DEL ALTO</t>
  </si>
  <si>
    <t>SAN MIGUEL DE EL FAIQUE</t>
  </si>
  <si>
    <t>HUANCABAMBA</t>
  </si>
  <si>
    <t>CAJARURO</t>
  </si>
  <si>
    <t>VICE</t>
  </si>
  <si>
    <t>SECHURA</t>
  </si>
  <si>
    <t>CURA MORI</t>
  </si>
  <si>
    <t>SONDORILLO</t>
  </si>
  <si>
    <t>SALITRAL</t>
  </si>
  <si>
    <t>MORROPON</t>
  </si>
  <si>
    <t>LA COIPA</t>
  </si>
  <si>
    <t>SAN IGNACIO</t>
  </si>
  <si>
    <t>SONDOR</t>
  </si>
  <si>
    <t>PUIRA</t>
  </si>
  <si>
    <t>LA ARENA</t>
  </si>
  <si>
    <t>SAN JUAN DE BIGOTE</t>
  </si>
  <si>
    <t>CHIRINOS</t>
  </si>
  <si>
    <t>BUENOS AIRES</t>
  </si>
  <si>
    <t>CHALLHUAHUACHO</t>
  </si>
  <si>
    <t>MOSOC LLACTA</t>
  </si>
  <si>
    <t>ACOMAYO</t>
  </si>
  <si>
    <t>PARCONA</t>
  </si>
  <si>
    <t>LOS AQUIJES</t>
  </si>
  <si>
    <t>TIBILLO</t>
  </si>
  <si>
    <t>SANTIAGO DE PAUCARAY</t>
  </si>
  <si>
    <t>ASQUIPATA</t>
  </si>
  <si>
    <t>VICTOR FAJARDO</t>
  </si>
  <si>
    <t>COMBAPATA</t>
  </si>
  <si>
    <t>OMACHA</t>
  </si>
  <si>
    <t>PARURO</t>
  </si>
  <si>
    <t>AUCARA</t>
  </si>
  <si>
    <t>HUAYLLO</t>
  </si>
  <si>
    <t>JUSTO APU SAHUARAURA</t>
  </si>
  <si>
    <t>TAPAIRIHUA</t>
  </si>
  <si>
    <t>MORCOLLA</t>
  </si>
  <si>
    <t>SANTIAGO DE QUIRAHUARA</t>
  </si>
  <si>
    <t>HUAYTARA</t>
  </si>
  <si>
    <t>CURASCO</t>
  </si>
  <si>
    <t>USICAYOS</t>
  </si>
  <si>
    <t>SUBTANJALLA</t>
  </si>
  <si>
    <t>PROGRESO</t>
  </si>
  <si>
    <t>ACOPIA</t>
  </si>
  <si>
    <t>APONGO</t>
  </si>
  <si>
    <t>LA TINGUIÑA</t>
  </si>
  <si>
    <t>CHUQUIBAMBILLA</t>
  </si>
  <si>
    <t>OCOYO</t>
  </si>
  <si>
    <t>PAICO</t>
  </si>
  <si>
    <t>POMACANCHI</t>
  </si>
  <si>
    <t>CORDOVA</t>
  </si>
  <si>
    <t>CAPACMARCA</t>
  </si>
  <si>
    <t>TORAYA</t>
  </si>
  <si>
    <t>SAN JUAN BAUTISTA</t>
  </si>
  <si>
    <t>PHARA</t>
  </si>
  <si>
    <t>HUAYANA</t>
  </si>
  <si>
    <t>SAN ISIDRO</t>
  </si>
  <si>
    <t>SAN MIGUEL DE CHACCRAMPA</t>
  </si>
  <si>
    <t>CHAPIMARCA</t>
  </si>
  <si>
    <t>YAUCA DEL ROSARIO</t>
  </si>
  <si>
    <t>SANGARARA</t>
  </si>
  <si>
    <t>COLCABAMBA</t>
  </si>
  <si>
    <t>PILLPINTO</t>
  </si>
  <si>
    <t>MACUSANI</t>
  </si>
  <si>
    <t>ACCHA</t>
  </si>
  <si>
    <t>CANARIA</t>
  </si>
  <si>
    <t>VICTOR FAFARDO</t>
  </si>
  <si>
    <t>SAN SALVADOR DE QUIJE</t>
  </si>
  <si>
    <t>MARA</t>
  </si>
  <si>
    <t>HUAYLLATI</t>
  </si>
  <si>
    <t>CHACOCHE</t>
  </si>
  <si>
    <t>ABANCAY</t>
  </si>
  <si>
    <t>QUEROBAMBA</t>
  </si>
  <si>
    <t>CURPAHUASI</t>
  </si>
  <si>
    <t>CHILCAYOC</t>
  </si>
  <si>
    <t>ACOS</t>
  </si>
  <si>
    <t>CHECACUPE</t>
  </si>
  <si>
    <t>INDEPENDENCIA</t>
  </si>
  <si>
    <t>VILCAS HUAMAN</t>
  </si>
  <si>
    <t>TUMAY HUARACA</t>
  </si>
  <si>
    <t>ALTO INAMBARI</t>
  </si>
  <si>
    <t>CHIARA</t>
  </si>
  <si>
    <t>CHALCOS</t>
  </si>
  <si>
    <t>SAN JUAN DE CHACÑA</t>
  </si>
  <si>
    <t>LUCRE</t>
  </si>
  <si>
    <t>LARAMARCA</t>
  </si>
  <si>
    <t>SALAS</t>
  </si>
  <si>
    <t>GUADALUPE</t>
  </si>
  <si>
    <t>COLCHA</t>
  </si>
  <si>
    <t>CUSIPATA</t>
  </si>
  <si>
    <t>QUISPICANCHI</t>
  </si>
  <si>
    <t>SACSAMARCA</t>
  </si>
  <si>
    <t>HUANCA SANCOS</t>
  </si>
  <si>
    <t>HUAYA</t>
  </si>
  <si>
    <t>TINTAY</t>
  </si>
  <si>
    <t>CIRCA</t>
  </si>
  <si>
    <t>COYLLURQUI</t>
  </si>
  <si>
    <t>ACCOMARCA</t>
  </si>
  <si>
    <t>BELEN</t>
  </si>
  <si>
    <t>CCAPI</t>
  </si>
  <si>
    <t>PARACAS</t>
  </si>
  <si>
    <t>PISCO</t>
  </si>
  <si>
    <t>SAN FRANCISCO DE SANGAYAICO</t>
  </si>
  <si>
    <t>CAYARA</t>
  </si>
  <si>
    <t>SAN JOSE DE LOS MOLINOS</t>
  </si>
  <si>
    <t>QUERCO</t>
  </si>
  <si>
    <t>CARAPO</t>
  </si>
  <si>
    <t>GAMARRA</t>
  </si>
  <si>
    <t>SAN ANTONIO DE CACHI</t>
  </si>
  <si>
    <t>CORANI</t>
  </si>
  <si>
    <t>PITUMARCA</t>
  </si>
  <si>
    <t>TURPO</t>
  </si>
  <si>
    <t>SAN ANDRES</t>
  </si>
  <si>
    <t>TAMBOBAMBA</t>
  </si>
  <si>
    <t>CARHUANCA</t>
  </si>
  <si>
    <t>QUIQUIJANA</t>
  </si>
  <si>
    <t>RONDOCAN</t>
  </si>
  <si>
    <t>SANTIAGO DE LUCANAMARCA</t>
  </si>
  <si>
    <t>HUANCARAY</t>
  </si>
  <si>
    <t>PACCARITAMBO</t>
  </si>
  <si>
    <t>TUPAC AMARU INCA</t>
  </si>
  <si>
    <t>LAMBRAMA</t>
  </si>
  <si>
    <t>HUAMBALPA</t>
  </si>
  <si>
    <t>HUANCARAYLLA</t>
  </si>
  <si>
    <t>HUARO</t>
  </si>
  <si>
    <t>COLCA</t>
  </si>
  <si>
    <t>PICHIRHUA</t>
  </si>
  <si>
    <t>SAURAMA</t>
  </si>
  <si>
    <t>HUANCAPI</t>
  </si>
  <si>
    <t>AYAVI</t>
  </si>
  <si>
    <t>HUAMANQUIQUIA</t>
  </si>
  <si>
    <t>ALCAMENCA</t>
  </si>
  <si>
    <t>ITUATA</t>
  </si>
  <si>
    <t>HUMAY</t>
  </si>
  <si>
    <t>HUANOQUITE</t>
  </si>
  <si>
    <t>SAN JERONIMO</t>
  </si>
  <si>
    <t>URCOS</t>
  </si>
  <si>
    <t>SANTA MARIA DE CHICMO</t>
  </si>
  <si>
    <t>YAURISQUE</t>
  </si>
  <si>
    <t>URANMARCA</t>
  </si>
  <si>
    <t>CHINCHEROS</t>
  </si>
  <si>
    <t>SANTIAGO DE CHOCORVOS</t>
  </si>
  <si>
    <t>SARHUA</t>
  </si>
  <si>
    <t>OLLACHEA</t>
  </si>
  <si>
    <t>ANDAHUAYLILLAS</t>
  </si>
  <si>
    <t>SAN CLEMENTE</t>
  </si>
  <si>
    <t>HUANCARAMA</t>
  </si>
  <si>
    <t>VILCANCHOS</t>
  </si>
  <si>
    <t>COCHARCAS</t>
  </si>
  <si>
    <t>TAMBURCO</t>
  </si>
  <si>
    <t>PACUCHA</t>
  </si>
  <si>
    <t>CCORCA</t>
  </si>
  <si>
    <t>HUAYACUNDO ARMA</t>
  </si>
  <si>
    <t>KISHUARA</t>
  </si>
  <si>
    <t>SANTO DOMINGO DE CAPILLAS</t>
  </si>
  <si>
    <t>WANCHAQ</t>
  </si>
  <si>
    <t>OCONGATE</t>
  </si>
  <si>
    <t>CHINCHAYPUJIO</t>
  </si>
  <si>
    <t>ANTA</t>
  </si>
  <si>
    <t>CANGALLO</t>
  </si>
  <si>
    <t>SAYLLA</t>
  </si>
  <si>
    <t>TOTOS</t>
  </si>
  <si>
    <t>RANRACANCHA</t>
  </si>
  <si>
    <t>TALAVERA</t>
  </si>
  <si>
    <t>MARIA PARADO DE BELLIDO</t>
  </si>
  <si>
    <t>POMABAMBA</t>
  </si>
  <si>
    <t>CURAHUASI</t>
  </si>
  <si>
    <t>POROY</t>
  </si>
  <si>
    <t>ANCO_HUALLO</t>
  </si>
  <si>
    <t>SAN SEBASTIAN</t>
  </si>
  <si>
    <t>CAICAY</t>
  </si>
  <si>
    <t>PAUCARTAMBO</t>
  </si>
  <si>
    <t>HUANCARANI</t>
  </si>
  <si>
    <t>CCATCA</t>
  </si>
  <si>
    <t>CONCEPCION</t>
  </si>
  <si>
    <t>QUITO-ARMA</t>
  </si>
  <si>
    <t>KAQUIABAMBA</t>
  </si>
  <si>
    <t>CCARHUAYO</t>
  </si>
  <si>
    <t>CHINCHA BAJA</t>
  </si>
  <si>
    <t>CHINCHA</t>
  </si>
  <si>
    <t>PUCYURA</t>
  </si>
  <si>
    <t>ANDARAPA</t>
  </si>
  <si>
    <t>CACHIMAYO</t>
  </si>
  <si>
    <t>SAN SALVADOR</t>
  </si>
  <si>
    <t>CALCA</t>
  </si>
  <si>
    <t>MARCAPATA</t>
  </si>
  <si>
    <t>SAN PEDRO DE CACHORA</t>
  </si>
  <si>
    <t>TARAY</t>
  </si>
  <si>
    <t>ZURITE</t>
  </si>
  <si>
    <t>TAMBO DE MORA</t>
  </si>
  <si>
    <t>VISCHONGO</t>
  </si>
  <si>
    <t>PACOBAMBA</t>
  </si>
  <si>
    <t>SUNAMPE</t>
  </si>
  <si>
    <t>EL CARMEN</t>
  </si>
  <si>
    <t>LOS MOROCHUCOS</t>
  </si>
  <si>
    <t>ANCAHUASI</t>
  </si>
  <si>
    <t>HUANIPACA</t>
  </si>
  <si>
    <t>OCOBAMBA</t>
  </si>
  <si>
    <t>SAN ANTONIO DE CUSICANCHA</t>
  </si>
  <si>
    <t>CHINCHERO</t>
  </si>
  <si>
    <t>URUBAMBA</t>
  </si>
  <si>
    <t>SAN GABAN</t>
  </si>
  <si>
    <t>COYA</t>
  </si>
  <si>
    <t>HUANCANO</t>
  </si>
  <si>
    <t>CHUSCHI</t>
  </si>
  <si>
    <t>LIMBANI</t>
  </si>
  <si>
    <t>ONGOY</t>
  </si>
  <si>
    <t>MOLLEPATA</t>
  </si>
  <si>
    <t>LIMATAMBO</t>
  </si>
  <si>
    <t>PARAS</t>
  </si>
  <si>
    <t>OCROS</t>
  </si>
  <si>
    <t>HUAMANGA</t>
  </si>
  <si>
    <t>PISAC</t>
  </si>
  <si>
    <t>TICRAPO</t>
  </si>
  <si>
    <t>HUAROCONDO</t>
  </si>
  <si>
    <t>MARAS</t>
  </si>
  <si>
    <t>LAMAY</t>
  </si>
  <si>
    <t>HUAYLLABAMBA</t>
  </si>
  <si>
    <t>ALTO LARAN</t>
  </si>
  <si>
    <t>COLQUEPATA</t>
  </si>
  <si>
    <t>YUCAY</t>
  </si>
  <si>
    <t>CAPILLAS</t>
  </si>
  <si>
    <t>CHINCHA ALTA</t>
  </si>
  <si>
    <t>COASA</t>
  </si>
  <si>
    <t>COCAS</t>
  </si>
  <si>
    <t>LUIS CARRANZA</t>
  </si>
  <si>
    <t>PAMPAS</t>
  </si>
  <si>
    <t>HUACCANA</t>
  </si>
  <si>
    <t>CARMEN ALTO</t>
  </si>
  <si>
    <t>GROCIO PRADO</t>
  </si>
  <si>
    <t>ACOCRO</t>
  </si>
  <si>
    <t>VINCHOS</t>
  </si>
  <si>
    <t>SOCOS</t>
  </si>
  <si>
    <t>MOLLEPAMPA</t>
  </si>
  <si>
    <t>PILPICHACA</t>
  </si>
  <si>
    <t>HUACHOS</t>
  </si>
  <si>
    <t>CHILCAS</t>
  </si>
  <si>
    <t>AYAPATA</t>
  </si>
  <si>
    <t>TAMBILLO</t>
  </si>
  <si>
    <t>CHUNGUI</t>
  </si>
  <si>
    <t>OLLANTAYTAMBO</t>
  </si>
  <si>
    <t>JESUS NAZARENO</t>
  </si>
  <si>
    <t>MACHUPICCHU</t>
  </si>
  <si>
    <t>SAN JUAN DE YANAC</t>
  </si>
  <si>
    <t>SANTO TOMAS DE PATA</t>
  </si>
  <si>
    <t>CAMANTI</t>
  </si>
  <si>
    <t>SAN JOSE DE TICLLAS</t>
  </si>
  <si>
    <t>SAN VICENTE DE CAÑETE</t>
  </si>
  <si>
    <t>TANTARA</t>
  </si>
  <si>
    <t>HUAMATAMBO</t>
  </si>
  <si>
    <t>SAN ANTONIO DE ANTAPARCO</t>
  </si>
  <si>
    <t>ACOS VINCHOS</t>
  </si>
  <si>
    <t>SANTIAGO DE PISCHA</t>
  </si>
  <si>
    <t>SECCLLA</t>
  </si>
  <si>
    <t>SAN LUIS</t>
  </si>
  <si>
    <t>ARMA</t>
  </si>
  <si>
    <t>SANTA TERESA</t>
  </si>
  <si>
    <t>SAN PEDRO DE PUTINA PUNCO</t>
  </si>
  <si>
    <t>PACAYCASA</t>
  </si>
  <si>
    <t>CHAVIN</t>
  </si>
  <si>
    <t>IMPERIAL</t>
  </si>
  <si>
    <t>QUINUA</t>
  </si>
  <si>
    <t>SAN PEDRO DE HUACARPANA</t>
  </si>
  <si>
    <t>JULCAMARCA</t>
  </si>
  <si>
    <t>LIRCAY</t>
  </si>
  <si>
    <t>HUAYOPATA</t>
  </si>
  <si>
    <t>CHALLABAMBA</t>
  </si>
  <si>
    <t>IGUAIN</t>
  </si>
  <si>
    <t>HUANTA</t>
  </si>
  <si>
    <t>HUACHOCOLPA</t>
  </si>
  <si>
    <t>LARES</t>
  </si>
  <si>
    <t>HUAMANGUILLA</t>
  </si>
  <si>
    <t>SANTA ANA</t>
  </si>
  <si>
    <t>CONGALLA</t>
  </si>
  <si>
    <t>HUANCA-HUANCA</t>
  </si>
  <si>
    <t>CHINCHO</t>
  </si>
  <si>
    <t>LUNAHUANA</t>
  </si>
  <si>
    <t>HUAYLLAY GRANDE</t>
  </si>
  <si>
    <t>HUANGASCAR</t>
  </si>
  <si>
    <t>CERRO AZUL</t>
  </si>
  <si>
    <t>LURICOCHA</t>
  </si>
  <si>
    <t>ZUÑIGA</t>
  </si>
  <si>
    <t>SAN MIGUEL DE MAYOCC</t>
  </si>
  <si>
    <t>CHURCAMPA</t>
  </si>
  <si>
    <t>SAN MIGUEL</t>
  </si>
  <si>
    <t>LA MERCED</t>
  </si>
  <si>
    <t>QUILMANA</t>
  </si>
  <si>
    <t>LINCHA</t>
  </si>
  <si>
    <t>ASCENSION</t>
  </si>
  <si>
    <t>KOSÑIPATA</t>
  </si>
  <si>
    <t>YAULI</t>
  </si>
  <si>
    <t>ROSARIO</t>
  </si>
  <si>
    <t>HONGOS</t>
  </si>
  <si>
    <t>ASIA</t>
  </si>
  <si>
    <t>CATAHUASI</t>
  </si>
  <si>
    <t>CACRA</t>
  </si>
  <si>
    <t>LUCMA</t>
  </si>
  <si>
    <t>LOCROJA</t>
  </si>
  <si>
    <t>PUTINZA</t>
  </si>
  <si>
    <t>PAUCARA</t>
  </si>
  <si>
    <t>ANDABAMBA</t>
  </si>
  <si>
    <t>ACOBAMBILLA</t>
  </si>
  <si>
    <t>MALA</t>
  </si>
  <si>
    <t>TUPE</t>
  </si>
  <si>
    <t>NUEVO OCCORO</t>
  </si>
  <si>
    <t>SANTILLANA</t>
  </si>
  <si>
    <t>AYNA</t>
  </si>
  <si>
    <t>SAN FRANCISCO</t>
  </si>
  <si>
    <t>COAYLLO</t>
  </si>
  <si>
    <t>SAN PEDRO DE CORIS</t>
  </si>
  <si>
    <t>TAURIPAMPA</t>
  </si>
  <si>
    <t>MANTA</t>
  </si>
  <si>
    <t>LARIA</t>
  </si>
  <si>
    <t>PAUCARBAMBA</t>
  </si>
  <si>
    <t>YANATILE</t>
  </si>
  <si>
    <t>HUANDO</t>
  </si>
  <si>
    <t>CONAYCA</t>
  </si>
  <si>
    <t>SANTA CRUZ DE FLORES</t>
  </si>
  <si>
    <t>IZCUCHACA</t>
  </si>
  <si>
    <t>COLONIA</t>
  </si>
  <si>
    <t>ACORIA</t>
  </si>
  <si>
    <t>PACHAMARCA</t>
  </si>
  <si>
    <t>SAN PEDRO DE PILAS</t>
  </si>
  <si>
    <t>SIVIA</t>
  </si>
  <si>
    <t>AYAUCA</t>
  </si>
  <si>
    <t>PUCUSANA</t>
  </si>
  <si>
    <t>SANTA MARIA DEL MAR</t>
  </si>
  <si>
    <t>VILCA</t>
  </si>
  <si>
    <t>CUENCA</t>
  </si>
  <si>
    <t>MOYA</t>
  </si>
  <si>
    <t>PILCHACA</t>
  </si>
  <si>
    <t>OMAS</t>
  </si>
  <si>
    <t>HUANTAN</t>
  </si>
  <si>
    <t>KIMBIRI</t>
  </si>
  <si>
    <t>HUAYLLAHUARA</t>
  </si>
  <si>
    <t>CHINCHIHUASI</t>
  </si>
  <si>
    <t>SAN BARTOLO</t>
  </si>
  <si>
    <t>ACOSTAMBO</t>
  </si>
  <si>
    <t>TAYACAJA</t>
  </si>
  <si>
    <t>ACRAQUIA</t>
  </si>
  <si>
    <t>CARHUACALLANGA</t>
  </si>
  <si>
    <t>HUANCAYO</t>
  </si>
  <si>
    <t>JUNIN</t>
  </si>
  <si>
    <t>QUELLOUNO</t>
  </si>
  <si>
    <t>CALANGO</t>
  </si>
  <si>
    <t>HUASICANCHA</t>
  </si>
  <si>
    <t>CHACAPAMPA</t>
  </si>
  <si>
    <t>HUAMPARA</t>
  </si>
  <si>
    <t>CHONGOS ALTO</t>
  </si>
  <si>
    <t>AHUAYCHA</t>
  </si>
  <si>
    <t>LARAOS</t>
  </si>
  <si>
    <t>CARANIA</t>
  </si>
  <si>
    <t>DANIEL HERNANDEZ</t>
  </si>
  <si>
    <t>ÑAHUIMPUQUIO</t>
  </si>
  <si>
    <t>CHILCA</t>
  </si>
  <si>
    <t>COCHAS</t>
  </si>
  <si>
    <t>CHICCHE</t>
  </si>
  <si>
    <t>QUINOCAY</t>
  </si>
  <si>
    <t>QUINCHES</t>
  </si>
  <si>
    <t>LLOCHEGUA</t>
  </si>
  <si>
    <t>ALIS</t>
  </si>
  <si>
    <t>HUAÑEC</t>
  </si>
  <si>
    <t>PICHARI</t>
  </si>
  <si>
    <t>PUNTA NEGRA</t>
  </si>
  <si>
    <t>QUISHUAR</t>
  </si>
  <si>
    <t>MARIATANA</t>
  </si>
  <si>
    <t>HUAROCHIRI</t>
  </si>
  <si>
    <t>SAN JOAQUIN</t>
  </si>
  <si>
    <t>CULLHUAS</t>
  </si>
  <si>
    <t>VILLA EL SALVADOR</t>
  </si>
  <si>
    <t>PUNTA HERMOSA</t>
  </si>
  <si>
    <t>AYAHUANCO</t>
  </si>
  <si>
    <t>LURIN</t>
  </si>
  <si>
    <t>PAZOS</t>
  </si>
  <si>
    <t>HUACRAPUQUIO</t>
  </si>
  <si>
    <t>CHUPURO</t>
  </si>
  <si>
    <t>CHORRILLOS</t>
  </si>
  <si>
    <t>VIQUES</t>
  </si>
  <si>
    <t>SANGALLAYA</t>
  </si>
  <si>
    <t>BARRANCO</t>
  </si>
  <si>
    <t>SANTO DOMINGO DE LOS OLLEROS</t>
  </si>
  <si>
    <t>VILLA MARIA DEL TRIUNFO</t>
  </si>
  <si>
    <t>SAN JUAN DE MIRAFLORES</t>
  </si>
  <si>
    <t>HUAYUCACHI</t>
  </si>
  <si>
    <t>CHONGOS BAJO</t>
  </si>
  <si>
    <t>CHUPACA</t>
  </si>
  <si>
    <t>LANGA</t>
  </si>
  <si>
    <t>HUARIBAMBA</t>
  </si>
  <si>
    <t>SURQUILLO</t>
  </si>
  <si>
    <t>TINTAY PUNCU</t>
  </si>
  <si>
    <t>YANACANCHA</t>
  </si>
  <si>
    <t>TRES DE DICIEMBRE</t>
  </si>
  <si>
    <t>HUANCAN</t>
  </si>
  <si>
    <t>MAGDALENA DEL MAR</t>
  </si>
  <si>
    <t>SAN JUAN DE YSCOS</t>
  </si>
  <si>
    <t>SAN BORJA</t>
  </si>
  <si>
    <t>LINCE</t>
  </si>
  <si>
    <t>SANTIAGO DE SURCO</t>
  </si>
  <si>
    <t>SALCABAMBA</t>
  </si>
  <si>
    <t>VITIS</t>
  </si>
  <si>
    <t>MAGDALENA VIEJA</t>
  </si>
  <si>
    <t>PUEBLO LIBRE</t>
  </si>
  <si>
    <t>LA PUNTA</t>
  </si>
  <si>
    <t>CALLAO</t>
  </si>
  <si>
    <t>JESUS MARIA</t>
  </si>
  <si>
    <t>MADRE DE DIOS</t>
  </si>
  <si>
    <t>MANU</t>
  </si>
  <si>
    <t>LA PERLA</t>
  </si>
  <si>
    <t>LAHUAYTAMBO</t>
  </si>
  <si>
    <t>PACHACAMAC</t>
  </si>
  <si>
    <t>HUAMANCACA CHICO</t>
  </si>
  <si>
    <t>LA VICTORIA</t>
  </si>
  <si>
    <t>LA MOLINA</t>
  </si>
  <si>
    <t>BREÑA</t>
  </si>
  <si>
    <t>SAPALLANGA</t>
  </si>
  <si>
    <t>SAN PEDRO DE HUANCAYRE</t>
  </si>
  <si>
    <t>SALCAHUASI</t>
  </si>
  <si>
    <t>SAN JUAN DE JARPA</t>
  </si>
  <si>
    <t>AHUAC</t>
  </si>
  <si>
    <t>TOMAS</t>
  </si>
  <si>
    <t>CARMEN DE LA LEGUA REYNOSO</t>
  </si>
  <si>
    <t>SURCUBAMBA</t>
  </si>
  <si>
    <t>SANTA ANITA</t>
  </si>
  <si>
    <t>PILCOMAYO</t>
  </si>
  <si>
    <t>EL AGUSTINO</t>
  </si>
  <si>
    <t>HUACHAC</t>
  </si>
  <si>
    <t>CIENEGUILLA</t>
  </si>
  <si>
    <t>SAN MARCOS DE ROCCHAC</t>
  </si>
  <si>
    <t>RIMAC</t>
  </si>
  <si>
    <t>SAN JOSE DE QUERO</t>
  </si>
  <si>
    <t>ATE</t>
  </si>
  <si>
    <t>HUANCAYA</t>
  </si>
  <si>
    <t>TANTA</t>
  </si>
  <si>
    <t>SICAYA</t>
  </si>
  <si>
    <t>SANTIAGO DE ANCHUCAYA</t>
  </si>
  <si>
    <t>MANZANARES</t>
  </si>
  <si>
    <t>CHACLACAYO</t>
  </si>
  <si>
    <t>ANTIOQUIA</t>
  </si>
  <si>
    <t>SAN AGUSTIN</t>
  </si>
  <si>
    <t>HUALHUAS</t>
  </si>
  <si>
    <t>ORCOTUNA</t>
  </si>
  <si>
    <t>CHAMBARA</t>
  </si>
  <si>
    <t>SAN MARTIN DE PORRES</t>
  </si>
  <si>
    <t>SAÑO</t>
  </si>
  <si>
    <t>SANTIAGO DE TUNA</t>
  </si>
  <si>
    <t>SAN ANDRES DE TUPICOCHA</t>
  </si>
  <si>
    <t>ACO</t>
  </si>
  <si>
    <t>LOS OLIVOS</t>
  </si>
  <si>
    <t>SAN LORENZO DE QUINTI</t>
  </si>
  <si>
    <t>RICARDO PALMA</t>
  </si>
  <si>
    <t>MITO</t>
  </si>
  <si>
    <t>SANTA CRUZ DE COCACHACRA</t>
  </si>
  <si>
    <t>SAN JERONIMO DE TUNAN</t>
  </si>
  <si>
    <t>COMAS</t>
  </si>
  <si>
    <t>SAN JUAN DE TANTARANCHE</t>
  </si>
  <si>
    <t>NUEVE DE JULIO</t>
  </si>
  <si>
    <t>LURIGANCHO</t>
  </si>
  <si>
    <t>SINCOS</t>
  </si>
  <si>
    <t>JAUJA</t>
  </si>
  <si>
    <t>EL TAMBO</t>
  </si>
  <si>
    <t>SAN BARTOLOME</t>
  </si>
  <si>
    <t>SAN JUAN DE LURIGANCHO</t>
  </si>
  <si>
    <t>MATAHUASI</t>
  </si>
  <si>
    <t>SANTA ROSA DE OCOPA</t>
  </si>
  <si>
    <t>SAN DAMIAN</t>
  </si>
  <si>
    <t>LEONOR ORDOÑEZ</t>
  </si>
  <si>
    <t>PACCHA</t>
  </si>
  <si>
    <t>QUILCAS</t>
  </si>
  <si>
    <t>VENTANILLA</t>
  </si>
  <si>
    <t>PARIAHUANCA</t>
  </si>
  <si>
    <t>MUQUI</t>
  </si>
  <si>
    <t>HEROINAS TOLEDO</t>
  </si>
  <si>
    <t>QUICHUAY</t>
  </si>
  <si>
    <t>PUENTE PIEDRA</t>
  </si>
  <si>
    <t>MUQUIYAUYO</t>
  </si>
  <si>
    <t>HUARIPAMPA</t>
  </si>
  <si>
    <t>INGENIO</t>
  </si>
  <si>
    <t>SAN LORENZO</t>
  </si>
  <si>
    <t>EL MANTARO</t>
  </si>
  <si>
    <t>SURCO</t>
  </si>
  <si>
    <t>SAUSA</t>
  </si>
  <si>
    <t>PARCO</t>
  </si>
  <si>
    <t>ATAURA</t>
  </si>
  <si>
    <t>CALLAHUANCA</t>
  </si>
  <si>
    <t>LLOCLLAPAMPA</t>
  </si>
  <si>
    <t>SAN MATEO DE OTAO</t>
  </si>
  <si>
    <t>SANTA EULALIA</t>
  </si>
  <si>
    <t>SUITUCANCHA</t>
  </si>
  <si>
    <t>MASMA</t>
  </si>
  <si>
    <t>HUAMALI</t>
  </si>
  <si>
    <t>CANCHAYLLO</t>
  </si>
  <si>
    <t>HUERTAS</t>
  </si>
  <si>
    <t>JANJAILLO</t>
  </si>
  <si>
    <t>MASMA CHICCHE</t>
  </si>
  <si>
    <t>JULCAN</t>
  </si>
  <si>
    <t>SAN PEDRO DE CASTA</t>
  </si>
  <si>
    <t>MARCO</t>
  </si>
  <si>
    <t>PANCAN</t>
  </si>
  <si>
    <t>CURICACA</t>
  </si>
  <si>
    <t>MATUCANA</t>
  </si>
  <si>
    <t>SAN PEDRO DE CHUNAN</t>
  </si>
  <si>
    <t>CARABAYLLO</t>
  </si>
  <si>
    <t>SAN MATEO</t>
  </si>
  <si>
    <t>SAN JUAN DE IRIS</t>
  </si>
  <si>
    <t>SANTO DOMINGO DE ACOBAMBA</t>
  </si>
  <si>
    <t>TUNAN MARCA</t>
  </si>
  <si>
    <t>CHACAPALPA</t>
  </si>
  <si>
    <t>HUAY-HUAY</t>
  </si>
  <si>
    <t>PACA</t>
  </si>
  <si>
    <t>HUACHUPAMPA</t>
  </si>
  <si>
    <t>ARAHUAY</t>
  </si>
  <si>
    <t>CANTA</t>
  </si>
  <si>
    <t>ACOLLA</t>
  </si>
  <si>
    <t>ANCON</t>
  </si>
  <si>
    <t>CHICLA</t>
  </si>
  <si>
    <t>CARAMPOMA</t>
  </si>
  <si>
    <t>SANTA ROSA DE QUIVES</t>
  </si>
  <si>
    <t>MARISCAL CASTILLA</t>
  </si>
  <si>
    <t>POMACANCHA</t>
  </si>
  <si>
    <t>LACHAQUI</t>
  </si>
  <si>
    <t>SANTA ROSA DE SACCO</t>
  </si>
  <si>
    <t>HUANZA</t>
  </si>
  <si>
    <t>PASCO</t>
  </si>
  <si>
    <t>HUACHON</t>
  </si>
  <si>
    <t>DANIEL ALCIDES CARRION</t>
  </si>
  <si>
    <t>HUANCAPON</t>
  </si>
  <si>
    <t>CAJATAMBO</t>
  </si>
  <si>
    <t>GOYLLARISQUIZGA</t>
  </si>
  <si>
    <t>TICLACAYAN</t>
  </si>
  <si>
    <t>SAN FRANCISCO DE ASIS DE YARUSYACAN</t>
  </si>
  <si>
    <t>CARHUAPAMPA</t>
  </si>
  <si>
    <t>ANCASH</t>
  </si>
  <si>
    <t>OYON</t>
  </si>
  <si>
    <t>YANAHUANCA</t>
  </si>
  <si>
    <t>ACAS</t>
  </si>
  <si>
    <t>HUARIACA</t>
  </si>
  <si>
    <t>SANTIAGO DE CHILCAS</t>
  </si>
  <si>
    <t>SAN PEDRO DE PILLAO</t>
  </si>
  <si>
    <t>PALLANCHACRA</t>
  </si>
  <si>
    <t>TAPUC</t>
  </si>
  <si>
    <t>SAN CRISTOBAL DE RAJAN</t>
  </si>
  <si>
    <t>COPA</t>
  </si>
  <si>
    <t>LLIPA</t>
  </si>
  <si>
    <t>PARAMONGA</t>
  </si>
  <si>
    <t>BARRANCA</t>
  </si>
  <si>
    <t>SANTA ANA DE TUSI</t>
  </si>
  <si>
    <t>CHACAYAN</t>
  </si>
  <si>
    <t>CANIS</t>
  </si>
  <si>
    <t>BOLOGNESI</t>
  </si>
  <si>
    <t>ABELARDO PARDO LEZAMETA</t>
  </si>
  <si>
    <t>PAUCAR</t>
  </si>
  <si>
    <t>CONGAS</t>
  </si>
  <si>
    <t>MANGAS</t>
  </si>
  <si>
    <t>LA PRIMAVERA</t>
  </si>
  <si>
    <t>CAJAMARQUILLA</t>
  </si>
  <si>
    <t>SAN MIGUEL DE CORPANQUI</t>
  </si>
  <si>
    <t>AMBO</t>
  </si>
  <si>
    <t>HUANUCO</t>
  </si>
  <si>
    <t>SAN RAFAEL</t>
  </si>
  <si>
    <t>COLQUIOC</t>
  </si>
  <si>
    <t>HUAYLLACAYAN</t>
  </si>
  <si>
    <t>PACLLON</t>
  </si>
  <si>
    <t>TICLLOS</t>
  </si>
  <si>
    <t>OXAPAMPA</t>
  </si>
  <si>
    <t>ANTONIO RAYMONDI</t>
  </si>
  <si>
    <t>COLPAS</t>
  </si>
  <si>
    <t>CAJACAY</t>
  </si>
  <si>
    <t>CAYNA</t>
  </si>
  <si>
    <t>QUEROPALCA</t>
  </si>
  <si>
    <t>LAURICOCHA</t>
  </si>
  <si>
    <t>HUACAR</t>
  </si>
  <si>
    <t>SAN MIGUEL DE CAURI</t>
  </si>
  <si>
    <t>CHIQUIAN</t>
  </si>
  <si>
    <t>LLACLLIN</t>
  </si>
  <si>
    <t>RECUAY</t>
  </si>
  <si>
    <t>JESUS</t>
  </si>
  <si>
    <t>TOMAY KICHWA</t>
  </si>
  <si>
    <t>BAÑOS</t>
  </si>
  <si>
    <t>PAMPAS CHICO</t>
  </si>
  <si>
    <t>PARARIN</t>
  </si>
  <si>
    <t>JIVIA</t>
  </si>
  <si>
    <t>CONCHAMARCA</t>
  </si>
  <si>
    <t>HUASTA</t>
  </si>
  <si>
    <t>MARCA</t>
  </si>
  <si>
    <t>HUAYLLAPAMPA</t>
  </si>
  <si>
    <t>SAN FRANCISCO DE CAYRAN</t>
  </si>
  <si>
    <t>POZUZO</t>
  </si>
  <si>
    <t>SAN PEDRO DE CHAULAN</t>
  </si>
  <si>
    <t>PILLCO MARCA</t>
  </si>
  <si>
    <t>TAPACOCHA</t>
  </si>
  <si>
    <t>COCHAPETI</t>
  </si>
  <si>
    <t>HUARMEY</t>
  </si>
  <si>
    <t>SAN FRANCISCO DE ASIS</t>
  </si>
  <si>
    <t>YARUMAYO</t>
  </si>
  <si>
    <t>IÑAPARI</t>
  </si>
  <si>
    <t>TAHUAMANU</t>
  </si>
  <si>
    <t>MARGOS</t>
  </si>
  <si>
    <t>MOLINO</t>
  </si>
  <si>
    <t>PACHITEA</t>
  </si>
  <si>
    <t>AMARILIS</t>
  </si>
  <si>
    <t>CHACABAMBA</t>
  </si>
  <si>
    <t>YAROWILCA</t>
  </si>
  <si>
    <t>RONDOS</t>
  </si>
  <si>
    <t>CHORAS</t>
  </si>
  <si>
    <t>COTAPARACO</t>
  </si>
  <si>
    <t>MALVAS</t>
  </si>
  <si>
    <t>HUAYAN</t>
  </si>
  <si>
    <t>PANAO</t>
  </si>
  <si>
    <t>CAHUAC</t>
  </si>
  <si>
    <t>AQUIA</t>
  </si>
  <si>
    <t>QUISQUI</t>
  </si>
  <si>
    <t>JACAS CHICO</t>
  </si>
  <si>
    <t>UMARI</t>
  </si>
  <si>
    <t>DOS DE MAYO</t>
  </si>
  <si>
    <t>SUCCHA</t>
  </si>
  <si>
    <t>AIJA</t>
  </si>
  <si>
    <t>OBAS</t>
  </si>
  <si>
    <t>HUACLLAN</t>
  </si>
  <si>
    <t>LA OROYA</t>
  </si>
  <si>
    <t>RICRAN</t>
  </si>
  <si>
    <t>HUARICOLCA</t>
  </si>
  <si>
    <t>TARMA</t>
  </si>
  <si>
    <t>MOLINOS</t>
  </si>
  <si>
    <t>APATA</t>
  </si>
  <si>
    <t>HUAMANTANGA</t>
  </si>
  <si>
    <t>MOROCOCHA</t>
  </si>
  <si>
    <t>CHANCAY</t>
  </si>
  <si>
    <t>HUARAL</t>
  </si>
  <si>
    <t>LAS PIEDRAS</t>
  </si>
  <si>
    <t>TAMBOPATA</t>
  </si>
  <si>
    <t>AUCALLAMA</t>
  </si>
  <si>
    <t>TAPO</t>
  </si>
  <si>
    <t>LLAYLLA</t>
  </si>
  <si>
    <t>SATIPO</t>
  </si>
  <si>
    <t>SAN BUENAVENTURA</t>
  </si>
  <si>
    <t>SUMBILCA</t>
  </si>
  <si>
    <t>PANGOA</t>
  </si>
  <si>
    <t>HUAROS</t>
  </si>
  <si>
    <t>ATAVILLOS BAJO</t>
  </si>
  <si>
    <t>PAMPA HERMOSA</t>
  </si>
  <si>
    <t>MONOBAMBA</t>
  </si>
  <si>
    <t>SAN MIGUEL DE ACOS</t>
  </si>
  <si>
    <t>MARCAPOMACOCHA</t>
  </si>
  <si>
    <t>ATAVILLOS ALTO</t>
  </si>
  <si>
    <t>ECHARATE</t>
  </si>
  <si>
    <t>PALCAMAYO</t>
  </si>
  <si>
    <t>VITOC</t>
  </si>
  <si>
    <t>CHANCHAMAYO</t>
  </si>
  <si>
    <t>LAMPIAN</t>
  </si>
  <si>
    <t>HUACHO</t>
  </si>
  <si>
    <t>HUAURA</t>
  </si>
  <si>
    <t>IHUARI</t>
  </si>
  <si>
    <t>CALETA DE CARQUIN</t>
  </si>
  <si>
    <t>HUALMAY</t>
  </si>
  <si>
    <t>SANTA BARBARA DE CARHUACAYAN</t>
  </si>
  <si>
    <t>SANTA MARIA</t>
  </si>
  <si>
    <t>SANTA CRUZ DE ANDAMARCA</t>
  </si>
  <si>
    <t>SAN RAMON</t>
  </si>
  <si>
    <t>VEINTISIETE DE NOVIEMBRE</t>
  </si>
  <si>
    <t>PACARAOS</t>
  </si>
  <si>
    <t>SAN PEDRO DE CAJAS</t>
  </si>
  <si>
    <t>ONDORES</t>
  </si>
  <si>
    <t>HUASAHUASI</t>
  </si>
  <si>
    <t>SAYAN</t>
  </si>
  <si>
    <t>PACCHO</t>
  </si>
  <si>
    <t>VEGUETA</t>
  </si>
  <si>
    <t>SANTA LEONOR</t>
  </si>
  <si>
    <t>CHECRAS</t>
  </si>
  <si>
    <t>CARHUAMAYO</t>
  </si>
  <si>
    <t>VICCO</t>
  </si>
  <si>
    <t>SUPE PUERTO</t>
  </si>
  <si>
    <t>COCHAMARCA</t>
  </si>
  <si>
    <t>PACHANGARA</t>
  </si>
  <si>
    <t>RIO TAMBO</t>
  </si>
  <si>
    <t>NAVAN</t>
  </si>
  <si>
    <t>HUAYLLAY</t>
  </si>
  <si>
    <t>ULCUMAYO</t>
  </si>
  <si>
    <t>TINYAHUARCO</t>
  </si>
  <si>
    <t>SUPE</t>
  </si>
  <si>
    <t>PICHANAQUI</t>
  </si>
  <si>
    <t>CAUJUL</t>
  </si>
  <si>
    <t>CHAUPIMARCA</t>
  </si>
  <si>
    <t>ANDAJES</t>
  </si>
  <si>
    <t>PERENE</t>
  </si>
  <si>
    <t>NINACACA</t>
  </si>
  <si>
    <t>AMBAR</t>
  </si>
  <si>
    <t>SIMON BOLIVAR</t>
  </si>
  <si>
    <t>GORGOR</t>
  </si>
  <si>
    <t>MANAS</t>
  </si>
  <si>
    <t>CHONTABAMBA</t>
  </si>
  <si>
    <t>HUANCHAY</t>
  </si>
  <si>
    <t>PATIVILCA</t>
  </si>
  <si>
    <t>RIPAN</t>
  </si>
  <si>
    <t>SILLAPATA</t>
  </si>
  <si>
    <t>CHAVINILLO</t>
  </si>
  <si>
    <t>SHUNQUI</t>
  </si>
  <si>
    <t>HUALLANCA</t>
  </si>
  <si>
    <t>CORIS</t>
  </si>
  <si>
    <t>CULEBRAS</t>
  </si>
  <si>
    <t>CATAC</t>
  </si>
  <si>
    <t>APARICIO POMARES</t>
  </si>
  <si>
    <t>HUARAZ</t>
  </si>
  <si>
    <t>YANAS</t>
  </si>
  <si>
    <t>SANTA MARIA DEL VALLE</t>
  </si>
  <si>
    <t>TICAPAMPA</t>
  </si>
  <si>
    <t>CHAGLLA</t>
  </si>
  <si>
    <t>CHUQUIS</t>
  </si>
  <si>
    <t>PACHAS</t>
  </si>
  <si>
    <t>QUIVILLA</t>
  </si>
  <si>
    <t>OLLEROS</t>
  </si>
  <si>
    <t>LLATA</t>
  </si>
  <si>
    <t>HUAMALIES</t>
  </si>
  <si>
    <t>CHURUBAMBA</t>
  </si>
  <si>
    <t>CHAVIN DE HUANTAR</t>
  </si>
  <si>
    <t>HUARI</t>
  </si>
  <si>
    <t>JACAS GRANDE</t>
  </si>
  <si>
    <t>SAN MARCOS</t>
  </si>
  <si>
    <t>PUÑOS</t>
  </si>
  <si>
    <t>PURUS</t>
  </si>
  <si>
    <t>UCAYALI</t>
  </si>
  <si>
    <t>HUANTAR</t>
  </si>
  <si>
    <t>YURUA</t>
  </si>
  <si>
    <t>ATALAYA</t>
  </si>
  <si>
    <t>COCHABAMBA</t>
  </si>
  <si>
    <t>YAUTAN</t>
  </si>
  <si>
    <t>CASMA</t>
  </si>
  <si>
    <t>JANGAS</t>
  </si>
  <si>
    <t>CHINCHAO</t>
  </si>
  <si>
    <t>PIRA</t>
  </si>
  <si>
    <t>PUNCHAO</t>
  </si>
  <si>
    <t>MARIAS</t>
  </si>
  <si>
    <t>SAN PEDRO DE CHANA</t>
  </si>
  <si>
    <t>PARIACOTO</t>
  </si>
  <si>
    <t>YUNGAR</t>
  </si>
  <si>
    <t>CARHUAZ</t>
  </si>
  <si>
    <t>TARICA</t>
  </si>
  <si>
    <t>CHAVIN DE PARIARCA</t>
  </si>
  <si>
    <t>COMANDANTE NOEL</t>
  </si>
  <si>
    <t>HUACHIS</t>
  </si>
  <si>
    <t>RAHUAPAMPA</t>
  </si>
  <si>
    <t>SAN MIGUEL DE ACO</t>
  </si>
  <si>
    <t>CODO DEL POZUZO</t>
  </si>
  <si>
    <t>PUERTO INCA</t>
  </si>
  <si>
    <t>MASIN</t>
  </si>
  <si>
    <t>MARIANO DAMASO BERAUN</t>
  </si>
  <si>
    <t>PONTO</t>
  </si>
  <si>
    <t>TANTAMAYO</t>
  </si>
  <si>
    <t>ACOPAMPA</t>
  </si>
  <si>
    <t>SINGA</t>
  </si>
  <si>
    <t>BUENA VISTA ALTA</t>
  </si>
  <si>
    <t>HUACACHI</t>
  </si>
  <si>
    <t>TINCO</t>
  </si>
  <si>
    <t>MARCARA</t>
  </si>
  <si>
    <t>ATAQUERO</t>
  </si>
  <si>
    <t>QUILLO</t>
  </si>
  <si>
    <t>YUNGAY</t>
  </si>
  <si>
    <t>ANRA</t>
  </si>
  <si>
    <t>CASCAPARA</t>
  </si>
  <si>
    <t>AMASHCA</t>
  </si>
  <si>
    <t>SHUPLUY</t>
  </si>
  <si>
    <t>SAMANCO</t>
  </si>
  <si>
    <t>SANTA</t>
  </si>
  <si>
    <t>RAPAYAN</t>
  </si>
  <si>
    <t>SAN JUAN DE RONTOY</t>
  </si>
  <si>
    <t>CAJAY</t>
  </si>
  <si>
    <t>ACZO</t>
  </si>
  <si>
    <t>MONZON</t>
  </si>
  <si>
    <t>UCO</t>
  </si>
  <si>
    <t>JIRCAN</t>
  </si>
  <si>
    <t>MANCOS</t>
  </si>
  <si>
    <t>RANRAHIRCA</t>
  </si>
  <si>
    <t>HUACCHIS</t>
  </si>
  <si>
    <t>CHINGAS</t>
  </si>
  <si>
    <t>CHACAS</t>
  </si>
  <si>
    <t>ASUNCION</t>
  </si>
  <si>
    <t>MATACOTO</t>
  </si>
  <si>
    <t>SHILLA</t>
  </si>
  <si>
    <t>HUAYLAS</t>
  </si>
  <si>
    <t>PAUCAS</t>
  </si>
  <si>
    <t>ACOCHACA</t>
  </si>
  <si>
    <t>ARANCAY</t>
  </si>
  <si>
    <t>MORO</t>
  </si>
  <si>
    <t>MIRGAS</t>
  </si>
  <si>
    <t>COISHCO</t>
  </si>
  <si>
    <t>LLAMELLIN</t>
  </si>
  <si>
    <t>NUEVO CHIMBOTE</t>
  </si>
  <si>
    <t>HUACAYBAMBA</t>
  </si>
  <si>
    <t>NEPEÑA</t>
  </si>
  <si>
    <t>PAMPAROMAS</t>
  </si>
  <si>
    <t>CARLOS FERMIN FITZCARRALD</t>
  </si>
  <si>
    <t>CHACCHO</t>
  </si>
  <si>
    <t>CARAZ</t>
  </si>
  <si>
    <t>YAUYA</t>
  </si>
  <si>
    <t>LLUMPA</t>
  </si>
  <si>
    <t>MARISCAL LUZURIAGA</t>
  </si>
  <si>
    <t>MATO</t>
  </si>
  <si>
    <t>YANAMA</t>
  </si>
  <si>
    <t>SAN NICOLAS</t>
  </si>
  <si>
    <t>LLAMA</t>
  </si>
  <si>
    <t>HUAYLLAN</t>
  </si>
  <si>
    <t>ELEAZAR GUZMAN BARRON</t>
  </si>
  <si>
    <t>CACERES DEL PERU</t>
  </si>
  <si>
    <t>MUSGA</t>
  </si>
  <si>
    <t>PINRA</t>
  </si>
  <si>
    <t>PISCOBAMBA</t>
  </si>
  <si>
    <t>SANTO TORIBIO</t>
  </si>
  <si>
    <t>CASCA</t>
  </si>
  <si>
    <t>CANCHABAMBA</t>
  </si>
  <si>
    <t>MARAÑON</t>
  </si>
  <si>
    <t>FIDEL OLIVAS ESCUDERO</t>
  </si>
  <si>
    <t>GUADALUPITO</t>
  </si>
  <si>
    <t>VIRU</t>
  </si>
  <si>
    <t>YURACMARCA</t>
  </si>
  <si>
    <t>CHIMBOTE</t>
  </si>
  <si>
    <t>MACATE</t>
  </si>
  <si>
    <t>QUINUABAMBA</t>
  </si>
  <si>
    <t>CORONGO</t>
  </si>
  <si>
    <t>YANAC</t>
  </si>
  <si>
    <t>SIHUAS</t>
  </si>
  <si>
    <t>YUPAN</t>
  </si>
  <si>
    <t>SICSIBAMBA</t>
  </si>
  <si>
    <t>CASHAPAMPA</t>
  </si>
  <si>
    <t>BAMBAS</t>
  </si>
  <si>
    <t>PAROBAMBA</t>
  </si>
  <si>
    <t>LLAPO</t>
  </si>
  <si>
    <t>PALLASCA</t>
  </si>
  <si>
    <t>HUACRACHUCO</t>
  </si>
  <si>
    <t>CHOLON</t>
  </si>
  <si>
    <t>CUSCA</t>
  </si>
  <si>
    <t>TAUCA</t>
  </si>
  <si>
    <t>SANTIAGO DE CHALLAS</t>
  </si>
  <si>
    <t>PATAZ</t>
  </si>
  <si>
    <t>RAGASH</t>
  </si>
  <si>
    <t>HUANCASPATA</t>
  </si>
  <si>
    <t>MASISEA</t>
  </si>
  <si>
    <t>CORONEL PORTILLO</t>
  </si>
  <si>
    <t>CHAO</t>
  </si>
  <si>
    <t>QUICHES</t>
  </si>
  <si>
    <t>CHINGALPO</t>
  </si>
  <si>
    <t>HUACASCHUQUE</t>
  </si>
  <si>
    <t>HUANDOVAL</t>
  </si>
  <si>
    <t>URPAY</t>
  </si>
  <si>
    <t>SHUNTE</t>
  </si>
  <si>
    <t>TOCACHE</t>
  </si>
  <si>
    <t>LACABAMBA</t>
  </si>
  <si>
    <t>TAURIJA</t>
  </si>
  <si>
    <t>TAYABAMBA</t>
  </si>
  <si>
    <t>SALAVERRY</t>
  </si>
  <si>
    <t>TRUJILLO</t>
  </si>
  <si>
    <t>HUASO</t>
  </si>
  <si>
    <t>UCHIZA</t>
  </si>
  <si>
    <t>MOCHE</t>
  </si>
  <si>
    <t>HUAYLILLAS</t>
  </si>
  <si>
    <t>VICTOR LARCO HERRERA</t>
  </si>
  <si>
    <t>CONCHUCOS</t>
  </si>
  <si>
    <t>SANTIAGO DE CHUCO</t>
  </si>
  <si>
    <t>FLORENCIA DE MORA</t>
  </si>
  <si>
    <t>SANTA CRUZ DE CHUCA</t>
  </si>
  <si>
    <t>CARABAMBA</t>
  </si>
  <si>
    <t>BULDIBUYO</t>
  </si>
  <si>
    <t>ANGASMARCA</t>
  </si>
  <si>
    <t>CHILLIA</t>
  </si>
  <si>
    <t>CALAMARCA</t>
  </si>
  <si>
    <t>EL PORVENIR</t>
  </si>
  <si>
    <t>ONGON</t>
  </si>
  <si>
    <t>MACHE</t>
  </si>
  <si>
    <t>OTUZCO</t>
  </si>
  <si>
    <t>LAREDO</t>
  </si>
  <si>
    <t>SALPO</t>
  </si>
  <si>
    <t>SITABAMBA</t>
  </si>
  <si>
    <t>HUAYO</t>
  </si>
  <si>
    <t>POROTO</t>
  </si>
  <si>
    <t>CACHICADAN</t>
  </si>
  <si>
    <t>HUANCHACO</t>
  </si>
  <si>
    <t>QUIRUVILCA</t>
  </si>
  <si>
    <t>PARCOY</t>
  </si>
  <si>
    <t>SANTIAGO DE CAO</t>
  </si>
  <si>
    <t>ASCOPE</t>
  </si>
  <si>
    <t>PARANDAY</t>
  </si>
  <si>
    <t>AGALLPAMPA</t>
  </si>
  <si>
    <t>LA CUESTA</t>
  </si>
  <si>
    <t>SARIN</t>
  </si>
  <si>
    <t>SANCHEZ CARRION</t>
  </si>
  <si>
    <t>SIMBAL</t>
  </si>
  <si>
    <t>MAGDALENA DE CAO</t>
  </si>
  <si>
    <t>CURGOS</t>
  </si>
  <si>
    <t>PIAS</t>
  </si>
  <si>
    <t>CHARAT</t>
  </si>
  <si>
    <t>CHOCOPE</t>
  </si>
  <si>
    <t>HUAMACHUCO</t>
  </si>
  <si>
    <t>COCHORCO</t>
  </si>
  <si>
    <t>POLVORA</t>
  </si>
  <si>
    <t>PAIJAN</t>
  </si>
  <si>
    <t>USQUIL</t>
  </si>
  <si>
    <t>SANAGORAN</t>
  </si>
  <si>
    <t>CHUGAY</t>
  </si>
  <si>
    <t>SINSICAP</t>
  </si>
  <si>
    <t>HUARANCHAL</t>
  </si>
  <si>
    <t>MARCABAL</t>
  </si>
  <si>
    <t>CHICAMA</t>
  </si>
  <si>
    <t>CAJABAMBA</t>
  </si>
  <si>
    <t>RAZURI</t>
  </si>
  <si>
    <t>COMPIN</t>
  </si>
  <si>
    <t>GRAN CHIMU</t>
  </si>
  <si>
    <t>SAYAPULLO</t>
  </si>
  <si>
    <t>SARTIMBAMBA</t>
  </si>
  <si>
    <t>CONDEBAMBA</t>
  </si>
  <si>
    <t>CONDORMARCA</t>
  </si>
  <si>
    <t>BOLIVAR</t>
  </si>
  <si>
    <t>BAMBAMARCA</t>
  </si>
  <si>
    <t>CASCAS</t>
  </si>
  <si>
    <t>EDUARDO VILLANUEVA</t>
  </si>
  <si>
    <t>CASA GRANDE</t>
  </si>
  <si>
    <t>SAN BENITO</t>
  </si>
  <si>
    <t>CONTUMAZA</t>
  </si>
  <si>
    <t>CACHACHI</t>
  </si>
  <si>
    <t>SAN PEDRO DE LLOC</t>
  </si>
  <si>
    <t>PACASMAYO</t>
  </si>
  <si>
    <t>COSPAN</t>
  </si>
  <si>
    <t>ICHOCAN</t>
  </si>
  <si>
    <t>SITACOCHA</t>
  </si>
  <si>
    <t>JEQUETEPEQUE</t>
  </si>
  <si>
    <t>GUZMANGO</t>
  </si>
  <si>
    <t>JOSE MANUEL QUIROZ</t>
  </si>
  <si>
    <t>SANTA CRUZ DE TOLED</t>
  </si>
  <si>
    <t>CUPISNIQUE</t>
  </si>
  <si>
    <t>CALLERIA</t>
  </si>
  <si>
    <t>PEDRO GALVEZ</t>
  </si>
  <si>
    <t>MATARA</t>
  </si>
  <si>
    <t>CHILETE</t>
  </si>
  <si>
    <t>TANTARICA</t>
  </si>
  <si>
    <t>YONAN</t>
  </si>
  <si>
    <t>MAGDALENA</t>
  </si>
  <si>
    <t>LLACANORA</t>
  </si>
  <si>
    <t>GREGORIO PITA</t>
  </si>
  <si>
    <t>CHEPEN</t>
  </si>
  <si>
    <t>NAMORA</t>
  </si>
  <si>
    <t>SAN BERNARDINO</t>
  </si>
  <si>
    <t>UCUNCHA</t>
  </si>
  <si>
    <t>CHETILLA</t>
  </si>
  <si>
    <t>JOSE SABOGAL</t>
  </si>
  <si>
    <t>LOS BAÑOS DEL INCA</t>
  </si>
  <si>
    <t>UNION AGUA BLANCA</t>
  </si>
  <si>
    <t>AGUA BLANCA</t>
  </si>
  <si>
    <t>EL PRADO</t>
  </si>
  <si>
    <t>LONGOTEA</t>
  </si>
  <si>
    <t>PACANGA</t>
  </si>
  <si>
    <t>OXAMARCA</t>
  </si>
  <si>
    <t>CELENDIN</t>
  </si>
  <si>
    <t>UCHUMARCA</t>
  </si>
  <si>
    <t>ETEN PUERTO</t>
  </si>
  <si>
    <t>CHICLAYO</t>
  </si>
  <si>
    <t>LAMBAYEQUE</t>
  </si>
  <si>
    <t>JORGE CHAVEZ</t>
  </si>
  <si>
    <t>LAGUNAS</t>
  </si>
  <si>
    <t>JOSE GALVEZ</t>
  </si>
  <si>
    <t>ETEN</t>
  </si>
  <si>
    <t>NANCHOC</t>
  </si>
  <si>
    <t>SOROCHUCO</t>
  </si>
  <si>
    <t>CHACHAPOYAS</t>
  </si>
  <si>
    <t>SAN SILVESTRE DE COCHAN</t>
  </si>
  <si>
    <t>NUEVA ARICA</t>
  </si>
  <si>
    <t>NIEPOS</t>
  </si>
  <si>
    <t>TUMBADEN</t>
  </si>
  <si>
    <t>CALQUIS</t>
  </si>
  <si>
    <t>CAYALTI</t>
  </si>
  <si>
    <t>UTCO</t>
  </si>
  <si>
    <t>LA FLORIDA</t>
  </si>
  <si>
    <t>MONSEFU</t>
  </si>
  <si>
    <t>REQUE</t>
  </si>
  <si>
    <t>LLAPA</t>
  </si>
  <si>
    <t>ENCAÑADA</t>
  </si>
  <si>
    <t>SAÑA</t>
  </si>
  <si>
    <t>PUCALA</t>
  </si>
  <si>
    <t>CATILLUC</t>
  </si>
  <si>
    <t>POMALCA</t>
  </si>
  <si>
    <t>PIMENTEL</t>
  </si>
  <si>
    <t>JOSE LEONARDO ORTIZ</t>
  </si>
  <si>
    <t>SAN CARLOS</t>
  </si>
  <si>
    <t>TONGOD</t>
  </si>
  <si>
    <t>BALSAS</t>
  </si>
  <si>
    <t>PICSI</t>
  </si>
  <si>
    <t>TUMAN</t>
  </si>
  <si>
    <t>HUASMIN</t>
  </si>
  <si>
    <t>OYOTUN</t>
  </si>
  <si>
    <t>PULAN</t>
  </si>
  <si>
    <t>SAUCEPAMPA</t>
  </si>
  <si>
    <t>HUALGAYOC</t>
  </si>
  <si>
    <t>YAUYUCAN</t>
  </si>
  <si>
    <t>LEIMEBAMBA</t>
  </si>
  <si>
    <t>NINABAMBA</t>
  </si>
  <si>
    <t>PATAPO</t>
  </si>
  <si>
    <t>CHUGUR</t>
  </si>
  <si>
    <t>LA LIBERTAD DE PALLAN</t>
  </si>
  <si>
    <t>CATACHE</t>
  </si>
  <si>
    <t>FERREÑAFE</t>
  </si>
  <si>
    <t>MONTEVIDEO</t>
  </si>
  <si>
    <t>UTICYACU</t>
  </si>
  <si>
    <t>MIGUEL IGLESIAS</t>
  </si>
  <si>
    <t>SAN FRANCISCO DEL YESO</t>
  </si>
  <si>
    <t>LUYA</t>
  </si>
  <si>
    <t>MANUEL ANTONIO MESONES MURO</t>
  </si>
  <si>
    <t>MOCHUMI</t>
  </si>
  <si>
    <t>COCABAMBA</t>
  </si>
  <si>
    <t>SEXI</t>
  </si>
  <si>
    <t>CHANCAYBAÑOS</t>
  </si>
  <si>
    <t>CHONGOYAPE</t>
  </si>
  <si>
    <t>CHOTA</t>
  </si>
  <si>
    <t>CHUMUCH</t>
  </si>
  <si>
    <t>CHIRIMOTO</t>
  </si>
  <si>
    <t>RODRIGUEZ DE MENDOZA</t>
  </si>
  <si>
    <t>LAJAS</t>
  </si>
  <si>
    <t>TUCUME</t>
  </si>
  <si>
    <t>ILLIMO</t>
  </si>
  <si>
    <t>CHALAMARCA</t>
  </si>
  <si>
    <t>LA JALCA</t>
  </si>
  <si>
    <t>MARIA</t>
  </si>
  <si>
    <t>SAN JUAN DE LOPECANCHA</t>
  </si>
  <si>
    <t>PACORA</t>
  </si>
  <si>
    <t>CONCHAN</t>
  </si>
  <si>
    <t>CORTEGANA</t>
  </si>
  <si>
    <t>CHADIN</t>
  </si>
  <si>
    <t>CHIGUIRIP</t>
  </si>
  <si>
    <t>HUICUNGO</t>
  </si>
  <si>
    <t>LIMABAMBA</t>
  </si>
  <si>
    <t>PISUQUIA</t>
  </si>
  <si>
    <t>MORROPE</t>
  </si>
  <si>
    <t>PITIPO</t>
  </si>
  <si>
    <t>TOCMOCHE</t>
  </si>
  <si>
    <t>SAN JUAN DE LICUPIS</t>
  </si>
  <si>
    <t>LONGUITA</t>
  </si>
  <si>
    <t>TACABAMBA</t>
  </si>
  <si>
    <t>HUAMBOS</t>
  </si>
  <si>
    <t>TINGO</t>
  </si>
  <si>
    <t>SAN ISIDRO DE MAINO</t>
  </si>
  <si>
    <t>ANGUIA</t>
  </si>
  <si>
    <t>COCHAMAL</t>
  </si>
  <si>
    <t>LEVANTO</t>
  </si>
  <si>
    <t>CHOROPAMPA</t>
  </si>
  <si>
    <t>QUEROCOTO</t>
  </si>
  <si>
    <t>CUTERVO</t>
  </si>
  <si>
    <t>PROVIDENCIA</t>
  </si>
  <si>
    <t>COLCAMAR</t>
  </si>
  <si>
    <t>OCUMAL</t>
  </si>
  <si>
    <t>CHETO</t>
  </si>
  <si>
    <t>SOLOCO</t>
  </si>
  <si>
    <t>CHIMBAN</t>
  </si>
  <si>
    <t>MIRACOSTA</t>
  </si>
  <si>
    <t>SAN LUIS DE LUCMA</t>
  </si>
  <si>
    <t>SOCOTA</t>
  </si>
  <si>
    <t>INGUILPATA</t>
  </si>
  <si>
    <t>SANTO DOMINGO DE LA CAPILLA</t>
  </si>
  <si>
    <t>MARISCAL BENAVIDES</t>
  </si>
  <si>
    <t>LA RAMADA</t>
  </si>
  <si>
    <t>SAN ANDRES DE CUTERVO</t>
  </si>
  <si>
    <t>JAYANCA</t>
  </si>
  <si>
    <t>OCALLI</t>
  </si>
  <si>
    <t>MOLINOPAMPA</t>
  </si>
  <si>
    <t>CHOCHOPE</t>
  </si>
  <si>
    <t>SAN JUAN DE CUTERVO</t>
  </si>
  <si>
    <t>PION</t>
  </si>
  <si>
    <t>CAMPORREDONDO</t>
  </si>
  <si>
    <t>INCAHUASI</t>
  </si>
  <si>
    <t>CUJILLO</t>
  </si>
  <si>
    <t>QUEROCOTILLO</t>
  </si>
  <si>
    <t>GRANADA</t>
  </si>
  <si>
    <t>LUYA VIEJO</t>
  </si>
  <si>
    <t>QUINJALCA</t>
  </si>
  <si>
    <t>VALERA</t>
  </si>
  <si>
    <t>CONILA</t>
  </si>
  <si>
    <t>CALLAYUC</t>
  </si>
  <si>
    <t>SANTA CATALINA</t>
  </si>
  <si>
    <t>MOTUPE</t>
  </si>
  <si>
    <t>CHILIQUIN</t>
  </si>
  <si>
    <t>CAÑARIS</t>
  </si>
  <si>
    <t>PIMPINGOS</t>
  </si>
  <si>
    <t>LONYA GRANDE</t>
  </si>
  <si>
    <t>ALTO TAPICHE</t>
  </si>
  <si>
    <t>REQUENA</t>
  </si>
  <si>
    <t>LORETO</t>
  </si>
  <si>
    <t>YAMON</t>
  </si>
  <si>
    <t>TORIBIO CASANOVA</t>
  </si>
  <si>
    <t>RECTA</t>
  </si>
  <si>
    <t>CUISPES</t>
  </si>
  <si>
    <t>CHISQUILLA</t>
  </si>
  <si>
    <t>JUMBILLA</t>
  </si>
  <si>
    <t>JAMALCA</t>
  </si>
  <si>
    <t>NUEVA CAJAMARCA</t>
  </si>
  <si>
    <t>CHOROS</t>
  </si>
  <si>
    <t>EL MILAGRO</t>
  </si>
  <si>
    <t>CHONTALI</t>
  </si>
  <si>
    <t>SALLIQUE</t>
  </si>
  <si>
    <t>OLMOS</t>
  </si>
  <si>
    <t>CRISTO NOS VALGA</t>
  </si>
  <si>
    <t>RINCONADA LLICUAR</t>
  </si>
  <si>
    <t>HUARMACA</t>
  </si>
  <si>
    <t>BERNAL</t>
  </si>
  <si>
    <t>PARDO MIGUEL</t>
  </si>
  <si>
    <t>BELLAVISTA DE LA UNION</t>
  </si>
  <si>
    <t>CANCHAQUE</t>
  </si>
  <si>
    <t>ARAMANGO</t>
  </si>
  <si>
    <t>TABACONAS</t>
  </si>
  <si>
    <t>LA MATANZA</t>
  </si>
  <si>
    <t>CATACAOS</t>
  </si>
  <si>
    <t>YAMBRASBAMBA</t>
  </si>
  <si>
    <t>LALAQUIZ</t>
  </si>
  <si>
    <t>SANTA CATALINA DE MOSSA</t>
  </si>
  <si>
    <t>YAMANGO</t>
  </si>
  <si>
    <t>CHALACO</t>
  </si>
  <si>
    <t>YAQUERANA</t>
  </si>
  <si>
    <t>NAMBALLE</t>
  </si>
  <si>
    <t>SANTO DOMINGO</t>
  </si>
  <si>
    <t>CHULUCANAS</t>
  </si>
  <si>
    <t>PAITA</t>
  </si>
  <si>
    <t>MIGUEL CHECA</t>
  </si>
  <si>
    <t>SULLANA</t>
  </si>
  <si>
    <t>ARENAL</t>
  </si>
  <si>
    <t>LA HUACA</t>
  </si>
  <si>
    <t>COLAN</t>
  </si>
  <si>
    <t>EL CARMEN DE LA FRONTERA</t>
  </si>
  <si>
    <t>VICHAYAL</t>
  </si>
  <si>
    <t>FRIAS</t>
  </si>
  <si>
    <t>AYABACA</t>
  </si>
  <si>
    <t>AMOTAPE</t>
  </si>
  <si>
    <t>TAMARINDO</t>
  </si>
  <si>
    <t>PACAIPAMPA</t>
  </si>
  <si>
    <t>IGNACIO ESCUDERO</t>
  </si>
  <si>
    <t>SAN JACINTO</t>
  </si>
  <si>
    <t>SAPILLICA</t>
  </si>
  <si>
    <t>TAMBO GRANDE</t>
  </si>
  <si>
    <t>SAN JOSE DE LOURDES</t>
  </si>
  <si>
    <t>HUARANGO</t>
  </si>
  <si>
    <t>QUERECOTILLO</t>
  </si>
  <si>
    <t>LA BREA</t>
  </si>
  <si>
    <t>TALARA</t>
  </si>
  <si>
    <t>LAS LOMAS</t>
  </si>
  <si>
    <t>MONTERO</t>
  </si>
  <si>
    <t>PAIMAS</t>
  </si>
  <si>
    <t>SICCHEZ</t>
  </si>
  <si>
    <t>IMAZA</t>
  </si>
  <si>
    <t>JILILI</t>
  </si>
  <si>
    <t>PARIÑAS</t>
  </si>
  <si>
    <t>LOBITOS</t>
  </si>
  <si>
    <t>SUYO</t>
  </si>
  <si>
    <t>EL ALTO</t>
  </si>
  <si>
    <t>MARCAVELICA</t>
  </si>
  <si>
    <t>LOS ORGANOS</t>
  </si>
  <si>
    <t>MANCORA</t>
  </si>
  <si>
    <t>LANCONES</t>
  </si>
  <si>
    <t>YAVARI</t>
  </si>
  <si>
    <t>MARISCAL RAMON CASTILLA</t>
  </si>
  <si>
    <t>CANOAS DE PUNTA SAL</t>
  </si>
  <si>
    <t>CONTRALMIRANTE VILLAR</t>
  </si>
  <si>
    <t>TUMBES</t>
  </si>
  <si>
    <t>CASITAS</t>
  </si>
  <si>
    <t>PAMPAS DE HOSPITAL</t>
  </si>
  <si>
    <t>ZORRITOS</t>
  </si>
  <si>
    <t>LA PECA</t>
  </si>
  <si>
    <t>MATAPALO</t>
  </si>
  <si>
    <t>ZARUMILLA</t>
  </si>
  <si>
    <t>LA CRUZ</t>
  </si>
  <si>
    <t>SAN JUAN DE LA VIRGEN</t>
  </si>
  <si>
    <t>CORRALES</t>
  </si>
  <si>
    <t>PAPAYAL</t>
  </si>
  <si>
    <t>AGUAS VERDES</t>
  </si>
  <si>
    <t>EL CENEPA</t>
  </si>
  <si>
    <t>CONDORCANQUI</t>
  </si>
  <si>
    <t>RAMON CASTILLA</t>
  </si>
  <si>
    <t>RIO SANTIAGO</t>
  </si>
  <si>
    <t>MORONA</t>
  </si>
  <si>
    <t>DATEM DEL MARAÑON</t>
  </si>
  <si>
    <t>ANDOAS</t>
  </si>
  <si>
    <t>TROMPETEROS</t>
  </si>
  <si>
    <t>TIGRE</t>
  </si>
  <si>
    <t>NAPO</t>
  </si>
  <si>
    <t>MAYNAS</t>
  </si>
  <si>
    <t>PUTUMAYO</t>
  </si>
  <si>
    <t>TORRES CAUSANA</t>
  </si>
  <si>
    <t>TENIENTE MANUEL CLAVERO</t>
  </si>
  <si>
    <t>HUEPETUHE</t>
  </si>
  <si>
    <t>SAN FERNANDO</t>
  </si>
  <si>
    <t>TENIENTE CESAR LOPEZ ROJAS</t>
  </si>
  <si>
    <t>ALTO AMAZONAS</t>
  </si>
  <si>
    <t>YURIMAGUAS</t>
  </si>
  <si>
    <t>TAPICHE</t>
  </si>
  <si>
    <t>IBERIA</t>
  </si>
  <si>
    <t>SOPLIN</t>
  </si>
  <si>
    <t>INAMBARI</t>
  </si>
  <si>
    <t>LABERINTO</t>
  </si>
  <si>
    <t>VILLA RICA</t>
  </si>
  <si>
    <t>RAYMONDI</t>
  </si>
  <si>
    <t>PALCAZU</t>
  </si>
  <si>
    <t>FITZCARRALD</t>
  </si>
  <si>
    <t>COVIRIALI</t>
  </si>
  <si>
    <t>MAZAMARI</t>
  </si>
  <si>
    <t>RIO NEGRO</t>
  </si>
  <si>
    <t>SAN LUIS DE SHUARO</t>
  </si>
  <si>
    <t>SEPAHUA</t>
  </si>
  <si>
    <t>TAHUANIA</t>
  </si>
  <si>
    <t>PUERTO BERMUDEZ</t>
  </si>
  <si>
    <t>YUYAPICHIS</t>
  </si>
  <si>
    <t>DANIEL ALOMIAS ROBLES</t>
  </si>
  <si>
    <t>LUYANDO</t>
  </si>
  <si>
    <t>HERMILIO VALDIZAN</t>
  </si>
  <si>
    <t>RUPA-RUPA</t>
  </si>
  <si>
    <t>TOURNAVISTA</t>
  </si>
  <si>
    <t>IPARIA</t>
  </si>
  <si>
    <t>HONORIA</t>
  </si>
  <si>
    <t>IRAZOLA</t>
  </si>
  <si>
    <t>PADRE ABAD</t>
  </si>
  <si>
    <t>MANANTAY</t>
  </si>
  <si>
    <t>JOSE CRESPO Y CASTILLO</t>
  </si>
  <si>
    <t>NUEVO PROGRESO</t>
  </si>
  <si>
    <t>CAMPOVERDE</t>
  </si>
  <si>
    <t>CURIMANA</t>
  </si>
  <si>
    <t>YARINACOCHA</t>
  </si>
  <si>
    <t>NUEVA REQUENA</t>
  </si>
  <si>
    <t>PADRE MARQUEZ</t>
  </si>
  <si>
    <t>CAMPANILLA</t>
  </si>
  <si>
    <t>ALTO BIAVO</t>
  </si>
  <si>
    <t>CONTAMANA</t>
  </si>
  <si>
    <t>PAJARILLO</t>
  </si>
  <si>
    <t>HUALLAGA</t>
  </si>
  <si>
    <t>JUANJUI</t>
  </si>
  <si>
    <t>SACANCHE</t>
  </si>
  <si>
    <t>TINGO DE SAPOSOA</t>
  </si>
  <si>
    <t>BAJO BIAVO</t>
  </si>
  <si>
    <t>PISCOYACU</t>
  </si>
  <si>
    <t>INAHUAYA</t>
  </si>
  <si>
    <t>PICOTA</t>
  </si>
  <si>
    <t>EL ESLABON</t>
  </si>
  <si>
    <t>SHAMBOYACU</t>
  </si>
  <si>
    <t>TINGO DE PONASA</t>
  </si>
  <si>
    <t>CASPISAPA</t>
  </si>
  <si>
    <t>SAN HILARION</t>
  </si>
  <si>
    <t>PUCACACA</t>
  </si>
  <si>
    <t>VARGAS GUERRA</t>
  </si>
  <si>
    <t>SAPOSOA</t>
  </si>
  <si>
    <t>PILLUANA</t>
  </si>
  <si>
    <t>TRES UNIDOS</t>
  </si>
  <si>
    <t>SAUCE</t>
  </si>
  <si>
    <t>ALBERTO LEVEAU</t>
  </si>
  <si>
    <t>EL DORADO</t>
  </si>
  <si>
    <t>JUAN GUERRA</t>
  </si>
  <si>
    <t>PACHIZA</t>
  </si>
  <si>
    <t>SAN JOSE DE SISA</t>
  </si>
  <si>
    <t>SHAPAJA</t>
  </si>
  <si>
    <t>CUÑUMBUQUI</t>
  </si>
  <si>
    <t>LAMAS</t>
  </si>
  <si>
    <t>TOTORA</t>
  </si>
  <si>
    <t>SHATOJA</t>
  </si>
  <si>
    <t>MILPUC</t>
  </si>
  <si>
    <t>CHAZUTA</t>
  </si>
  <si>
    <t>ZAPATERO</t>
  </si>
  <si>
    <t>MORALES</t>
  </si>
  <si>
    <t>TARAPOTO</t>
  </si>
  <si>
    <t>CACATACHI</t>
  </si>
  <si>
    <t>RUMISAPA</t>
  </si>
  <si>
    <t>SHANAO</t>
  </si>
  <si>
    <t>LA BANDA DE SHILCAYO</t>
  </si>
  <si>
    <t>HUIMBAYOC</t>
  </si>
  <si>
    <t>ALTO SAPOSOA</t>
  </si>
  <si>
    <t>OMIA</t>
  </si>
  <si>
    <t>CHIPURANA</t>
  </si>
  <si>
    <t>LONGAR</t>
  </si>
  <si>
    <t>SAN FRANCISCO DE DAGUAS</t>
  </si>
  <si>
    <t>LONYA CHICO</t>
  </si>
  <si>
    <t>TABALOSOS</t>
  </si>
  <si>
    <t>ALONSO DE ALVARADO</t>
  </si>
  <si>
    <t>TRITA</t>
  </si>
  <si>
    <t>SONCHE</t>
  </si>
  <si>
    <t>SORITOR</t>
  </si>
  <si>
    <t>MOYOBAMBA</t>
  </si>
  <si>
    <t>HUANCAS</t>
  </si>
  <si>
    <t>YORONGOS</t>
  </si>
  <si>
    <t>BARRANQUITA</t>
  </si>
  <si>
    <t>LAMUD</t>
  </si>
  <si>
    <t>HABANA</t>
  </si>
  <si>
    <t>JEPELACIO</t>
  </si>
  <si>
    <t>SAN ROQUE DE CUMBAZA</t>
  </si>
  <si>
    <t>PAPAPLAYA</t>
  </si>
  <si>
    <t>PINTO RECODO</t>
  </si>
  <si>
    <t>CHURUJA</t>
  </si>
  <si>
    <t>CALZADA</t>
  </si>
  <si>
    <t>ELIAS SOPLIN VARGAS</t>
  </si>
  <si>
    <t>CAYNARACHI</t>
  </si>
  <si>
    <t>POSIC</t>
  </si>
  <si>
    <t>YANTALO</t>
  </si>
  <si>
    <t>JAZAN</t>
  </si>
  <si>
    <t>YURACYACU</t>
  </si>
  <si>
    <t>SARAYACU</t>
  </si>
  <si>
    <t>SHIPASBAMBA</t>
  </si>
  <si>
    <t>COROSHA</t>
  </si>
  <si>
    <t>MAQUIA</t>
  </si>
  <si>
    <t>EMILIO SAN MARTIN</t>
  </si>
  <si>
    <t>BALSAPUERTO</t>
  </si>
  <si>
    <t>CAPELO</t>
  </si>
  <si>
    <t>PUINAHUA</t>
  </si>
  <si>
    <t>JEBEROS</t>
  </si>
  <si>
    <t>CAHUAPANAS</t>
  </si>
  <si>
    <t>JENARO HERRERA</t>
  </si>
  <si>
    <t>SAQUENA</t>
  </si>
  <si>
    <t>NIEVA</t>
  </si>
  <si>
    <t>MANSERICHE</t>
  </si>
  <si>
    <t>PARINARI</t>
  </si>
  <si>
    <t>NAUTA</t>
  </si>
  <si>
    <t>FERNANDO LORES</t>
  </si>
  <si>
    <t>IQUITOS</t>
  </si>
  <si>
    <t>URARINAS</t>
  </si>
  <si>
    <t>INDIANA</t>
  </si>
  <si>
    <t>PUNCHANA</t>
  </si>
  <si>
    <t>PASTAZA</t>
  </si>
  <si>
    <t>LAS AMAZONAS</t>
  </si>
  <si>
    <t>PEBAS</t>
  </si>
  <si>
    <t>ALTO NANAY</t>
  </si>
  <si>
    <t>MAZAN</t>
  </si>
  <si>
    <t>Row Labels</t>
  </si>
  <si>
    <t>(blank)</t>
  </si>
  <si>
    <t>Grand Total</t>
  </si>
  <si>
    <t>Column Labels</t>
  </si>
  <si>
    <t>Sum of area_ha</t>
  </si>
  <si>
    <t>HI</t>
  </si>
  <si>
    <t>SB</t>
  </si>
  <si>
    <t>SADA</t>
  </si>
  <si>
    <t>SAA</t>
  </si>
  <si>
    <t>Area</t>
  </si>
  <si>
    <t>Porcentaje</t>
  </si>
  <si>
    <t>(Multiple Items)</t>
  </si>
  <si>
    <t>OBJECTID *</t>
  </si>
  <si>
    <t>ZONE_CODE</t>
  </si>
  <si>
    <t>COUNT</t>
  </si>
  <si>
    <t>AREA</t>
  </si>
  <si>
    <t>SUM</t>
  </si>
  <si>
    <t>Defo _ha</t>
  </si>
  <si>
    <t>Area Bosque_ha</t>
  </si>
  <si>
    <t>Bosque al 2021</t>
  </si>
  <si>
    <t>Tasa de deforestacion</t>
  </si>
  <si>
    <t>Bosque al 2009</t>
  </si>
  <si>
    <t>Region</t>
  </si>
  <si>
    <t>Provincia</t>
  </si>
  <si>
    <t>Puno</t>
  </si>
  <si>
    <t>Sandia</t>
  </si>
  <si>
    <t>Yanahuaya</t>
  </si>
  <si>
    <t>Patambuco</t>
  </si>
  <si>
    <t>San Juan Del Oro</t>
  </si>
  <si>
    <t>Cusco</t>
  </si>
  <si>
    <t>La Convencion</t>
  </si>
  <si>
    <t>Maranura</t>
  </si>
  <si>
    <t>Madre De Dios</t>
  </si>
  <si>
    <t>Manu</t>
  </si>
  <si>
    <t>Huepetuhe</t>
  </si>
  <si>
    <t>San Martin</t>
  </si>
  <si>
    <t>Rioja</t>
  </si>
  <si>
    <t>San Fernando</t>
  </si>
  <si>
    <t>Amazonas</t>
  </si>
  <si>
    <t>Utcubamba</t>
  </si>
  <si>
    <t>Cumba</t>
  </si>
  <si>
    <t>Bongara</t>
  </si>
  <si>
    <t>Florida</t>
  </si>
  <si>
    <t>Loreto</t>
  </si>
  <si>
    <t>Alto Amazonas</t>
  </si>
  <si>
    <t>Teniente Cesar Lopez Rojas</t>
  </si>
  <si>
    <t>Awajun</t>
  </si>
  <si>
    <t>Bagua Grande</t>
  </si>
  <si>
    <t>Yurimaguas</t>
  </si>
  <si>
    <t>Bagua</t>
  </si>
  <si>
    <t>El Parco</t>
  </si>
  <si>
    <t>Requena</t>
  </si>
  <si>
    <t>Tapiche</t>
  </si>
  <si>
    <t>Soplin</t>
  </si>
  <si>
    <t>Copallin</t>
  </si>
  <si>
    <t>Cajaruro</t>
  </si>
  <si>
    <t>Phara</t>
  </si>
  <si>
    <t>Alto Inambari</t>
  </si>
  <si>
    <t>Carabaya</t>
  </si>
  <si>
    <t>Ituata</t>
  </si>
  <si>
    <t>Ollachea</t>
  </si>
  <si>
    <t>Quispicanchi</t>
  </si>
  <si>
    <t>Marcapata</t>
  </si>
  <si>
    <t>San Gaban</t>
  </si>
  <si>
    <t>Limbani</t>
  </si>
  <si>
    <t>Coasa</t>
  </si>
  <si>
    <t>Ayapata</t>
  </si>
  <si>
    <t>Camanti</t>
  </si>
  <si>
    <t>Santa Teresa</t>
  </si>
  <si>
    <t>Huayopata</t>
  </si>
  <si>
    <t>Santa Ana</t>
  </si>
  <si>
    <t>Paucartambo</t>
  </si>
  <si>
    <t>Kosñipata</t>
  </si>
  <si>
    <t>Vilcabamba</t>
  </si>
  <si>
    <t>Ocobamba</t>
  </si>
  <si>
    <t>Tambopata</t>
  </si>
  <si>
    <t>Inambari</t>
  </si>
  <si>
    <t>Calca</t>
  </si>
  <si>
    <t>Yanatile</t>
  </si>
  <si>
    <t>Kimbiri</t>
  </si>
  <si>
    <t>Quellouno</t>
  </si>
  <si>
    <t>Pichari</t>
  </si>
  <si>
    <t>Laberinto</t>
  </si>
  <si>
    <t>Tahuamanu</t>
  </si>
  <si>
    <t>Iñapari</t>
  </si>
  <si>
    <t>Las Piedras</t>
  </si>
  <si>
    <t>Fitzcarrald</t>
  </si>
  <si>
    <t>Iberia</t>
  </si>
  <si>
    <t>Echarate</t>
  </si>
  <si>
    <t>Tocache</t>
  </si>
  <si>
    <t>Nuevo Progreso</t>
  </si>
  <si>
    <t>Shunte</t>
  </si>
  <si>
    <t>Uchiza</t>
  </si>
  <si>
    <t>Polvora</t>
  </si>
  <si>
    <t>Ucayali</t>
  </si>
  <si>
    <t>Padre Marquez</t>
  </si>
  <si>
    <t>Mariscal Caceres</t>
  </si>
  <si>
    <t>Campanilla</t>
  </si>
  <si>
    <t>Bellavista</t>
  </si>
  <si>
    <t>Alto Biavo</t>
  </si>
  <si>
    <t>Contamana</t>
  </si>
  <si>
    <t>Pajarillo</t>
  </si>
  <si>
    <t>Huallaga</t>
  </si>
  <si>
    <t>Juanjui</t>
  </si>
  <si>
    <t>Sacanche</t>
  </si>
  <si>
    <t>Tingo De Saposoa</t>
  </si>
  <si>
    <t>Bajo Biavo</t>
  </si>
  <si>
    <t>San Rafael</t>
  </si>
  <si>
    <t>Piscoyacu</t>
  </si>
  <si>
    <t>Inahuaya</t>
  </si>
  <si>
    <t>Picota</t>
  </si>
  <si>
    <t>San Cristobal</t>
  </si>
  <si>
    <t>El Eslabon</t>
  </si>
  <si>
    <t>Shamboyacu</t>
  </si>
  <si>
    <t>Chachapoyas</t>
  </si>
  <si>
    <t>Chuquibamba</t>
  </si>
  <si>
    <t>Tingo De Ponasa</t>
  </si>
  <si>
    <t>Caspisapa</t>
  </si>
  <si>
    <t>San Hilarion</t>
  </si>
  <si>
    <t>Pampa Hermosa</t>
  </si>
  <si>
    <t>Pucacaca</t>
  </si>
  <si>
    <t>San Pablo</t>
  </si>
  <si>
    <t>Vargas Guerra</t>
  </si>
  <si>
    <t>Saposoa</t>
  </si>
  <si>
    <t>Pilluana</t>
  </si>
  <si>
    <t>Balsas</t>
  </si>
  <si>
    <t>Tres Unidos</t>
  </si>
  <si>
    <t>Buenos Aires</t>
  </si>
  <si>
    <t>Leimebamba</t>
  </si>
  <si>
    <t>Sauce</t>
  </si>
  <si>
    <t>Alberto Leveau</t>
  </si>
  <si>
    <t>El Dorado</t>
  </si>
  <si>
    <t>Agua Blanca</t>
  </si>
  <si>
    <t>Santa Rosa</t>
  </si>
  <si>
    <t>Montevideo</t>
  </si>
  <si>
    <t>Luya</t>
  </si>
  <si>
    <t>San Francisco Del Yeso</t>
  </si>
  <si>
    <t>Juan Guerra</t>
  </si>
  <si>
    <t>Mariscal Castilla</t>
  </si>
  <si>
    <t>Pachiza</t>
  </si>
  <si>
    <t>San Jose De Sisa</t>
  </si>
  <si>
    <t>Cocabamba</t>
  </si>
  <si>
    <t>Santo Tomas</t>
  </si>
  <si>
    <t>Shapaja</t>
  </si>
  <si>
    <t>Lamas</t>
  </si>
  <si>
    <t>Cuñumbuqui</t>
  </si>
  <si>
    <t>Rodriguez De Mendoza</t>
  </si>
  <si>
    <t>Chirimoto</t>
  </si>
  <si>
    <t>Totora</t>
  </si>
  <si>
    <t>Shatoja</t>
  </si>
  <si>
    <t>Milpuc</t>
  </si>
  <si>
    <t>Chazuta</t>
  </si>
  <si>
    <t>Zapatero</t>
  </si>
  <si>
    <t>Morales</t>
  </si>
  <si>
    <t>La Jalca</t>
  </si>
  <si>
    <t>Maria</t>
  </si>
  <si>
    <t>San Juan De Lopecancha</t>
  </si>
  <si>
    <t>Tarapoto</t>
  </si>
  <si>
    <t>Cacatachi</t>
  </si>
  <si>
    <t>Huambo</t>
  </si>
  <si>
    <t>Rumisapa</t>
  </si>
  <si>
    <t>Huicungo</t>
  </si>
  <si>
    <t>Limabamba</t>
  </si>
  <si>
    <t>Pisuquia</t>
  </si>
  <si>
    <t>Shanao</t>
  </si>
  <si>
    <t>La Banda De Shilcayo</t>
  </si>
  <si>
    <t>Magdalena</t>
  </si>
  <si>
    <t>Longuita</t>
  </si>
  <si>
    <t>San Antonio</t>
  </si>
  <si>
    <t>Huimbayoc</t>
  </si>
  <si>
    <t>Alto Saposoa</t>
  </si>
  <si>
    <t>Tingo</t>
  </si>
  <si>
    <t>Omia</t>
  </si>
  <si>
    <t>Chipurana</t>
  </si>
  <si>
    <t>San Isidro De Maino</t>
  </si>
  <si>
    <t>San Nicolas</t>
  </si>
  <si>
    <t>Cochamal</t>
  </si>
  <si>
    <t>Longar</t>
  </si>
  <si>
    <t>Levanto</t>
  </si>
  <si>
    <t>Providencia</t>
  </si>
  <si>
    <t>Colcamar</t>
  </si>
  <si>
    <t>Ocumal</t>
  </si>
  <si>
    <t>Cheto</t>
  </si>
  <si>
    <t>Soloco</t>
  </si>
  <si>
    <t>Inguilpata</t>
  </si>
  <si>
    <t>San Francisco De Daguas</t>
  </si>
  <si>
    <t>Mariscal Benavides</t>
  </si>
  <si>
    <t>Lonya Chico</t>
  </si>
  <si>
    <t>Tabalosos</t>
  </si>
  <si>
    <t>Alonso De Alvarado</t>
  </si>
  <si>
    <t>Trita</t>
  </si>
  <si>
    <t>Ocalli</t>
  </si>
  <si>
    <t>Molinopampa</t>
  </si>
  <si>
    <t>Sonche</t>
  </si>
  <si>
    <t>Moyobamba</t>
  </si>
  <si>
    <t>Soritor</t>
  </si>
  <si>
    <t>Huancas</t>
  </si>
  <si>
    <t>El Porvenir</t>
  </si>
  <si>
    <t>Yorongos</t>
  </si>
  <si>
    <t>Barranquita</t>
  </si>
  <si>
    <t>Camporredondo</t>
  </si>
  <si>
    <t>Lamud</t>
  </si>
  <si>
    <t>Habana</t>
  </si>
  <si>
    <t>Jepelacio</t>
  </si>
  <si>
    <t>Granada</t>
  </si>
  <si>
    <t>Luya Viejo</t>
  </si>
  <si>
    <t>Quinjalca</t>
  </si>
  <si>
    <t>Valera</t>
  </si>
  <si>
    <t>Conila</t>
  </si>
  <si>
    <t>San Roque De Cumbaza</t>
  </si>
  <si>
    <t>Santa Catalina</t>
  </si>
  <si>
    <t>Papaplaya</t>
  </si>
  <si>
    <t>Vista Alegre</t>
  </si>
  <si>
    <t>Pinto Recodo</t>
  </si>
  <si>
    <t>Chiliquin</t>
  </si>
  <si>
    <t>Churuja</t>
  </si>
  <si>
    <t>Calzada</t>
  </si>
  <si>
    <t>Elias Soplin Vargas</t>
  </si>
  <si>
    <t>Caynarachi</t>
  </si>
  <si>
    <t>Lonya Grande</t>
  </si>
  <si>
    <t>San Carlos</t>
  </si>
  <si>
    <t>Alto Tapiche</t>
  </si>
  <si>
    <t>Asuncion</t>
  </si>
  <si>
    <t>Olleros</t>
  </si>
  <si>
    <t>Posic</t>
  </si>
  <si>
    <t>Yamon</t>
  </si>
  <si>
    <t>Yantalo</t>
  </si>
  <si>
    <t>Jazan</t>
  </si>
  <si>
    <t>San Jeronimo</t>
  </si>
  <si>
    <t>Recta</t>
  </si>
  <si>
    <t>Yuracyacu</t>
  </si>
  <si>
    <t>Sarayacu</t>
  </si>
  <si>
    <t>Cuispes</t>
  </si>
  <si>
    <t>Shipasbamba</t>
  </si>
  <si>
    <t>Chisquilla</t>
  </si>
  <si>
    <t>Jumbilla</t>
  </si>
  <si>
    <t>Jamalca</t>
  </si>
  <si>
    <t>Nueva Cajamarca</t>
  </si>
  <si>
    <t>Corosha</t>
  </si>
  <si>
    <t>El Milagro</t>
  </si>
  <si>
    <t>Maquia</t>
  </si>
  <si>
    <t>Emilio San Martin</t>
  </si>
  <si>
    <t>Santa Cruz</t>
  </si>
  <si>
    <t>Balsapuerto</t>
  </si>
  <si>
    <t>Pardo Miguel</t>
  </si>
  <si>
    <t>Aramango</t>
  </si>
  <si>
    <t>Capelo</t>
  </si>
  <si>
    <t>Yambrasbamba</t>
  </si>
  <si>
    <t>Puinahua</t>
  </si>
  <si>
    <t>Jeberos</t>
  </si>
  <si>
    <t>Yaquerana</t>
  </si>
  <si>
    <t>Datem Del Marañon</t>
  </si>
  <si>
    <t>Cahuapanas</t>
  </si>
  <si>
    <t>Jenaro Herrera</t>
  </si>
  <si>
    <t>Imaza</t>
  </si>
  <si>
    <t>Saquena</t>
  </si>
  <si>
    <t>Condorcanqui</t>
  </si>
  <si>
    <t>Nieva</t>
  </si>
  <si>
    <t>Barranca</t>
  </si>
  <si>
    <t>Manseriche</t>
  </si>
  <si>
    <t>Mariscal Ramon Castilla</t>
  </si>
  <si>
    <t>Yavari</t>
  </si>
  <si>
    <t>Parinari</t>
  </si>
  <si>
    <t>Nauta</t>
  </si>
  <si>
    <t>Maynas</t>
  </si>
  <si>
    <t>Fernando Lores</t>
  </si>
  <si>
    <t>San Juan Bautista</t>
  </si>
  <si>
    <t>Iquitos</t>
  </si>
  <si>
    <t>Lagunas</t>
  </si>
  <si>
    <t>La Peca</t>
  </si>
  <si>
    <t>Belen</t>
  </si>
  <si>
    <t>Urarinas</t>
  </si>
  <si>
    <t>Indiana</t>
  </si>
  <si>
    <t>El Cenepa</t>
  </si>
  <si>
    <t>Punchana</t>
  </si>
  <si>
    <t>Ramon Castilla</t>
  </si>
  <si>
    <t>Pastaza</t>
  </si>
  <si>
    <t>Rio Santiago</t>
  </si>
  <si>
    <t>Las Amazonas</t>
  </si>
  <si>
    <t>Pebas</t>
  </si>
  <si>
    <t>Morona</t>
  </si>
  <si>
    <t>Andoas</t>
  </si>
  <si>
    <t>Alto Nanay</t>
  </si>
  <si>
    <t>Mazan</t>
  </si>
  <si>
    <t>Trompeteros</t>
  </si>
  <si>
    <t>Tigre</t>
  </si>
  <si>
    <t>Napo</t>
  </si>
  <si>
    <t>Putumayo</t>
  </si>
  <si>
    <t>Torres Causana</t>
  </si>
  <si>
    <t>Teniente Manuel Clavero</t>
  </si>
  <si>
    <t>Regiones</t>
  </si>
  <si>
    <t>Provincias</t>
  </si>
  <si>
    <t>Madre de Dios</t>
  </si>
  <si>
    <t>Loreto Provincia</t>
  </si>
  <si>
    <t>San Martin Provincia</t>
  </si>
  <si>
    <t>Sina</t>
  </si>
  <si>
    <t>Anco</t>
  </si>
  <si>
    <t>Pomahuaca</t>
  </si>
  <si>
    <t>Colasay</t>
  </si>
  <si>
    <t>San Felipe</t>
  </si>
  <si>
    <t>Jaen</t>
  </si>
  <si>
    <t>Las Pirias</t>
  </si>
  <si>
    <t>Huabal</t>
  </si>
  <si>
    <t>San Jose Del Alto</t>
  </si>
  <si>
    <t>La Coipa</t>
  </si>
  <si>
    <t>Sondor</t>
  </si>
  <si>
    <t>Chirinos</t>
  </si>
  <si>
    <t>Usicayos</t>
  </si>
  <si>
    <t>Chungui</t>
  </si>
  <si>
    <t>Machupicchu</t>
  </si>
  <si>
    <t>San Pedro De Putina Punco</t>
  </si>
  <si>
    <t>Challabamba</t>
  </si>
  <si>
    <t>Huachocolpa</t>
  </si>
  <si>
    <t>Lares</t>
  </si>
  <si>
    <t>San Miguel</t>
  </si>
  <si>
    <t>Huanta</t>
  </si>
  <si>
    <t>Palca</t>
  </si>
  <si>
    <t>Ayna</t>
  </si>
  <si>
    <t>Sivia</t>
  </si>
  <si>
    <t>Cochas</t>
  </si>
  <si>
    <t>Llochegua</t>
  </si>
  <si>
    <t>Ayahuanco</t>
  </si>
  <si>
    <t>Tintay Puncu</t>
  </si>
  <si>
    <t>Pucara</t>
  </si>
  <si>
    <t>Surcubamba</t>
  </si>
  <si>
    <t>Comas</t>
  </si>
  <si>
    <t>Pariahuanca</t>
  </si>
  <si>
    <t>Santo Domingo De Acobamba</t>
  </si>
  <si>
    <t>Andamarca</t>
  </si>
  <si>
    <t>Oxapampa</t>
  </si>
  <si>
    <t>Huachon</t>
  </si>
  <si>
    <t>Villa Rica</t>
  </si>
  <si>
    <t>Huancabamba</t>
  </si>
  <si>
    <t>Raymondi</t>
  </si>
  <si>
    <t>Pozuzo</t>
  </si>
  <si>
    <t>Molino</t>
  </si>
  <si>
    <t>Palcazu</t>
  </si>
  <si>
    <t>Panao</t>
  </si>
  <si>
    <t>Umari</t>
  </si>
  <si>
    <t>Molinos</t>
  </si>
  <si>
    <t>Apata</t>
  </si>
  <si>
    <t>Llaylla</t>
  </si>
  <si>
    <t>Pangoa</t>
  </si>
  <si>
    <t>Coviriali</t>
  </si>
  <si>
    <t>Monobamba</t>
  </si>
  <si>
    <t>Vitoc</t>
  </si>
  <si>
    <t>Mazamari</t>
  </si>
  <si>
    <t>San Ramon</t>
  </si>
  <si>
    <t>Satipo</t>
  </si>
  <si>
    <t>Rio Negro</t>
  </si>
  <si>
    <t>San Pedro De Cajas</t>
  </si>
  <si>
    <t>Huasahuasi</t>
  </si>
  <si>
    <t>Chanchamayo</t>
  </si>
  <si>
    <t>San Luis De Shuaro</t>
  </si>
  <si>
    <t>Rio Tambo</t>
  </si>
  <si>
    <t>Ulcumayo</t>
  </si>
  <si>
    <t>Sepahua</t>
  </si>
  <si>
    <t>Pichanaqui</t>
  </si>
  <si>
    <t>Perene</t>
  </si>
  <si>
    <t>Chontabamba</t>
  </si>
  <si>
    <t>Chaglla</t>
  </si>
  <si>
    <t>Tahuania</t>
  </si>
  <si>
    <t>Churubamba</t>
  </si>
  <si>
    <t>Puerto Bermudez</t>
  </si>
  <si>
    <t>Purus</t>
  </si>
  <si>
    <t>Yurua</t>
  </si>
  <si>
    <t>Cochabamba</t>
  </si>
  <si>
    <t>Chinchao</t>
  </si>
  <si>
    <t>Marias</t>
  </si>
  <si>
    <t>Yuyapichis</t>
  </si>
  <si>
    <t>Codo Del Pozuzo</t>
  </si>
  <si>
    <t>Mariano Damaso Beraun</t>
  </si>
  <si>
    <t>Daniel Alomias Robles</t>
  </si>
  <si>
    <t>Luyando</t>
  </si>
  <si>
    <t>Monzon</t>
  </si>
  <si>
    <t>Jircan</t>
  </si>
  <si>
    <t>Hermilio Valdizan</t>
  </si>
  <si>
    <t>Rupa-Rupa</t>
  </si>
  <si>
    <t>Puerto Inca</t>
  </si>
  <si>
    <t>Huacaybamba</t>
  </si>
  <si>
    <t>Tournavista</t>
  </si>
  <si>
    <t>Iparia</t>
  </si>
  <si>
    <t>Honoria</t>
  </si>
  <si>
    <t>Irazola</t>
  </si>
  <si>
    <t>Padre Abad</t>
  </si>
  <si>
    <t>Cholon</t>
  </si>
  <si>
    <t>Manantay</t>
  </si>
  <si>
    <t>Masisea</t>
  </si>
  <si>
    <t>Jose Crespo Y Castillo</t>
  </si>
  <si>
    <t>Campoverde</t>
  </si>
  <si>
    <t>Curimana</t>
  </si>
  <si>
    <t>Yarinacocha</t>
  </si>
  <si>
    <t>Ongon</t>
  </si>
  <si>
    <t>Nueva Requena</t>
  </si>
  <si>
    <t>Calleria</t>
  </si>
  <si>
    <t>Uchumarca</t>
  </si>
  <si>
    <t>Chontali</t>
  </si>
  <si>
    <t>Sallique</t>
  </si>
  <si>
    <t>Tabaconas</t>
  </si>
  <si>
    <t>San Ignacio</t>
  </si>
  <si>
    <t>Namballe</t>
  </si>
  <si>
    <t>El Carmen De La Frontera</t>
  </si>
  <si>
    <t>Pacaipampa</t>
  </si>
  <si>
    <t>San Jose De Lourdes</t>
  </si>
  <si>
    <t>Huarango</t>
  </si>
  <si>
    <t>Ayabaca</t>
  </si>
  <si>
    <t>Tasa anual de deforestacion (%)</t>
  </si>
  <si>
    <t>Potencial Reduccion de deforestacion (ha)</t>
  </si>
  <si>
    <t>Conservación de bosques</t>
  </si>
  <si>
    <t>Area a recuperar (ha)</t>
  </si>
  <si>
    <t>Factor de Emisión (tCO2-e/ha)</t>
  </si>
  <si>
    <t>Años de funcionamiento formal</t>
  </si>
  <si>
    <t>Información sobre el financiamiento</t>
  </si>
  <si>
    <t>Monto máximo financiable por EBBF (USD)</t>
  </si>
  <si>
    <t xml:space="preserve">    Costo total de mitigación tCO2-e/USD</t>
  </si>
  <si>
    <t>Area de Bosque (ha) que apoyará a conservar</t>
  </si>
  <si>
    <t>Recuperacion (Agroforesteria)</t>
  </si>
  <si>
    <t>Monto de financiamiento solicitado (USD)</t>
  </si>
  <si>
    <t>Menos de 2 años</t>
  </si>
  <si>
    <t>2 a 5 años</t>
  </si>
  <si>
    <t>5 a 7 años</t>
  </si>
  <si>
    <t>Más de 7 años</t>
  </si>
  <si>
    <t>-</t>
  </si>
  <si>
    <t>Completar celdas naranjas</t>
  </si>
  <si>
    <t>Potencial de remocion a los 7 años (tCO2-e)</t>
  </si>
  <si>
    <t>Potencial de mitigación a los 7 años (tCO2-e)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</si>
</sst>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 ;\-#,##0\ "/>
    <numFmt numFmtId="165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theme="1"/>
      <name val="Aptos Narrow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1" fillId="5" borderId="0" applyNumberFormat="0" applyBorder="0" applyAlignment="0" applyProtection="0"/>
    <xf numFmtId="0" fontId="5" fillId="6" borderId="0" applyNumberFormat="0" applyBorder="0" applyAlignment="0" applyProtection="0"/>
  </cellStyleXfs>
  <cellXfs count="48">
    <xf numFmtId="0" fontId="0" fillId="0" borderId="0" xfId="0"/>
    <xf numFmtId="43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2" applyFont="1"/>
    <xf numFmtId="2" fontId="0" fillId="0" borderId="0" xfId="0" applyNumberFormat="1"/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10" fontId="0" fillId="0" borderId="0" xfId="0" applyNumberFormat="1"/>
    <xf numFmtId="10" fontId="0" fillId="0" borderId="0" xfId="2" applyNumberFormat="1" applyFont="1"/>
    <xf numFmtId="0" fontId="4" fillId="4" borderId="0" xfId="5"/>
    <xf numFmtId="0" fontId="2" fillId="2" borderId="0" xfId="3"/>
    <xf numFmtId="0" fontId="3" fillId="3" borderId="0" xfId="4"/>
    <xf numFmtId="0" fontId="1" fillId="5" borderId="0" xfId="6"/>
    <xf numFmtId="0" fontId="5" fillId="6" borderId="0" xfId="7"/>
    <xf numFmtId="0" fontId="0" fillId="0" borderId="1" xfId="0" applyBorder="1"/>
    <xf numFmtId="0" fontId="6" fillId="0" borderId="0" xfId="0" applyFont="1"/>
    <xf numFmtId="0" fontId="0" fillId="0" borderId="3" xfId="0" applyBorder="1"/>
    <xf numFmtId="43" fontId="0" fillId="0" borderId="0" xfId="0" applyNumberFormat="1"/>
    <xf numFmtId="0" fontId="8" fillId="0" borderId="1" xfId="0" applyFont="1" applyBorder="1"/>
    <xf numFmtId="0" fontId="8" fillId="0" borderId="0" xfId="0" applyFont="1"/>
    <xf numFmtId="164" fontId="8" fillId="0" borderId="2" xfId="1" applyNumberFormat="1" applyFont="1" applyBorder="1" applyAlignment="1">
      <alignment horizontal="right"/>
    </xf>
    <xf numFmtId="0" fontId="8" fillId="0" borderId="7" xfId="0" applyFont="1" applyBorder="1"/>
    <xf numFmtId="0" fontId="0" fillId="0" borderId="7" xfId="0" applyBorder="1"/>
    <xf numFmtId="0" fontId="7" fillId="7" borderId="5" xfId="0" applyFont="1" applyFill="1" applyBorder="1"/>
    <xf numFmtId="0" fontId="8" fillId="0" borderId="3" xfId="0" applyFont="1" applyBorder="1"/>
    <xf numFmtId="0" fontId="0" fillId="0" borderId="0" xfId="0" applyAlignment="1">
      <alignment horizontal="right"/>
    </xf>
    <xf numFmtId="10" fontId="0" fillId="0" borderId="2" xfId="2" applyNumberFormat="1" applyFont="1" applyBorder="1" applyAlignment="1">
      <alignment horizontal="right"/>
    </xf>
    <xf numFmtId="43" fontId="0" fillId="0" borderId="2" xfId="0" applyNumberFormat="1" applyBorder="1" applyAlignment="1">
      <alignment horizontal="right"/>
    </xf>
    <xf numFmtId="43" fontId="0" fillId="0" borderId="4" xfId="0" applyNumberForma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43" fontId="0" fillId="9" borderId="0" xfId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43" fontId="5" fillId="0" borderId="0" xfId="1" applyFont="1" applyAlignment="1">
      <alignment horizontal="right"/>
    </xf>
    <xf numFmtId="9" fontId="5" fillId="0" borderId="0" xfId="2" applyFont="1"/>
    <xf numFmtId="0" fontId="5" fillId="0" borderId="0" xfId="0" applyFont="1" applyAlignment="1">
      <alignment horizontal="right"/>
    </xf>
    <xf numFmtId="43" fontId="0" fillId="9" borderId="8" xfId="1" applyFont="1" applyFill="1" applyBorder="1" applyAlignment="1" applyProtection="1">
      <alignment horizontal="right"/>
      <protection locked="0"/>
    </xf>
    <xf numFmtId="0" fontId="8" fillId="9" borderId="2" xfId="0" applyFont="1" applyFill="1" applyBorder="1" applyAlignment="1" applyProtection="1">
      <alignment horizontal="right"/>
      <protection locked="0"/>
    </xf>
    <xf numFmtId="165" fontId="0" fillId="9" borderId="4" xfId="1" applyNumberFormat="1" applyFont="1" applyFill="1" applyBorder="1" applyAlignment="1" applyProtection="1">
      <alignment horizontal="right"/>
      <protection locked="0"/>
    </xf>
    <xf numFmtId="0" fontId="0" fillId="9" borderId="2" xfId="0" applyFill="1" applyBorder="1" applyAlignment="1" applyProtection="1">
      <alignment horizontal="right"/>
      <protection locked="0"/>
    </xf>
    <xf numFmtId="2" fontId="0" fillId="0" borderId="2" xfId="0" applyNumberFormat="1" applyBorder="1" applyAlignment="1">
      <alignment horizontal="right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8">
    <cellStyle name="60% - Accent1" xfId="6" builtinId="32"/>
    <cellStyle name="Accent6" xfId="7" builtinId="49"/>
    <cellStyle name="Bad" xfId="4" builtinId="27"/>
    <cellStyle name="Comma" xfId="1" builtinId="3"/>
    <cellStyle name="Good" xfId="3" builtinId="26"/>
    <cellStyle name="Neutral" xfId="5" builtinId="28"/>
    <cellStyle name="Normal" xfId="0" builtinId="0"/>
    <cellStyle name="Percent" xfId="2" builtinId="5"/>
  </cellStyles>
  <dxfs count="2"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rge Cobián" refreshedDate="45698.632275231481" createdVersion="8" refreshedVersion="8" minRefreshableVersion="3" recordCount="8285" xr:uid="{052FB753-C6C8-4515-A870-D8C4555F07E6}">
  <cacheSource type="worksheet">
    <worksheetSource ref="A1:G1048576" sheet="area distrito ecozona"/>
  </cacheSource>
  <cacheFields count="7">
    <cacheField name="NOMBDIST" numFmtId="0">
      <sharedItems containsBlank="1" count="1685">
        <s v="CORONEL GREGORIO ALBARRACIN LANCHIPA"/>
        <s v="POCOLLAY"/>
        <s v="CALANA"/>
        <s v="TACNA"/>
        <s v="SAMA"/>
        <s v="CIUDAD NUEVA"/>
        <s v="ITE"/>
        <s v="ILO"/>
        <s v="ALTO DE LA ALIANZA"/>
        <s v="PACHIA"/>
        <s v="ESTIQUE-PAMPA"/>
        <s v="ESTIQUE"/>
        <s v="TARUCACHI"/>
        <s v="INCLAN"/>
        <s v="LOCUMBA"/>
        <s v="EL ALGARROBAL"/>
        <s v="PALCA"/>
        <s v="HEROES ALBARRACIN"/>
        <s v="CURIBAYA"/>
        <s v="SITAJARA"/>
        <s v="QUILAHUANI"/>
        <s v="PACOCHA"/>
        <s v="TARATA"/>
        <s v="HUANUARA"/>
        <s v="TICACO"/>
        <s v="ILABAYA"/>
        <s v="SAMEGUA"/>
        <s v="PUNTA DE BOMBON"/>
        <s v="CAIRANI"/>
        <s v="SUSAPAYA"/>
        <s v="DEAN VALDIVIA"/>
        <s v="CAMILACA"/>
        <s v="MEJIA"/>
        <s v="CAPAZO"/>
        <s v="CANDARAVE"/>
        <s v="ISLAY"/>
        <s v="TORATA"/>
        <s v="MOQUEGUA"/>
        <s v="CUCHUMBAYA"/>
        <s v="PISACOMA"/>
        <s v="COCACHACRA"/>
        <s v="MOLLENDO"/>
        <s v="LA CAPILLA"/>
        <s v="CAMANA"/>
        <s v="QUINISTAQUILLAS"/>
        <s v="JOSE MARIA QUIMPER"/>
        <s v="KELLUYO"/>
        <s v="SAN CRISTOBAL"/>
        <s v="DESAGUADERO"/>
        <s v="SAMUEL PASTOR"/>
        <s v="QUEQUEÑA"/>
        <s v="OMATE"/>
        <s v="SANTA ROSA"/>
        <s v="YARABAMBA"/>
        <s v="POLOBAYA"/>
        <s v="MOLLEBAYA"/>
        <s v="CARUMAS"/>
        <s v="PUQUINA"/>
        <s v="QUILCA"/>
        <s v="COALAQUE"/>
        <s v="HUACULLANI"/>
        <s v="SOCABAYA"/>
        <s v="POCSI"/>
        <s v="JACOBO HUNTER"/>
        <s v="SABANDIA"/>
        <s v="CONDURIRI"/>
        <s v="JOSE LUIS BUSTAMANTE Y RIVERO"/>
        <s v="TIABAYA"/>
        <s v="SACHACA"/>
        <s v="CHARACATO"/>
        <s v="LA JOYA"/>
        <s v="PAUCARPATA"/>
        <s v="SANTA RITA DE SIGUAS"/>
        <s v="AREQUIPA"/>
        <s v="MATALAQUE"/>
        <s v="YANAHUARA"/>
        <s v="UCHUMAYO"/>
        <s v="NICOLAS DE PIEROLA"/>
        <s v="ZEPITA"/>
        <s v="SAN JUAN DE SIGUAS"/>
        <s v="COPANI"/>
        <s v="MARIANO MELGAR"/>
        <s v="CHOJATA"/>
        <s v="MARISCAL CACERES"/>
        <s v="MIRAFLORES"/>
        <s v="CHIGUATA"/>
        <s v="ALTO SELVA ALEGRE"/>
        <s v="CUTURAPI"/>
        <s v="POMATA"/>
        <s v="ANAPIA"/>
        <s v="LLOQUE"/>
        <s v="UNICACHI"/>
        <s v="YUNGUYO"/>
        <s v="OLLARAYA"/>
        <s v="CERRO COLORADO"/>
        <s v="TINICACHI"/>
        <s v="JULI"/>
        <s v="CAYMA"/>
        <s v="YUNGA"/>
        <s v="VITOR"/>
        <s v="SANTA ISABEL DE SIGUAS"/>
        <s v="URACA"/>
        <s v="MAJES"/>
        <s v="OCOÑA"/>
        <s v="PILCUYO"/>
        <s v="ICHUÑA"/>
        <s v="SAN ANTONIO"/>
        <s v="UBINAS"/>
        <s v="PICHACANI"/>
        <s v="ILAVE"/>
        <s v="YURA"/>
        <s v="SAN JUAN DE TARUCANI"/>
        <s v="HUANCA"/>
        <s v="CHUCUITO"/>
        <s v="MARIANO NICOLAS VALCARCEL"/>
        <s v="PLATERIA"/>
        <s v="HUANCARQUI"/>
        <s v="IRAY"/>
        <s v="APLAO"/>
        <s v="PUNO"/>
        <s v="TIQUILLACA"/>
        <s v="ATICO"/>
        <s v="MAÑAZO"/>
        <s v="LLUTA"/>
        <s v="TIPAN"/>
        <s v="VILQUE"/>
        <s v="CARAVELI"/>
        <s v="RIO GRANDE"/>
        <s v="CHALA"/>
        <s v="ACHOMA"/>
        <s v="PAUCARCOLLA"/>
        <s v="UÑON"/>
        <s v="MACA"/>
        <s v="CABANILLAS"/>
        <s v="ATUNCOLLA"/>
        <s v="YANQUE"/>
        <s v="CHUQUIBAMBA"/>
        <s v="COATA"/>
        <s v="HUAMBO"/>
        <s v="CABANACONDE"/>
        <s v="SAN ANTONIO DE CHUCA"/>
        <s v="HUATA"/>
        <s v="CHAPARRA"/>
        <s v="CABANA"/>
        <s v="PAMPACOLCA"/>
        <s v="VIRACO"/>
        <s v="ANDARAY"/>
        <s v="AYO"/>
        <s v="CHIVAY"/>
        <s v="COPORAQUE"/>
        <s v="YANAQUIHUA"/>
        <s v="ICHUPAMPA"/>
        <s v="YAUCA"/>
        <s v="MACHAGUAY"/>
        <s v="ATIQUIPA"/>
        <s v="CAPACHICA"/>
        <s v="CABANILLA"/>
        <s v="MADRIGAL"/>
        <s v="TILALI"/>
        <s v="CARACOTO"/>
        <s v="CONIMA"/>
        <s v="CHICHAS"/>
        <s v="HUANUHUANU"/>
        <s v="TUTI"/>
        <s v="PUSI"/>
        <s v="ANDAGUA"/>
        <s v="CAHUACHO"/>
        <s v="LARI"/>
        <s v="QUICACHA"/>
        <s v="SANTA LUCIA"/>
        <s v="JULIACA"/>
        <s v="PARATIA"/>
        <s v="TAURIA"/>
        <s v="JAQUI"/>
        <s v="SAYLA"/>
        <s v="AMANTANI"/>
        <s v="CALAPUJA"/>
        <s v="CHILCAYMARCA"/>
        <s v="CALLALLI"/>
        <s v="TAPAY"/>
        <s v="TARACO"/>
        <s v="QUECHUALLA"/>
        <s v="TORO"/>
        <s v="CORCULLA"/>
        <s v="SARA SARA"/>
        <s v="PAUSA"/>
        <s v="MOHO"/>
        <s v="CAMINACA"/>
        <s v="SAN JOSE DE USHUA"/>
        <s v="SALAMANCA"/>
        <s v="SAMAN"/>
        <s v="COTAHUASI"/>
        <s v="SIBAYO"/>
        <s v="LAMPA"/>
        <s v="PARARCA"/>
        <s v="NICASIO"/>
        <s v="HUAYRAPATA"/>
        <s v="ACARI"/>
        <s v="ACHAYA"/>
        <s v="LOMAS"/>
        <s v="TOMEPAMPA"/>
        <s v="CHOCO"/>
        <s v="CHARCANA"/>
        <s v="ROSASPATA"/>
        <s v="PULLO"/>
        <s v="CONDOROMA"/>
        <s v="PUYUSCA"/>
        <s v="VILAVILA"/>
        <s v="BELLA UNION"/>
        <s v="ALCA"/>
        <s v="HUANCANE"/>
        <s v="VILQUE CHICO"/>
        <s v="MARCABAMBA"/>
        <s v="CHUPA"/>
        <s v="COLTA"/>
        <s v="OCUVIRI"/>
        <s v="CHUMPI"/>
        <s v="MARCONA"/>
        <s v="SANTIAGO DE PUPUJA"/>
        <s v="TISCO"/>
        <s v="JOSE DOMINGO CHOQUEHUANCA"/>
        <s v="SAN JAVIER DE ALPABAMBA"/>
        <s v="HUATASANI"/>
        <s v="ARAPA"/>
        <s v="SAN JUAN DE SALINAS"/>
        <s v="PEDRO VILCA APAZA"/>
        <s v="SAN FRANCISCO DE RAVACAYCO"/>
        <s v="OCORURO"/>
        <s v="INCHUPALLA"/>
        <s v="PUCARA"/>
        <s v="LLALLI"/>
        <s v="PACAPAUSA"/>
        <s v="ORCOPAMPA"/>
        <s v="SUYCKUTAMBO"/>
        <s v="SANCOS"/>
        <s v="CHACHAS"/>
        <s v="VISTA ALEGRE"/>
        <s v="TIRAPATA"/>
        <s v="OYOLO"/>
        <s v="CUPI"/>
        <s v="CAYLLOMA"/>
        <s v="SAISA"/>
        <s v="CHAVIÑA"/>
        <s v="COJATA"/>
        <s v="PAMPAMARCA"/>
        <s v="SAN PEDRO"/>
        <s v="UPAHUACHO"/>
        <s v="UMACHIRI"/>
        <s v="PALLPATA"/>
        <s v="AZANGARO"/>
        <s v="ESPINAR"/>
        <s v="NAZCA"/>
        <s v="QUILCAPUNCU"/>
        <s v="AYAVIRI"/>
        <s v="PUYCA"/>
        <s v="HUAYNACOTAS"/>
        <s v="ALTO PICHIGUA"/>
        <s v="CAYARANI"/>
        <s v="CORONEL CASTAÑEDA"/>
        <s v="PICHIGUA"/>
        <s v="SAN JUAN"/>
        <s v="CHANGUILLO"/>
        <s v="ORURILLO"/>
        <s v="ACORA"/>
        <s v="MACARI"/>
        <s v="ASILLO"/>
        <s v="EL INGENIO"/>
        <s v="SAN JOSE"/>
        <s v="LLIPATA"/>
        <s v="PUQUIO"/>
        <s v="ANANEA"/>
        <s v="CORACORA"/>
        <s v="LEONCIO PRADO"/>
        <s v="MUÑANI"/>
        <s v="PUTINA"/>
        <s v="LAYO"/>
        <s v="PALPA"/>
        <s v="CUYOCUYO"/>
        <s v="KUNTURKANKI"/>
        <s v="CHECCA"/>
        <s v="VELILLE"/>
        <s v="OTOCA"/>
        <s v="SAN ANTON"/>
        <s v="JUAN ESPINOZA MEDRANO"/>
        <s v="SANTO TOMAS"/>
        <s v="COTARUSE"/>
        <s v="ANTABAMBA"/>
        <s v="CARAYBAMBA"/>
        <s v="CARMEN SALCEDO"/>
        <s v="LANGUI"/>
        <s v="LLUSCO"/>
        <s v="SINA"/>
        <s v="QUEHUE"/>
        <s v="SANTA CRUZ"/>
        <s v="MARANGANI"/>
        <s v="CHIPAO"/>
        <s v="QUIACA"/>
        <s v="OCUCAJE"/>
        <s v="POTONI"/>
        <s v="LUCANAS"/>
        <s v="HUAQUIRCA"/>
        <s v="QUIÑOTA"/>
        <s v="OCAÑA"/>
        <s v="SABAINO"/>
        <s v="VIRUNDO"/>
        <s v="YANAHUAYA"/>
        <s v="OROPESA"/>
        <s v="CHALHUANCA"/>
        <s v="SANTA ANA DE HUAYCAHUACHO"/>
        <s v="CRUCERO"/>
        <s v="YANAOCA"/>
        <s v="MAMARA"/>
        <s v="ANTAUTA"/>
        <s v="SICUANI"/>
        <s v="TURPAY"/>
        <s v="CHAMACA"/>
        <s v="PATAMBUCO"/>
        <s v="PATAYPAMPA"/>
        <s v="SAN PEDRO DE PALCO"/>
        <s v="POCOHUANCA"/>
        <s v="SAN PEDRO DE LARCAY"/>
        <s v="SANDIA"/>
        <s v="YANACA"/>
        <s v="SAN JUAN DEL ORO"/>
        <s v="TATE"/>
        <s v="HUACAÑA"/>
        <s v="SANTIAGO"/>
        <s v="SAÑAYCA"/>
        <s v="PACHACONAS"/>
        <s v="SORAYA"/>
        <s v="PACHACUTEC"/>
        <s v="LIVITACA"/>
        <s v="HAQUIRA"/>
        <s v="PAMPACHIRI"/>
        <s v="EL ORO"/>
        <s v="TINTA"/>
        <s v="PUEBLO NUEVO"/>
        <s v="COLQUEMARCA"/>
        <s v="TUPAC AMARU"/>
        <s v="SORAS"/>
        <s v="NUÑOA"/>
        <s v="HUAC-HUAS"/>
        <s v="LARAMATE"/>
        <s v="CAPAYA"/>
        <s v="LLAUTA"/>
        <s v="VILCABAMBA"/>
        <s v="MICAELA BASTIDAS"/>
        <s v="AJOYANI"/>
        <s v="SAN PABLO"/>
        <s v="CCOCHACCASA"/>
        <s v="MADEAN"/>
        <s v="MARANURA"/>
        <s v="AURAHUA"/>
        <s v="CALLANMARCA"/>
        <s v="VIÑAC"/>
        <s v="CHOCOS"/>
        <s v="TAMBO"/>
        <s v="ANCO"/>
        <s v="ANCHONGA"/>
        <s v="MARCAS"/>
        <s v="POMACOCHA"/>
        <s v="NUEVO IMPERIAL"/>
        <s v="PACARAN"/>
        <s v="CAJA"/>
        <s v="CHUPAMARCA"/>
        <s v="CUMBA"/>
        <s v="FLORIDA"/>
        <s v="POMAHUACA"/>
        <s v="COLASAY"/>
        <s v="SAN FELIPE"/>
        <s v="AWAJUN"/>
        <s v="BAGUA GRANDE"/>
        <s v="JAEN"/>
        <s v="EL PARCO"/>
        <s v="LAS PIRIAS"/>
        <s v="COPALLIN"/>
        <s v="HUABAL"/>
        <s v="EL TALLAN"/>
        <s v="BELLAVISTA"/>
        <s v="SAN JOSE DEL ALTO"/>
        <s v="SAN MIGUEL DE EL FAIQUE"/>
        <s v="CAJARURO"/>
        <s v="VICE"/>
        <s v="CURA MORI"/>
        <s v="SONDORILLO"/>
        <s v="SALITRAL"/>
        <s v="LA COIPA"/>
        <s v="SONDOR"/>
        <s v="LA UNION"/>
        <s v="LA ARENA"/>
        <s v="SAN JUAN DE BIGOTE"/>
        <s v="CHIRINOS"/>
        <s v="BUENOS AIRES"/>
        <s v="CHALLHUAHUACHO"/>
        <s v="MOSOC LLACTA"/>
        <s v="PARCONA"/>
        <s v="ICA"/>
        <s v="LOS AQUIJES"/>
        <s v="TIBILLO"/>
        <s v="SANTIAGO DE PAUCARAY"/>
        <s v="ASQUIPATA"/>
        <s v="COMBAPATA"/>
        <s v="OMACHA"/>
        <s v="AUCARA"/>
        <s v="HUAYLLO"/>
        <s v="JUSTO APU SAHUARAURA"/>
        <s v="TAPAIRIHUA"/>
        <s v="MORCOLLA"/>
        <s v="SANTIAGO DE QUIRAHUARA"/>
        <s v="CURASCO"/>
        <s v="USICAYOS"/>
        <s v="SUBTANJALLA"/>
        <s v="PROGRESO"/>
        <s v="ACOPIA"/>
        <s v="APONGO"/>
        <s v="LA TINGUIÑA"/>
        <s v="CHUQUIBAMBILLA"/>
        <s v="OCOYO"/>
        <s v="PAICO"/>
        <s v="POMACANCHI"/>
        <s v="CORDOVA"/>
        <s v="CAPACMARCA"/>
        <s v="TORAYA"/>
        <s v="SAN JUAN BAUTISTA"/>
        <s v="PHARA"/>
        <s v="HUAYANA"/>
        <s v="SAN ISIDRO"/>
        <s v="SAN MIGUEL DE CHACCRAMPA"/>
        <s v="CHAPIMARCA"/>
        <s v="YAUCA DEL ROSARIO"/>
        <s v="SANGARARA"/>
        <s v="COLCABAMBA"/>
        <s v="PILLPINTO"/>
        <s v="MACUSANI"/>
        <s v="ACCHA"/>
        <s v="CANARIA"/>
        <s v="SAN SALVADOR DE QUIJE"/>
        <s v="MARA"/>
        <s v="HUAYLLATI"/>
        <s v="CHACOCHE"/>
        <s v="QUEROBAMBA"/>
        <s v="CURPAHUASI"/>
        <s v="CHILCAYOC"/>
        <s v="ACOS"/>
        <s v="CHECACUPE"/>
        <s v="INDEPENDENCIA"/>
        <s v="TUMAY HUARACA"/>
        <s v="ALTO INAMBARI"/>
        <s v="CHIARA"/>
        <s v="ACOMAYO"/>
        <s v="CHALCOS"/>
        <s v="SAN JUAN DE CHACÑA"/>
        <s v="LUCRE"/>
        <s v="LARAMARCA"/>
        <s v="SALAS"/>
        <s v="COLCHA"/>
        <s v="CUSIPATA"/>
        <s v="SACSAMARCA"/>
        <s v="HUAYA"/>
        <s v="TINTAY"/>
        <s v="CIRCA"/>
        <s v="COYLLURQUI"/>
        <s v="ACCOMARCA"/>
        <s v="BELEN"/>
        <s v="CCAPI"/>
        <s v="PARACAS"/>
        <s v="SAN FRANCISCO DE SANGAYAICO"/>
        <s v="CAYARA"/>
        <s v="SAN JOSE DE LOS MOLINOS"/>
        <s v="QUERCO"/>
        <s v="CARAPO"/>
        <s v="GAMARRA"/>
        <s v="SAN ANTONIO DE CACHI"/>
        <s v="CORANI"/>
        <s v="PITUMARCA"/>
        <s v="TURPO"/>
        <s v="SAN ANDRES"/>
        <s v="TAMBOBAMBA"/>
        <s v="CARHUANCA"/>
        <s v="QUIQUIJANA"/>
        <s v="RONDOCAN"/>
        <s v="SANTIAGO DE LUCANAMARCA"/>
        <s v="HUANCARAY"/>
        <s v="PACCARITAMBO"/>
        <s v="TUPAC AMARU INCA"/>
        <s v="LAMBRAMA"/>
        <s v="PISCO"/>
        <s v="HUAMBALPA"/>
        <s v="HUANCARAYLLA"/>
        <s v="HUARO"/>
        <s v="COLCA"/>
        <s v="PICHIRHUA"/>
        <s v="SAURAMA"/>
        <s v="HUANCAPI"/>
        <s v="COTABAMBAS"/>
        <s v="PARURO"/>
        <s v="AYAVI"/>
        <s v="HUAMANQUIQUIA"/>
        <s v="ALCAMENCA"/>
        <s v="ITUATA"/>
        <s v="HUMAY"/>
        <s v="HUANOQUITE"/>
        <s v="ANDAHUAYLAS"/>
        <s v="SAN JERONIMO"/>
        <s v="URCOS"/>
        <s v="SANTA MARIA DE CHICMO"/>
        <s v="YAURISQUE"/>
        <s v="URANMARCA"/>
        <s v="SANTIAGO DE CHOCORVOS"/>
        <s v="SARHUA"/>
        <s v="OLLACHEA"/>
        <s v="ANDAHUAYLILLAS"/>
        <s v="VILCAS HUAMAN"/>
        <s v="SAN CLEMENTE"/>
        <s v="HUANCARAMA"/>
        <s v="VILCANCHOS"/>
        <s v="COCHARCAS"/>
        <s v="ABANCAY"/>
        <s v="TAMBURCO"/>
        <s v="PACUCHA"/>
        <s v="CCORCA"/>
        <s v="HUAYACUNDO ARMA"/>
        <s v="KISHUARA"/>
        <s v="SANTO DOMINGO DE CAPILLAS"/>
        <s v="WANCHAQ"/>
        <s v="HUAYTARA"/>
        <s v="OCONGATE"/>
        <s v="CHINCHAYPUJIO"/>
        <s v="CANGALLO"/>
        <s v="SAYLLA"/>
        <s v="TOTOS"/>
        <s v="RANRACANCHA"/>
        <s v="TALAVERA"/>
        <s v="MARIA PARADO DE BELLIDO"/>
        <s v="CURAHUASI"/>
        <s v="POROY"/>
        <s v="ANCO_HUALLO"/>
        <s v="SAN SEBASTIAN"/>
        <s v="CAICAY"/>
        <s v="HUANCARANI"/>
        <s v="CCATCA"/>
        <s v="CONCEPCION"/>
        <s v="QUITO-ARMA"/>
        <s v="CHINCHEROS"/>
        <s v="KAQUIABAMBA"/>
        <s v="CCARHUAYO"/>
        <s v="CHINCHA BAJA"/>
        <s v="PUCYURA"/>
        <s v="ANDARAPA"/>
        <s v="CUSCO"/>
        <s v="CACHIMAYO"/>
        <s v="SAN SALVADOR"/>
        <s v="MARCAPATA"/>
        <s v="SAN PEDRO DE CACHORA"/>
        <s v="TARAY"/>
        <s v="ZURITE"/>
        <s v="TAMBO DE MORA"/>
        <s v="VISCHONGO"/>
        <s v="PACOBAMBA"/>
        <s v="SUNAMPE"/>
        <s v="EL CARMEN"/>
        <s v="LOS MOROCHUCOS"/>
        <s v="ANTA"/>
        <s v="ANCAHUASI"/>
        <s v="HUANIPACA"/>
        <s v="OCOBAMBA"/>
        <s v="SAN ANTONIO DE CUSICANCHA"/>
        <s v="CHINCHERO"/>
        <s v="SAN GABAN"/>
        <s v="COYA"/>
        <s v="HUANCANO"/>
        <s v="CHUSCHI"/>
        <s v="LIMBANI"/>
        <s v="ONGOY"/>
        <s v="MOLLEPATA"/>
        <s v="LIMATAMBO"/>
        <s v="PARAS"/>
        <s v="OCROS"/>
        <s v="PISAC"/>
        <s v="TICRAPO"/>
        <s v="HUAROCONDO"/>
        <s v="MARAS"/>
        <s v="LAMAY"/>
        <s v="HUAYLLABAMBA"/>
        <s v="ALTO LARAN"/>
        <s v="COLQUEPATA"/>
        <s v="YUCAY"/>
        <s v="CAPILLAS"/>
        <s v="CHINCHA ALTA"/>
        <s v="COASA"/>
        <s v="COCAS"/>
        <s v="URUBAMBA"/>
        <s v="LUIS CARRANZA"/>
        <s v="HUACCANA"/>
        <s v="CALCA"/>
        <s v="CARMEN ALTO"/>
        <s v="GROCIO PRADO"/>
        <s v="ACOCRO"/>
        <s v="VINCHOS"/>
        <s v="SOCOS"/>
        <s v="MOLLEPAMPA"/>
        <s v="PILPICHACA"/>
        <s v="HUACHOS"/>
        <s v="CHILCAS"/>
        <s v="AYAPATA"/>
        <s v="TAMBILLO"/>
        <s v="CHUNGUI"/>
        <s v="PAUCARTAMBO"/>
        <s v="OLLANTAYTAMBO"/>
        <s v="JESUS NAZARENO"/>
        <s v="MACHUPICCHU"/>
        <s v="SAN JUAN DE YANAC"/>
        <s v="SANTO TOMAS DE PATA"/>
        <s v="AYACUCHO"/>
        <s v="CAMANTI"/>
        <s v="SAN JOSE DE TICLLAS"/>
        <s v="SAN VICENTE DE CAÑETE"/>
        <s v="TANTARA"/>
        <s v="HUAMATAMBO"/>
        <s v="SAN ANTONIO DE ANTAPARCO"/>
        <s v="ACOS VINCHOS"/>
        <s v="SANTIAGO DE PISCHA"/>
        <s v="SECCLLA"/>
        <s v="SAN LUIS"/>
        <s v="ARMA"/>
        <s v="SANTA TERESA"/>
        <s v="SAN PEDRO DE PUTINA PUNCO"/>
        <s v="PACAYCASA"/>
        <s v="CHAVIN"/>
        <s v="IMPERIAL"/>
        <s v="QUINUA"/>
        <s v="SAN PEDRO DE HUACARPANA"/>
        <s v="JULCAMARCA"/>
        <s v="LIRCAY"/>
        <s v="HUAYOPATA"/>
        <s v="CHALLABAMBA"/>
        <s v="IGUAIN"/>
        <s v="HUACHOCOLPA"/>
        <s v="LARES"/>
        <s v="HUAMANGUILLA"/>
        <s v="SANTA ANA"/>
        <s v="CONGALLA"/>
        <s v="HUANCA-HUANCA"/>
        <s v="CHINCHO"/>
        <s v="LUNAHUANA"/>
        <s v="HUAYLLAY GRANDE"/>
        <s v="HUANGASCAR"/>
        <s v="CASTROVIRREYNA"/>
        <s v="CERRO AZUL"/>
        <s v="LURICOCHA"/>
        <s v="ZUÑIGA"/>
        <s v="SAN MIGUEL DE MAYOCC"/>
        <s v="ACOBAMBA"/>
        <s v="SAN MIGUEL"/>
        <s v="LA MERCED"/>
        <s v="QUILMANA"/>
        <s v="LINCHA"/>
        <s v="ASCENSION"/>
        <s v="HUANCAVELICA"/>
        <s v="KOSÑIPATA"/>
        <s v="YAULI"/>
        <s v="ROSARIO"/>
        <s v="HONGOS"/>
        <s v="ASIA"/>
        <s v="CATAHUASI"/>
        <s v="CACRA"/>
        <s v="LOCROJA"/>
        <s v="HUANTA"/>
        <s v="PUTINZA"/>
        <s v="CHURCAMPA"/>
        <s v="PAUCARA"/>
        <s v="ANDABAMBA"/>
        <s v="ACOBAMBILLA"/>
        <s v="MALA"/>
        <s v="TUPE"/>
        <s v="NUEVO OCCORO"/>
        <s v="SANTILLANA"/>
        <s v="AYNA"/>
        <s v="COAYLLO"/>
        <s v="SAN PEDRO DE CORIS"/>
        <s v="TAURIPAMPA"/>
        <s v="MANTA"/>
        <s v="LARIA"/>
        <s v="PAUCARBAMBA"/>
        <s v="YANATILE"/>
        <s v="HUANDO"/>
        <s v="CONAYCA"/>
        <s v="SANTA CRUZ DE FLORES"/>
        <s v="IZCUCHACA"/>
        <s v="COLONIA"/>
        <s v="ACORIA"/>
        <s v="PACHAMARCA"/>
        <s v="SAN PEDRO DE PILAS"/>
        <s v="SIVIA"/>
        <s v="AYAUCA"/>
        <s v="PUCUSANA"/>
        <s v="SANTA MARIA DEL MAR"/>
        <s v="VILCA"/>
        <s v="CUENCA"/>
        <s v="MOYA"/>
        <s v="PILCHACA"/>
        <s v="OMAS"/>
        <s v="HUANTAN"/>
        <s v="KIMBIRI"/>
        <s v="HUAYLLAHUARA"/>
        <s v="CHINCHIHUASI"/>
        <s v="SAN BARTOLO"/>
        <s v="YAUYOS"/>
        <s v="ACOSTAMBO"/>
        <s v="ACRAQUIA"/>
        <s v="CARHUACALLANGA"/>
        <s v="QUELLOUNO"/>
        <s v="CALANGO"/>
        <s v="HUASICANCHA"/>
        <s v="CHACAPAMPA"/>
        <s v="HUAMPARA"/>
        <s v="CHONGOS ALTO"/>
        <s v="AHUAYCHA"/>
        <s v="LARAOS"/>
        <s v="CARANIA"/>
        <s v="DANIEL HERNANDEZ"/>
        <s v="ÑAHUIMPUQUIO"/>
        <s v="CHILCA"/>
        <s v="PAMPAS"/>
        <s v="COCHAS"/>
        <s v="CHICCHE"/>
        <s v="QUINOCAY"/>
        <s v="QUINCHES"/>
        <s v="LLOCHEGUA"/>
        <s v="ALIS"/>
        <s v="HUAÑEC"/>
        <s v="PICHARI"/>
        <s v="PUNTA NEGRA"/>
        <s v="QUISHUAR"/>
        <s v="MARIATANA"/>
        <s v="SAN JOAQUIN"/>
        <s v="CULLHUAS"/>
        <s v="VILLA EL SALVADOR"/>
        <s v="PUNTA HERMOSA"/>
        <s v="AYAHUANCO"/>
        <s v="LURIN"/>
        <s v="PAZOS"/>
        <s v="HUACRAPUQUIO"/>
        <s v="CHUPURO"/>
        <s v="CHORRILLOS"/>
        <s v="VIQUES"/>
        <s v="SANGALLAYA"/>
        <s v="BARRANCO"/>
        <s v="SANTO DOMINGO DE LOS OLLEROS"/>
        <s v="VILLA MARIA DEL TRIUNFO"/>
        <s v="SAN JUAN DE MIRAFLORES"/>
        <s v="HUAYUCACHI"/>
        <s v="CHONGOS BAJO"/>
        <s v="LANGA"/>
        <s v="HUARIBAMBA"/>
        <s v="SURQUILLO"/>
        <s v="TINTAY PUNCU"/>
        <s v="YANACANCHA"/>
        <s v="TRES DE DICIEMBRE"/>
        <s v="HUANCAN"/>
        <s v="MAGDALENA DEL MAR"/>
        <s v="SAN JUAN DE YSCOS"/>
        <s v="SAN BORJA"/>
        <s v="LINCE"/>
        <s v="SANTIAGO DE SURCO"/>
        <s v="SALCABAMBA"/>
        <s v="VITIS"/>
        <s v="MAGDALENA VIEJA"/>
        <s v="LA PUNTA"/>
        <s v="JESUS MARIA"/>
        <s v="MADRE DE DIOS"/>
        <s v="LA PERLA"/>
        <s v="LAHUAYTAMBO"/>
        <s v="PACHACAMAC"/>
        <s v="HUAMANCACA CHICO"/>
        <s v="LA VICTORIA"/>
        <s v="LA MOLINA"/>
        <s v="BREÑA"/>
        <s v="SAPALLANGA"/>
        <s v="CHUPACA"/>
        <s v="SAN PEDRO DE HUANCAYRE"/>
        <s v="SALCAHUASI"/>
        <s v="SAN JUAN DE JARPA"/>
        <s v="AHUAC"/>
        <s v="TOMAS"/>
        <s v="CARMEN DE LA LEGUA REYNOSO"/>
        <s v="LIMA"/>
        <s v="SURCUBAMBA"/>
        <s v="SANTA ANITA"/>
        <s v="PILCOMAYO"/>
        <s v="EL AGUSTINO"/>
        <s v="HUACHAC"/>
        <s v="CIENEGUILLA"/>
        <s v="SAN MARCOS DE ROCCHAC"/>
        <s v="RIMAC"/>
        <s v="SAN JOSE DE QUERO"/>
        <s v="ATE"/>
        <s v="HUANCAYA"/>
        <s v="TANTA"/>
        <s v="SICAYA"/>
        <s v="SANTIAGO DE ANCHUCAYA"/>
        <s v="MANZANARES"/>
        <s v="CHACLACAYO"/>
        <s v="ANTIOQUIA"/>
        <s v="SAN AGUSTIN"/>
        <s v="HUALHUAS"/>
        <s v="ORCOTUNA"/>
        <s v="CALLAO"/>
        <s v="CHAMBARA"/>
        <s v="SAN MARTIN DE PORRES"/>
        <s v="SAÑO"/>
        <s v="SANTIAGO DE TUNA"/>
        <s v="SAN ANDRES DE TUPICOCHA"/>
        <s v="ACO"/>
        <s v="LOS OLIVOS"/>
        <s v="SAN LORENZO DE QUINTI"/>
        <s v="RICARDO PALMA"/>
        <s v="HUANCAYO"/>
        <s v="MITO"/>
        <s v="SANTA CRUZ DE COCACHACRA"/>
        <s v="SAN JERONIMO DE TUNAN"/>
        <s v="COMAS"/>
        <s v="SAN JUAN DE TANTARANCHE"/>
        <s v="HUAROCHIRI"/>
        <s v="NUEVE DE JULIO"/>
        <s v="LURIGANCHO"/>
        <s v="SINCOS"/>
        <s v="EL TAMBO"/>
        <s v="SAN BARTOLOME"/>
        <s v="SAN JUAN DE LURIGANCHO"/>
        <s v="MATAHUASI"/>
        <s v="SANTA ROSA DE OCOPA"/>
        <s v="SAN DAMIAN"/>
        <s v="LEONOR ORDOÑEZ"/>
        <s v="PACCHA"/>
        <s v="QUILCAS"/>
        <s v="VENTANILLA"/>
        <s v="PARIAHUANCA"/>
        <s v="MUQUI"/>
        <s v="MANU"/>
        <s v="HEROINAS TOLEDO"/>
        <s v="QUICHUAY"/>
        <s v="PUENTE PIEDRA"/>
        <s v="MUQUIYAUYO"/>
        <s v="HUARIPAMPA"/>
        <s v="INGENIO"/>
        <s v="SAN LORENZO"/>
        <s v="EL MANTARO"/>
        <s v="SURCO"/>
        <s v="SAUSA"/>
        <s v="PARCO"/>
        <s v="ATAURA"/>
        <s v="CALLAHUANCA"/>
        <s v="LLOCLLAPAMPA"/>
        <s v="SAN MATEO DE OTAO"/>
        <s v="SANTA EULALIA"/>
        <s v="JAUJA"/>
        <s v="SUITUCANCHA"/>
        <s v="MASMA"/>
        <s v="HUAMALI"/>
        <s v="CANCHAYLLO"/>
        <s v="HUERTAS"/>
        <s v="JANJAILLO"/>
        <s v="MASMA CHICCHE"/>
        <s v="JULCAN"/>
        <s v="SAN PEDRO DE CASTA"/>
        <s v="MARCO"/>
        <s v="PANCAN"/>
        <s v="CURICACA"/>
        <s v="MATUCANA"/>
        <s v="SAN PEDRO DE CHUNAN"/>
        <s v="CARABAYLLO"/>
        <s v="SAN MATEO"/>
        <s v="SAN JUAN DE IRIS"/>
        <s v="SANTO DOMINGO DE ACOBAMBA"/>
        <s v="TUNAN MARCA"/>
        <s v="CHACAPALPA"/>
        <s v="HUAY-HUAY"/>
        <s v="PACA"/>
        <s v="HUACHUPAMPA"/>
        <s v="ARAHUAY"/>
        <s v="ACOLLA"/>
        <s v="ANCON"/>
        <s v="CHICLA"/>
        <s v="CARAMPOMA"/>
        <s v="SANTA ROSA DE QUIVES"/>
        <s v="ANDAMARCA"/>
        <s v="MARISCAL CASTILLA"/>
        <s v="POMACANCHA"/>
        <s v="LACHAQUI"/>
        <s v="SANTA ROSA DE SACCO"/>
        <s v="HUANZA"/>
        <s v="HUACHON"/>
        <s v="HUANCAPON"/>
        <s v="GOYLLARISQUIZGA"/>
        <s v="TICLACAYAN"/>
        <s v="SAN FRANCISCO DE ASIS DE YARUSYACAN"/>
        <s v="CARHUAPAMPA"/>
        <s v="OYON"/>
        <s v="YANAHUANCA"/>
        <s v="ACAS"/>
        <s v="HUARIACA"/>
        <s v="SANTIAGO DE CHILCAS"/>
        <s v="SAN PEDRO DE PILLAO"/>
        <s v="PALLANCHACRA"/>
        <s v="TAPUC"/>
        <s v="SAN CRISTOBAL DE RAJAN"/>
        <s v="LLIPA"/>
        <s v="PARAMONGA"/>
        <s v="SANTA ANA DE TUSI"/>
        <s v="CHACAYAN"/>
        <s v="CANIS"/>
        <s v="CAJATAMBO"/>
        <s v="ABELARDO PARDO LEZAMETA"/>
        <s v="PAUCAR"/>
        <s v="COPA"/>
        <s v="CONGAS"/>
        <s v="MANGAS"/>
        <s v="LA PRIMAVERA"/>
        <s v="CAJAMARQUILLA"/>
        <s v="SAN MIGUEL DE CORPANQUI"/>
        <s v="SAN FRANCISCO"/>
        <s v="SAN RAFAEL"/>
        <s v="COLQUIOC"/>
        <s v="HUAYLLACAYAN"/>
        <s v="PACLLON"/>
        <s v="TICLLOS"/>
        <s v="HUANCABAMBA"/>
        <s v="ANTONIO RAYMONDI"/>
        <s v="COLPAS"/>
        <s v="CAJACAY"/>
        <s v="CAYNA"/>
        <s v="QUEROPALCA"/>
        <s v="HUACAR"/>
        <s v="SAN MIGUEL DE CAURI"/>
        <s v="CHIQUIAN"/>
        <s v="AMBO"/>
        <s v="LLACLLIN"/>
        <s v="JESUS"/>
        <s v="TOMAY KICHWA"/>
        <s v="BAÑOS"/>
        <s v="PAMPAS CHICO"/>
        <s v="PARARIN"/>
        <s v="JIVIA"/>
        <s v="CONCHAMARCA"/>
        <s v="HUASTA"/>
        <s v="MARCA"/>
        <s v="HUAYLLAPAMPA"/>
        <s v="SAN FRANCISCO DE CAYRAN"/>
        <s v="POZUZO"/>
        <s v="SAN PEDRO DE CHAULAN"/>
        <s v="PILLCO MARCA"/>
        <s v="TAPACOCHA"/>
        <s v="COCHAPETI"/>
        <s v="SAN FRANCISCO DE ASIS"/>
        <s v="YARUMAYO"/>
        <s v="IÑAPARI"/>
        <s v="MARGOS"/>
        <s v="MOLINO"/>
        <s v="AMARILIS"/>
        <s v="CHACABAMBA"/>
        <s v="RONDOS"/>
        <s v="CHORAS"/>
        <s v="COTAPARACO"/>
        <s v="MALVAS"/>
        <s v="HUANUCO"/>
        <s v="HUAYAN"/>
        <s v="PANAO"/>
        <s v="CAHUAC"/>
        <s v="AQUIA"/>
        <s v="QUISQUI"/>
        <s v="HUARMEY"/>
        <s v="JACAS CHICO"/>
        <s v="UMARI"/>
        <s v="SUCCHA"/>
        <s v="OBAS"/>
        <s v="HUACLLAN"/>
        <s v="LA OROYA"/>
        <s v="RICRAN"/>
        <s v="HUARICOLCA"/>
        <s v="MOLINOS"/>
        <s v="APATA"/>
        <s v="HUAMANTANGA"/>
        <s v="CANTA"/>
        <s v="MOROCOCHA"/>
        <s v="CHANCAY"/>
        <s v="LAS PIEDRAS"/>
        <s v="TARMA"/>
        <s v="AUCALLAMA"/>
        <s v="TAPO"/>
        <s v="LLAYLLA"/>
        <s v="SAN BUENAVENTURA"/>
        <s v="TAHUAMANU"/>
        <s v="SUMBILCA"/>
        <s v="PANGOA"/>
        <s v="HUAROS"/>
        <s v="ATAVILLOS BAJO"/>
        <s v="PAMPA HERMOSA"/>
        <s v="MONOBAMBA"/>
        <s v="SAN MIGUEL DE ACOS"/>
        <s v="HUARAL"/>
        <s v="MARCAPOMACOCHA"/>
        <s v="ATAVILLOS ALTO"/>
        <s v="ECHARATE"/>
        <s v="PALCAMAYO"/>
        <s v="VITOC"/>
        <s v="LAMPIAN"/>
        <s v="HUACHO"/>
        <s v="IHUARI"/>
        <s v="CALETA DE CARQUIN"/>
        <s v="HUALMAY"/>
        <s v="SANTA BARBARA DE CARHUACAYAN"/>
        <s v="SANTA MARIA"/>
        <s v="SANTA CRUZ DE ANDAMARCA"/>
        <s v="SAN RAMON"/>
        <s v="VEINTISIETE DE NOVIEMBRE"/>
        <s v="TAMBOPATA"/>
        <s v="PACARAOS"/>
        <s v="SAN PEDRO DE CAJAS"/>
        <s v="JUNIN"/>
        <s v="ONDORES"/>
        <s v="HUASAHUASI"/>
        <s v="SAYAN"/>
        <s v="HUAURA"/>
        <s v="PACCHO"/>
        <s v="VEGUETA"/>
        <s v="CHANCHAMAYO"/>
        <s v="SANTA LEONOR"/>
        <s v="CHECRAS"/>
        <s v="CARHUAMAYO"/>
        <s v="VICCO"/>
        <s v="SUPE PUERTO"/>
        <s v="COCHAMARCA"/>
        <s v="PACHANGARA"/>
        <s v="RIO TAMBO"/>
        <s v="NAVAN"/>
        <s v="HUAYLLAY"/>
        <s v="ULCUMAYO"/>
        <s v="TINYAHUARCO"/>
        <s v="SUPE"/>
        <s v="PICHANAQUI"/>
        <s v="CAUJUL"/>
        <s v="CHAUPIMARCA"/>
        <s v="ANDAJES"/>
        <s v="BARRANCA"/>
        <s v="PERENE"/>
        <s v="NINACACA"/>
        <s v="AMBAR"/>
        <s v="SIMON BOLIVAR"/>
        <s v="GORGOR"/>
        <s v="MANAS"/>
        <s v="CHONTABAMBA"/>
        <s v="PATIVILCA"/>
        <s v="RIPAN"/>
        <s v="SILLAPATA"/>
        <s v="CHAVINILLO"/>
        <s v="AIJA"/>
        <s v="SHUNQUI"/>
        <s v="HUALLANCA"/>
        <s v="CORIS"/>
        <s v="CULEBRAS"/>
        <s v="CATAC"/>
        <s v="APARICIO POMARES"/>
        <s v="HUANCHAY"/>
        <s v="RECUAY"/>
        <s v="YANAS"/>
        <s v="SANTA MARIA DEL VALLE"/>
        <s v="TICAPAMPA"/>
        <s v="CHAGLLA"/>
        <s v="CHUQUIS"/>
        <s v="PACHAS"/>
        <s v="LA LIBERTAD"/>
        <s v="QUIVILLA"/>
        <s v="OLLEROS"/>
        <s v="LLATA"/>
        <s v="CHURUBAMBA"/>
        <s v="CHAVIN DE HUANTAR"/>
        <s v="JACAS GRANDE"/>
        <s v="SAN MARCOS"/>
        <s v="HUARAZ"/>
        <s v="PUÑOS"/>
        <s v="PURUS"/>
        <s v="HUANTAR"/>
        <s v="YURUA"/>
        <s v="COCHABAMBA"/>
        <s v="YAUTAN"/>
        <s v="JANGAS"/>
        <s v="CHINCHAO"/>
        <s v="PIRA"/>
        <s v="PUNCHAO"/>
        <s v="MARIAS"/>
        <s v="SAN PEDRO DE CHANA"/>
        <s v="PARIACOTO"/>
        <s v="YUNGAR"/>
        <s v="TARICA"/>
        <s v="CHAVIN DE PARIARCA"/>
        <s v="COMANDANTE NOEL"/>
        <s v="HUACHIS"/>
        <s v="RAHUAPAMPA"/>
        <s v="SAN MIGUEL DE ACO"/>
        <s v="CODO DEL POZUZO"/>
        <s v="MASIN"/>
        <s v="MARIANO DAMASO BERAUN"/>
        <s v="PONTO"/>
        <s v="TANTAMAYO"/>
        <s v="ACOPAMPA"/>
        <s v="SINGA"/>
        <s v="BUENA VISTA ALTA"/>
        <s v="HUACACHI"/>
        <s v="TINCO"/>
        <s v="MARCARA"/>
        <s v="ATAQUERO"/>
        <s v="QUILLO"/>
        <s v="ANRA"/>
        <s v="CASCAPARA"/>
        <s v="CASMA"/>
        <s v="CARHUAZ"/>
        <s v="AMASHCA"/>
        <s v="SHUPLUY"/>
        <s v="SAMANCO"/>
        <s v="RAPAYAN"/>
        <s v="HUARI"/>
        <s v="SAN JUAN DE RONTOY"/>
        <s v="CAJAY"/>
        <s v="ACZO"/>
        <s v="MONZON"/>
        <s v="UCO"/>
        <s v="JIRCAN"/>
        <s v="MANCOS"/>
        <s v="RANRAHIRCA"/>
        <s v="HUACCHIS"/>
        <s v="CHINGAS"/>
        <s v="CHACAS"/>
        <s v="MATACOTO"/>
        <s v="SHILLA"/>
        <s v="PUEBLO LIBRE"/>
        <s v="PAUCAS"/>
        <s v="ACOCHACA"/>
        <s v="ARANCAY"/>
        <s v="MORO"/>
        <s v="MIRGAS"/>
        <s v="COISHCO"/>
        <s v="LLAMELLIN"/>
        <s v="NUEVO CHIMBOTE"/>
        <s v="YUNGAY"/>
        <s v="NEPEÑA"/>
        <s v="PAMPAROMAS"/>
        <s v="CHACCHO"/>
        <s v="SANTA"/>
        <s v="CARAZ"/>
        <s v="YAUYA"/>
        <s v="LLUMPA"/>
        <s v="MATO"/>
        <s v="LUCMA"/>
        <s v="YANAMA"/>
        <s v="SAN NICOLAS"/>
        <s v="LLAMA"/>
        <s v="HUAYLLAN"/>
        <s v="ELEAZAR GUZMAN BARRON"/>
        <s v="CACERES DEL PERU"/>
        <s v="HUAYLAS"/>
        <s v="MUSGA"/>
        <s v="PINRA"/>
        <s v="HUACAYBAMBA"/>
        <s v="PISCOBAMBA"/>
        <s v="SANTO TORIBIO"/>
        <s v="CASCA"/>
        <s v="CANCHABAMBA"/>
        <s v="FIDEL OLIVAS ESCUDERO"/>
        <s v="POMABAMBA"/>
        <s v="GUADALUPITO"/>
        <s v="YURACMARCA"/>
        <s v="CHIMBOTE"/>
        <s v="MACATE"/>
        <s v="QUINUABAMBA"/>
        <s v="LA PAMPA"/>
        <s v="YANAC"/>
        <s v="YUPAN"/>
        <s v="SICSIBAMBA"/>
        <s v="CASHAPAMPA"/>
        <s v="BAMBAS"/>
        <s v="PAROBAMBA"/>
        <s v="SIHUAS"/>
        <s v="LLAPO"/>
        <s v="CORONGO"/>
        <s v="HUACRACHUCO"/>
        <s v="ALFONSO UGARTE"/>
        <s v="CHOLON"/>
        <s v="CUSCA"/>
        <s v="TAUCA"/>
        <s v="SANTIAGO DE CHALLAS"/>
        <s v="RAGASH"/>
        <s v="HUANCASPATA"/>
        <s v="MASISEA"/>
        <s v="CHAO"/>
        <s v="QUICHES"/>
        <s v="CHINGALPO"/>
        <s v="BOLOGNESI"/>
        <s v="HUACASCHUQUE"/>
        <s v="HUANDOVAL"/>
        <s v="URPAY"/>
        <s v="SHUNTE"/>
        <s v="PALLASCA"/>
        <s v="LACABAMBA"/>
        <s v="TAURIJA"/>
        <s v="TAYABAMBA"/>
        <s v="SALAVERRY"/>
        <s v="HUASO"/>
        <s v="UCHIZA"/>
        <s v="VIRU"/>
        <s v="MOCHE"/>
        <s v="HUAYLILLAS"/>
        <s v="VICTOR LARCO HERRERA"/>
        <s v="CONCHUCOS"/>
        <s v="SANTIAGO DE CHUCO"/>
        <s v="TRUJILLO"/>
        <s v="FLORENCIA DE MORA"/>
        <s v="SANTA CRUZ DE CHUCA"/>
        <s v="CARABAMBA"/>
        <s v="BULDIBUYO"/>
        <s v="ANGASMARCA"/>
        <s v="CHILLIA"/>
        <s v="MOLLEBAMBA"/>
        <s v="LA ESPERANZA"/>
        <s v="TOCACHE"/>
        <s v="CALAMARCA"/>
        <s v="EL PORVENIR"/>
        <s v="ONGON"/>
        <s v="MACHE"/>
        <s v="LAREDO"/>
        <s v="SALPO"/>
        <s v="SITABAMBA"/>
        <s v="HUAYO"/>
        <s v="POROTO"/>
        <s v="CACHICADAN"/>
        <s v="HUANCHACO"/>
        <s v="QUIRUVILCA"/>
        <s v="PARCOY"/>
        <s v="SANTIAGO DE CAO"/>
        <s v="PARANDAY"/>
        <s v="AGALLPAMPA"/>
        <s v="LA CUESTA"/>
        <s v="SARIN"/>
        <s v="SIMBAL"/>
        <s v="MAGDALENA DE CAO"/>
        <s v="CURGOS"/>
        <s v="PIAS"/>
        <s v="CHARAT"/>
        <s v="CHOCOPE"/>
        <s v="OTUZCO"/>
        <s v="HUAMACHUCO"/>
        <s v="COCHORCO"/>
        <s v="POLVORA"/>
        <s v="PAIJAN"/>
        <s v="USQUIL"/>
        <s v="SANAGORAN"/>
        <s v="CHUGAY"/>
        <s v="SINSICAP"/>
        <s v="HUARANCHAL"/>
        <s v="PATAZ"/>
        <s v="MARCABAL"/>
        <s v="CHICAMA"/>
        <s v="CAJABAMBA"/>
        <s v="RAZURI"/>
        <s v="COMPIN"/>
        <s v="ASCOPE"/>
        <s v="SAYAPULLO"/>
        <s v="SARTIMBAMBA"/>
        <s v="CONDEBAMBA"/>
        <s v="CONDORMARCA"/>
        <s v="BAMBAMARCA"/>
        <s v="CASCAS"/>
        <s v="EDUARDO VILLANUEVA"/>
        <s v="CASA GRANDE"/>
        <s v="SAN BENITO"/>
        <s v="CACHACHI"/>
        <s v="SAN PEDRO DE LLOC"/>
        <s v="PACASMAYO"/>
        <s v="COSPAN"/>
        <s v="ICHOCAN"/>
        <s v="SITACOCHA"/>
        <s v="JEQUETEPEQUE"/>
        <s v="GUZMANGO"/>
        <s v="JOSE MANUEL QUIROZ"/>
        <s v="SANTA CRUZ DE TOLED"/>
        <s v="ASUNCION"/>
        <s v="CUPISNIQUE"/>
        <s v="CALLERIA"/>
        <s v="PEDRO GALVEZ"/>
        <s v="MATARA"/>
        <s v="GUADALUPE"/>
        <s v="CONTUMAZA"/>
        <s v="CHILETE"/>
        <s v="TANTARICA"/>
        <s v="YONAN"/>
        <s v="MAGDALENA"/>
        <s v="LLACANORA"/>
        <s v="GREGORIO PITA"/>
        <s v="CHEPEN"/>
        <s v="NAMORA"/>
        <s v="SAN BERNARDINO"/>
        <s v="UCUNCHA"/>
        <s v="CHETILLA"/>
        <s v="BOLIVAR"/>
        <s v="JOSE SABOGAL"/>
        <s v="SAN GREGORIO"/>
        <s v="LOS BAÑOS DEL INCA"/>
        <s v="UNION AGUA BLANCA"/>
        <s v="EL PRADO"/>
        <s v="LONGOTEA"/>
        <s v="PACANGA"/>
        <s v="OXAMARCA"/>
        <s v="UCHUMARCA"/>
        <s v="SUCRE"/>
        <s v="ETEN PUERTO"/>
        <s v="JORGE CHAVEZ"/>
        <s v="LAGUNAS"/>
        <s v="JOSE GALVEZ"/>
        <s v="CAJAMARCA"/>
        <s v="ETEN"/>
        <s v="NANCHOC"/>
        <s v="SOROCHUCO"/>
        <s v="SAN SILVESTRE DE COCHAN"/>
        <s v="NUEVA ARICA"/>
        <s v="NIEPOS"/>
        <s v="TUMBADEN"/>
        <s v="CALQUIS"/>
        <s v="CAYALTI"/>
        <s v="UTCO"/>
        <s v="LA FLORIDA"/>
        <s v="MONSEFU"/>
        <s v="REQUE"/>
        <s v="LLAPA"/>
        <s v="ENCAÑADA"/>
        <s v="SAÑA"/>
        <s v="PUCALA"/>
        <s v="CHICLAYO"/>
        <s v="CATILLUC"/>
        <s v="POMALCA"/>
        <s v="PIMENTEL"/>
        <s v="JOSE LEONARDO ORTIZ"/>
        <s v="TONGOD"/>
        <s v="BALSAS"/>
        <s v="PICSI"/>
        <s v="TUMAN"/>
        <s v="HUASMIN"/>
        <s v="OYOTUN"/>
        <s v="PULAN"/>
        <s v="SAUCEPAMPA"/>
        <s v="HUALGAYOC"/>
        <s v="YAUYUCAN"/>
        <s v="LEIMEBAMBA"/>
        <s v="NINABAMBA"/>
        <s v="PATAPO"/>
        <s v="CHUGUR"/>
        <s v="LA LIBERTAD DE PALLAN"/>
        <s v="CATACHE"/>
        <s v="CELENDIN"/>
        <s v="LAMBAYEQUE"/>
        <s v="MONTEVIDEO"/>
        <s v="UTICYACU"/>
        <s v="FERREÑAFE"/>
        <s v="MIGUEL IGLESIAS"/>
        <s v="SAN FRANCISCO DEL YESO"/>
        <s v="MANUEL ANTONIO MESONES MURO"/>
        <s v="MOCHUMI"/>
        <s v="COCABAMBA"/>
        <s v="SEXI"/>
        <s v="CHANCAYBAÑOS"/>
        <s v="CHONGOYAPE"/>
        <s v="CHUMUCH"/>
        <s v="CHIRIMOTO"/>
        <s v="LAJAS"/>
        <s v="TUCUME"/>
        <s v="CHOTA"/>
        <s v="ILLIMO"/>
        <s v="CHALAMARCA"/>
        <s v="LA JALCA"/>
        <s v="MARIA"/>
        <s v="SAN JUAN DE LOPECANCHA"/>
        <s v="PACORA"/>
        <s v="CONCHAN"/>
        <s v="CORTEGANA"/>
        <s v="CHADIN"/>
        <s v="CHIGUIRIP"/>
        <s v="HUICUNGO"/>
        <s v="LIMABAMBA"/>
        <s v="PISUQUIA"/>
        <s v="MORROPE"/>
        <s v="PITIPO"/>
        <s v="TOCMOCHE"/>
        <s v="SAN JUAN DE LICUPIS"/>
        <s v="LONGUITA"/>
        <s v="TACABAMBA"/>
        <s v="HUAMBOS"/>
        <s v="TINGO"/>
        <s v="SAN ISIDRO DE MAINO"/>
        <s v="ANGUIA"/>
        <s v="COCHAMAL"/>
        <s v="LEVANTO"/>
        <s v="CHOROPAMPA"/>
        <s v="QUEROCOTO"/>
        <s v="CUTERVO"/>
        <s v="PROVIDENCIA"/>
        <s v="COLCAMAR"/>
        <s v="OCUMAL"/>
        <s v="CHETO"/>
        <s v="SOLOCO"/>
        <s v="CHIMBAN"/>
        <s v="MIRACOSTA"/>
        <s v="SAN LUIS DE LUCMA"/>
        <s v="SOCOTA"/>
        <s v="INGUILPATA"/>
        <s v="SANTO DOMINGO DE LA CAPILLA"/>
        <s v="MARISCAL BENAVIDES"/>
        <s v="CHACHAPOYAS"/>
        <s v="LA RAMADA"/>
        <s v="SAN ANDRES DE CUTERVO"/>
        <s v="JAYANCA"/>
        <s v="OCALLI"/>
        <s v="MOLINOPAMPA"/>
        <s v="CHOCHOPE"/>
        <s v="SAN JUAN DE CUTERVO"/>
        <s v="LUYA"/>
        <s v="PION"/>
        <s v="CAMPORREDONDO"/>
        <s v="INCAHUASI"/>
        <s v="CUJILLO"/>
        <s v="QUEROCOTILLO"/>
        <s v="GRANADA"/>
        <s v="LUYA VIEJO"/>
        <s v="QUINJALCA"/>
        <s v="VALERA"/>
        <s v="CONILA"/>
        <s v="CALLAYUC"/>
        <s v="SANTA CATALINA"/>
        <s v="MOTUPE"/>
        <s v="CHILIQUIN"/>
        <s v="CAÑARIS"/>
        <s v="PIMPINGOS"/>
        <s v="LONYA GRANDE"/>
        <s v="SAN CARLOS"/>
        <s v="ALTO TAPICHE"/>
        <s v="YAMON"/>
        <s v="TORIBIO CASANOVA"/>
        <s v="RECTA"/>
        <s v="CUISPES"/>
        <s v="CHISQUILLA"/>
        <s v="JUMBILLA"/>
        <s v="JAMALCA"/>
        <s v="NUEVA CAJAMARCA"/>
        <s v="CHOROS"/>
        <s v="EL MILAGRO"/>
        <s v="CHONTALI"/>
        <s v="SALLIQUE"/>
        <s v="BAGUA"/>
        <s v="OLMOS"/>
        <s v="CRISTO NOS VALGA"/>
        <s v="SECHURA"/>
        <s v="RINCONADA LLICUAR"/>
        <s v="HUARMACA"/>
        <s v="BERNAL"/>
        <s v="PARDO MIGUEL"/>
        <s v="BELLAVISTA DE LA UNION"/>
        <s v="CANCHAQUE"/>
        <s v="ARAMANGO"/>
        <s v="TABACONAS"/>
        <s v="LA MATANZA"/>
        <s v="CATACAOS"/>
        <s v="YAMBRASBAMBA"/>
        <s v="LALAQUIZ"/>
        <s v="SANTA CATALINA DE MOSSA"/>
        <s v="YAMANGO"/>
        <s v="MORROPON"/>
        <s v="SAN IGNACIO"/>
        <s v="CHALACO"/>
        <s v="YAQUERANA"/>
        <s v="CASTILLA"/>
        <s v="NAMBALLE"/>
        <s v="SANTO DOMINGO"/>
        <s v="PIURA"/>
        <s v="CHULUCANAS"/>
        <s v="PAITA"/>
        <s v="MIGUEL CHECA"/>
        <s v="ARENAL"/>
        <s v="LA HUACA"/>
        <s v="COLAN"/>
        <s v="EL CARMEN DE LA FRONTERA"/>
        <s v="VICHAYAL"/>
        <s v="FRIAS"/>
        <s v="AMOTAPE"/>
        <s v="TAMARINDO"/>
        <s v="PACAIPAMPA"/>
        <s v="IGNACIO ESCUDERO"/>
        <s v="SAPILLICA"/>
        <s v="TAMBO GRANDE"/>
        <s v="SULLANA"/>
        <s v="SAN JOSE DE LOURDES"/>
        <s v="HUARANGO"/>
        <s v="QUERECOTILLO"/>
        <s v="LA BREA"/>
        <s v="LAS LOMAS"/>
        <s v="MONTERO"/>
        <s v="PAIMAS"/>
        <s v="SICCHEZ"/>
        <s v="IMAZA"/>
        <s v="JILILI"/>
        <s v="AYABACA"/>
        <s v="PARIÑAS"/>
        <s v="LOBITOS"/>
        <s v="SUYO"/>
        <s v="EL ALTO"/>
        <s v="MARCAVELICA"/>
        <s v="LOS ORGANOS"/>
        <s v="MANCORA"/>
        <s v="LANCONES"/>
        <s v="YAVARI"/>
        <s v="CANOAS DE PUNTA SAL"/>
        <s v="CASITAS"/>
        <s v="PAMPAS DE HOSPITAL"/>
        <s v="ZORRITOS"/>
        <s v="SAN JACINTO"/>
        <s v="LA PECA"/>
        <s v="MATAPALO"/>
        <s v="LA CRUZ"/>
        <s v="SAN JUAN DE LA VIRGEN"/>
        <s v="CORRALES"/>
        <s v="PAPAYAL"/>
        <s v="TUMBES"/>
        <s v="AGUAS VERDES"/>
        <s v="ZARUMILLA"/>
        <s v="EL CENEPA"/>
        <s v="RAMON CASTILLA"/>
        <s v="RIO SANTIAGO"/>
        <s v="MORONA"/>
        <s v="ANDOAS"/>
        <s v="TROMPETEROS"/>
        <s v="TIGRE"/>
        <s v="NAPO"/>
        <s v="PUTUMAYO"/>
        <s v="TORRES CAUSANA"/>
        <s v="TENIENTE MANUEL CLAVERO"/>
        <s v="HUEPETUHE"/>
        <s v="SAN FERNANDO"/>
        <s v="TENIENTE CESAR LOPEZ ROJAS"/>
        <s v="YURIMAGUAS"/>
        <s v="TAPICHE"/>
        <s v="SOPLIN"/>
        <s v="INAMBARI"/>
        <s v="LABERINTO"/>
        <s v="OXAPAMPA"/>
        <s v="VILLA RICA"/>
        <s v="RAYMONDI"/>
        <s v="PALCAZU"/>
        <s v="FITZCARRALD"/>
        <s v="COVIRIALI"/>
        <s v="IBERIA"/>
        <s v="MAZAMARI"/>
        <s v="SATIPO"/>
        <s v="RIO NEGRO"/>
        <s v="SAN LUIS DE SHUARO"/>
        <s v="SEPAHUA"/>
        <s v="TAHUANIA"/>
        <s v="PUERTO BERMUDEZ"/>
        <s v="YUYAPICHIS"/>
        <s v="DANIEL ALOMIAS ROBLES"/>
        <s v="LUYANDO"/>
        <s v="HERMILIO VALDIZAN"/>
        <s v="RUPA-RUPA"/>
        <s v="PUERTO INCA"/>
        <s v="TOURNAVISTA"/>
        <s v="IPARIA"/>
        <s v="HONORIA"/>
        <s v="IRAZOLA"/>
        <s v="PADRE ABAD"/>
        <s v="MANANTAY"/>
        <s v="JOSE CRESPO Y CASTILLO"/>
        <s v="NUEVO PROGRESO"/>
        <s v="CAMPOVERDE"/>
        <s v="CURIMANA"/>
        <s v="YARINACOCHA"/>
        <s v="NUEVA REQUENA"/>
        <s v="PADRE MARQUEZ"/>
        <s v="CAMPANILLA"/>
        <s v="ALTO BIAVO"/>
        <s v="CONTAMANA"/>
        <s v="PAJARILLO"/>
        <s v="HUALLAGA"/>
        <s v="JUANJUI"/>
        <s v="SACANCHE"/>
        <s v="TINGO DE SAPOSOA"/>
        <s v="BAJO BIAVO"/>
        <s v="PISCOYACU"/>
        <s v="INAHUAYA"/>
        <s v="EL ESLABON"/>
        <s v="SHAMBOYACU"/>
        <s v="PICOTA"/>
        <s v="TINGO DE PONASA"/>
        <s v="CASPISAPA"/>
        <s v="SAN HILARION"/>
        <s v="PUCACACA"/>
        <s v="VARGAS GUERRA"/>
        <s v="SAPOSOA"/>
        <s v="PILLUANA"/>
        <s v="TRES UNIDOS"/>
        <s v="SAUCE"/>
        <s v="ALBERTO LEVEAU"/>
        <s v="AGUA BLANCA"/>
        <s v="JUAN GUERRA"/>
        <s v="PACHIZA"/>
        <s v="SAN JOSE DE SISA"/>
        <s v="SHAPAJA"/>
        <s v="CUÑUMBUQUI"/>
        <s v="TOTORA"/>
        <s v="SHATOJA"/>
        <s v="MILPUC"/>
        <s v="CHAZUTA"/>
        <s v="ZAPATERO"/>
        <s v="MORALES"/>
        <s v="TARAPOTO"/>
        <s v="CACATACHI"/>
        <s v="RUMISAPA"/>
        <s v="SHANAO"/>
        <s v="LA BANDA DE SHILCAYO"/>
        <s v="HUIMBAYOC"/>
        <s v="ALTO SAPOSOA"/>
        <s v="OMIA"/>
        <s v="CHIPURANA"/>
        <s v="LAMAS"/>
        <s v="LONGAR"/>
        <s v="SAN MARTIN"/>
        <s v="SAN FRANCISCO DE DAGUAS"/>
        <s v="LONYA CHICO"/>
        <s v="TABALOSOS"/>
        <s v="ALONSO DE ALVARADO"/>
        <s v="TRITA"/>
        <s v="SONCHE"/>
        <s v="SORITOR"/>
        <s v="HUANCAS"/>
        <s v="YORONGOS"/>
        <s v="BARRANQUITA"/>
        <s v="LAMUD"/>
        <s v="HABANA"/>
        <s v="JEPELACIO"/>
        <s v="SAN ROQUE DE CUMBAZA"/>
        <s v="PAPAPLAYA"/>
        <s v="PINTO RECODO"/>
        <s v="CHURUJA"/>
        <s v="RIOJA"/>
        <s v="CALZADA"/>
        <s v="ELIAS SOPLIN VARGAS"/>
        <s v="CAYNARACHI"/>
        <s v="POSIC"/>
        <s v="YANTALO"/>
        <s v="JAZAN"/>
        <s v="YURACYACU"/>
        <s v="SARAYACU"/>
        <s v="SHIPASBAMBA"/>
        <s v="COROSHA"/>
        <s v="MAQUIA"/>
        <s v="EMILIO SAN MARTIN"/>
        <s v="BALSAPUERTO"/>
        <s v="MOYOBAMBA"/>
        <s v="CAPELO"/>
        <s v="PUINAHUA"/>
        <s v="JEBEROS"/>
        <s v="REQUENA"/>
        <s v="CAHUAPANAS"/>
        <s v="JENARO HERRERA"/>
        <s v="SAQUENA"/>
        <s v="NIEVA"/>
        <s v="MANSERICHE"/>
        <s v="PARINARI"/>
        <s v="NAUTA"/>
        <s v="FERNANDO LORES"/>
        <s v="IQUITOS"/>
        <s v="URARINAS"/>
        <s v="INDIANA"/>
        <s v="PUNCHANA"/>
        <s v="PASTAZA"/>
        <s v="LAS AMAZONAS"/>
        <s v="PEBAS"/>
        <s v="ALTO NANAY"/>
        <s v="MAZAN"/>
        <m/>
      </sharedItems>
    </cacheField>
    <cacheField name="NOMBPROV" numFmtId="0">
      <sharedItems containsBlank="1" count="198">
        <s v="TACNA"/>
        <s v="JORGE BASADRE"/>
        <s v="ILO"/>
        <s v="TARATA"/>
        <s v="CANDARAVE"/>
        <s v="MARISCAL NIETO"/>
        <s v="ISLAY"/>
        <s v="EL COLLAO"/>
        <s v="CHUCUITO"/>
        <s v="GENERAL SANCHEZ CERRO"/>
        <s v="CAMANA"/>
        <s v="AREQUIPA"/>
        <s v="YUNGUYO"/>
        <s v="CASTILLA"/>
        <s v="CAYLLOMA"/>
        <s v="PUNO"/>
        <s v="CONDESUYOS"/>
        <s v="CARAVELI"/>
        <s v="SAN ROMAN"/>
        <s v="LAMPA"/>
        <s v="MOHO"/>
        <s v="HUANCANE"/>
        <s v="LA UNION"/>
        <s v="PAUCAR DEL SARA SARA"/>
        <s v="AZANGARO"/>
        <s v="PARINACOCHAS"/>
        <s v="ESPINAR"/>
        <s v="NAZCA"/>
        <s v="SAN ANTONIO DE PUTINA"/>
        <s v="MELGAR"/>
        <s v="LUCANAS"/>
        <s v="PALPA"/>
        <s v="CANAS"/>
        <s v="SANDIA"/>
        <s v="CHUMBIVILCAS"/>
        <s v="ANTABAMBA"/>
        <s v="AYMARAES"/>
        <s v="CANCHIS"/>
        <s v="ICA"/>
        <s v="GRAU"/>
        <s v="CARABAYA"/>
        <s v="SUCRE"/>
        <s v="COTABAMBAS"/>
        <s v="ANDAHUAYLAS"/>
        <s v="ANGARAES"/>
        <s v="YAUYOS"/>
        <s v="LA CONVENCION"/>
        <s v="CASTROVIRREYNA"/>
        <s v="LA MAR"/>
        <s v="ACOBAMBA"/>
        <s v="CAÑETE"/>
        <s v="UTCUBAMBA"/>
        <s v="BONGARA"/>
        <s v="JAEN"/>
        <s v="RIOJA"/>
        <s v="BAGUA"/>
        <s v="PIURA"/>
        <s v="HUANCABAMBA"/>
        <s v="SECHURA"/>
        <s v="MORROPON"/>
        <s v="SAN IGNACIO"/>
        <s v="PUIRA"/>
        <s v="ACOMAYO"/>
        <s v="VICTOR FAJARDO"/>
        <s v="PARURO"/>
        <s v="HUAYTARA"/>
        <s v="VICTOR FAFARDO"/>
        <s v="ABANCAY"/>
        <s v="VILCAS HUAMAN"/>
        <s v="QUISPICANCHI"/>
        <s v="HUANCA SANCOS"/>
        <s v="PISCO"/>
        <s v="CHINCHEROS"/>
        <s v="CUSCO"/>
        <s v="ANTA"/>
        <s v="CANGALLO"/>
        <s v="PAUCARTAMBO"/>
        <s v="CHINCHA"/>
        <s v="CALCA"/>
        <s v="URUBAMBA"/>
        <s v="HUAMANGA"/>
        <s v="HUANTA"/>
        <s v="HUANCAVELICA"/>
        <s v="CHURCAMPA"/>
        <s v="LIMA"/>
        <s v="TAYACAJA"/>
        <s v="HUANCAYO"/>
        <s v="HUAROCHIRI"/>
        <s v="CHUPACA"/>
        <s v="CALLAO"/>
        <s v="MANU"/>
        <s v="CONCEPCION"/>
        <s v="JAUJA"/>
        <s v="YAULI"/>
        <s v="CANTA"/>
        <s v="PASCO"/>
        <s v="DANIEL ALCIDES CARRION"/>
        <s v="CAJATAMBO"/>
        <s v="OCROS"/>
        <s v="OYON"/>
        <s v="BARRANCA"/>
        <s v="BOLOGNESI"/>
        <s v="AMBO"/>
        <s v="OXAPAMPA"/>
        <s v="LAURICOCHA"/>
        <s v="RECUAY"/>
        <s v="HUANUCO"/>
        <s v="HUARMEY"/>
        <s v="TAHUAMANU"/>
        <s v="PACHITEA"/>
        <s v="YAROWILCA"/>
        <s v="DOS DE MAYO"/>
        <s v="AIJA"/>
        <s v="TARMA"/>
        <s v="HUARAL"/>
        <s v="TAMBOPATA"/>
        <s v="SATIPO"/>
        <s v="CHANCHAMAYO"/>
        <s v="HUAURA"/>
        <s v="JUNIN"/>
        <s v="HUARAZ"/>
        <s v="HUAMALIES"/>
        <s v="HUARI"/>
        <s v="PURUS"/>
        <s v="ATALAYA"/>
        <s v="CASMA"/>
        <s v="CARHUAZ"/>
        <s v="PUERTO INCA"/>
        <s v="LEONCIO PRADO"/>
        <s v="YUNGAY"/>
        <s v="SANTA"/>
        <s v="ANTONIO RAYMONDI"/>
        <s v="ASUNCION"/>
        <s v="HUAYLAS"/>
        <s v="HUACAYBAMBA"/>
        <s v="CARLOS FERMIN FITZCARRALD"/>
        <s v="MARISCAL LUZURIAGA"/>
        <s v="POMABAMBA"/>
        <s v="MARAÑON"/>
        <s v="VIRU"/>
        <s v="CORONGO"/>
        <s v="SIHUAS"/>
        <s v="PALLASCA"/>
        <s v="PATAZ"/>
        <s v="CORONEL PORTILLO"/>
        <s v="TOCACHE"/>
        <s v="TRUJILLO"/>
        <s v="JULCAN"/>
        <s v="SANTIAGO DE CHUCO"/>
        <s v="OTUZCO"/>
        <s v="ASCOPE"/>
        <s v="SANCHEZ CARRION"/>
        <s v="CAJABAMBA"/>
        <s v="GRAN CHIMU"/>
        <s v="BOLIVAR"/>
        <s v="SAN MARCOS"/>
        <s v="CONTUMAZA"/>
        <s v="PACASMAYO"/>
        <s v="CAJAMARCA"/>
        <s v="CHEPEN"/>
        <s v="SAN PABLO"/>
        <s v="SAN MIGUEL"/>
        <s v="CELENDIN"/>
        <s v="CHICLAYO"/>
        <s v="CHACHAPOYAS"/>
        <s v="LAMBAYEQUE"/>
        <s v="SANTA CRUZ"/>
        <s v="HUALGAYOC"/>
        <s v="FERREÑAFE"/>
        <s v="LUYA"/>
        <s v="CHOTA"/>
        <s v="RODRIGUEZ DE MENDOZA"/>
        <s v="MARISCAL CACERES"/>
        <s v="CUTERVO"/>
        <s v="REQUENA"/>
        <s v="PAITA"/>
        <s v="SULLANA"/>
        <s v="AYABACA"/>
        <s v="TALARA"/>
        <s v="MARISCAL RAMON CASTILLA"/>
        <s v="CONTRALMIRANTE VILLAR"/>
        <s v="TUMBES"/>
        <s v="ZARUMILLA"/>
        <s v="CONDORCANQUI"/>
        <s v="DATEM DEL MARAÑON"/>
        <s v="LORETO"/>
        <s v="MAYNAS"/>
        <s v="ALTO AMAZONAS"/>
        <s v="PADRE ABAD"/>
        <s v="UCAYALI"/>
        <s v="BELLAVISTA"/>
        <s v="HUALLAGA"/>
        <s v="PICOTA"/>
        <s v="SAN MARTIN"/>
        <s v="EL DORADO"/>
        <s v="LAMAS"/>
        <s v="MOYOBAMBA"/>
        <m/>
      </sharedItems>
    </cacheField>
    <cacheField name="NOMBDEP" numFmtId="0">
      <sharedItems containsBlank="1" count="26">
        <s v="TACNA"/>
        <s v="MOQUEGUA"/>
        <s v="AREQUIPA"/>
        <s v="PUNO"/>
        <s v="AYACUCHO"/>
        <s v="CUSCO"/>
        <s v="ICA"/>
        <s v="APURIMAC"/>
        <s v="HUANCAVELICA"/>
        <s v="LIMA"/>
        <s v="AMAZONAS"/>
        <s v="CAJAMARCA"/>
        <s v="SAN MARTIN"/>
        <s v="PIURA"/>
        <s v="JUNIN"/>
        <s v="CALLAO"/>
        <s v="MADRE DE DIOS"/>
        <s v="PASCO"/>
        <s v="ANCASH"/>
        <s v="HUANUCO"/>
        <s v="UCAYALI"/>
        <s v="LA LIBERTAD"/>
        <s v="LAMBAYEQUE"/>
        <s v="LORETO"/>
        <s v="TUMBES"/>
        <m/>
      </sharedItems>
    </cacheField>
    <cacheField name="GRIDCODE_1" numFmtId="0">
      <sharedItems containsString="0" containsBlank="1" containsNumber="1" containsInteger="1" minValue="0" maxValue="6" count="6">
        <n v="0"/>
        <n v="5"/>
        <n v="4"/>
        <n v="3"/>
        <n v="6"/>
        <m/>
      </sharedItems>
    </cacheField>
    <cacheField name="Shape_Length" numFmtId="0">
      <sharedItems containsString="0" containsBlank="1" containsNumber="1" minValue="6.4989559999999997" maxValue="4546840.3426710004"/>
    </cacheField>
    <cacheField name="Shape_Area" numFmtId="0">
      <sharedItems containsString="0" containsBlank="1" containsNumber="1" minValue="0.102704" maxValue="35551838310.071899"/>
    </cacheField>
    <cacheField name="area_ha" numFmtId="0">
      <sharedItems containsString="0" containsBlank="1" containsNumber="1" minValue="1.0270400000000001E-5" maxValue="3555183.831007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85">
  <r>
    <x v="0"/>
    <x v="0"/>
    <x v="0"/>
    <x v="0"/>
    <n v="61748.418021999998"/>
    <n v="188341444.18405601"/>
    <n v="18834.144418405602"/>
  </r>
  <r>
    <x v="1"/>
    <x v="0"/>
    <x v="0"/>
    <x v="0"/>
    <n v="96776.475783999995"/>
    <n v="270735205.36319101"/>
    <n v="27073.520536319102"/>
  </r>
  <r>
    <x v="2"/>
    <x v="0"/>
    <x v="0"/>
    <x v="0"/>
    <n v="48186.970502999997"/>
    <n v="110639869.904102"/>
    <n v="11063.9869904102"/>
  </r>
  <r>
    <x v="3"/>
    <x v="0"/>
    <x v="0"/>
    <x v="0"/>
    <n v="297942.01536600001"/>
    <n v="2463652664.5127401"/>
    <n v="246365.26645127402"/>
  </r>
  <r>
    <x v="4"/>
    <x v="0"/>
    <x v="0"/>
    <x v="0"/>
    <n v="163782.28663300001"/>
    <n v="1139535121.6578901"/>
    <n v="113953.51216578901"/>
  </r>
  <r>
    <x v="5"/>
    <x v="0"/>
    <x v="0"/>
    <x v="0"/>
    <n v="82604.518377999993"/>
    <n v="179474634.72104499"/>
    <n v="17947.4634721045"/>
  </r>
  <r>
    <x v="6"/>
    <x v="1"/>
    <x v="0"/>
    <x v="0"/>
    <n v="145031.72416499999"/>
    <n v="828368845.80581403"/>
    <n v="82836.884580581405"/>
  </r>
  <r>
    <x v="7"/>
    <x v="2"/>
    <x v="1"/>
    <x v="0"/>
    <n v="96861.652744999999"/>
    <n v="293819275.51986802"/>
    <n v="29381.927551986802"/>
  </r>
  <r>
    <x v="8"/>
    <x v="0"/>
    <x v="0"/>
    <x v="0"/>
    <n v="127312.724644"/>
    <n v="376061253.62592697"/>
    <n v="37606.125362592698"/>
  </r>
  <r>
    <x v="9"/>
    <x v="0"/>
    <x v="0"/>
    <x v="0"/>
    <n v="161072.464087"/>
    <n v="615055289.77632797"/>
    <n v="61505.528977632799"/>
  </r>
  <r>
    <x v="10"/>
    <x v="3"/>
    <x v="0"/>
    <x v="0"/>
    <n v="92299.356576999999"/>
    <n v="148421064.72763899"/>
    <n v="14842.106472763899"/>
  </r>
  <r>
    <x v="11"/>
    <x v="3"/>
    <x v="0"/>
    <x v="0"/>
    <n v="123164.878066"/>
    <n v="296912098.60907501"/>
    <n v="29691.2098609075"/>
  </r>
  <r>
    <x v="12"/>
    <x v="3"/>
    <x v="0"/>
    <x v="0"/>
    <n v="57359.390463000003"/>
    <n v="107397936.433485"/>
    <n v="10739.793643348499"/>
  </r>
  <r>
    <x v="13"/>
    <x v="0"/>
    <x v="0"/>
    <x v="0"/>
    <n v="169458.92672600001"/>
    <n v="1441590697.6949201"/>
    <n v="144159.06976949199"/>
  </r>
  <r>
    <x v="14"/>
    <x v="1"/>
    <x v="0"/>
    <x v="0"/>
    <n v="142818.94041000001"/>
    <n v="849537477.79604101"/>
    <n v="84953.747779604106"/>
  </r>
  <r>
    <x v="15"/>
    <x v="2"/>
    <x v="1"/>
    <x v="0"/>
    <n v="146131.31577300001"/>
    <n v="736486737.42697895"/>
    <n v="73648.673742697894"/>
  </r>
  <r>
    <x v="16"/>
    <x v="0"/>
    <x v="0"/>
    <x v="0"/>
    <n v="236882.52575500001"/>
    <n v="1462976774.84604"/>
    <n v="146297.67748460401"/>
  </r>
  <r>
    <x v="17"/>
    <x v="3"/>
    <x v="0"/>
    <x v="0"/>
    <n v="98871.913824000003"/>
    <n v="380203666.19367599"/>
    <n v="38020.366619367596"/>
  </r>
  <r>
    <x v="18"/>
    <x v="4"/>
    <x v="0"/>
    <x v="0"/>
    <n v="46214.778462000002"/>
    <n v="112728431.850116"/>
    <n v="11272.843185011599"/>
  </r>
  <r>
    <x v="19"/>
    <x v="3"/>
    <x v="0"/>
    <x v="0"/>
    <n v="81082.089080000005"/>
    <n v="234355575.773238"/>
    <n v="23435.557577323802"/>
  </r>
  <r>
    <x v="20"/>
    <x v="4"/>
    <x v="0"/>
    <x v="0"/>
    <n v="36358.337276999999"/>
    <n v="55439307.474890999"/>
    <n v="5543.9307474891002"/>
  </r>
  <r>
    <x v="21"/>
    <x v="2"/>
    <x v="1"/>
    <x v="0"/>
    <n v="125147.50687100001"/>
    <n v="333141719.69006801"/>
    <n v="33314.171969006798"/>
  </r>
  <r>
    <x v="22"/>
    <x v="3"/>
    <x v="0"/>
    <x v="0"/>
    <n v="195577.47438199999"/>
    <n v="886245850.26172495"/>
    <n v="88624.585026172499"/>
  </r>
  <r>
    <x v="23"/>
    <x v="4"/>
    <x v="0"/>
    <x v="0"/>
    <n v="49895.257049"/>
    <n v="91339073.654552996"/>
    <n v="9133.9073654552994"/>
  </r>
  <r>
    <x v="24"/>
    <x v="3"/>
    <x v="0"/>
    <x v="0"/>
    <n v="112420.458659"/>
    <n v="357678474.184412"/>
    <n v="35767.847418441197"/>
  </r>
  <r>
    <x v="25"/>
    <x v="1"/>
    <x v="0"/>
    <x v="0"/>
    <n v="167135.67443300001"/>
    <n v="1062953387.0936199"/>
    <n v="106295.338709362"/>
  </r>
  <r>
    <x v="26"/>
    <x v="5"/>
    <x v="1"/>
    <x v="0"/>
    <n v="43271.535999"/>
    <n v="64855249.322389998"/>
    <n v="6485.524932239"/>
  </r>
  <r>
    <x v="27"/>
    <x v="6"/>
    <x v="2"/>
    <x v="0"/>
    <n v="149407.55744500001"/>
    <n v="758378609.70089602"/>
    <n v="75837.860970089605"/>
  </r>
  <r>
    <x v="28"/>
    <x v="4"/>
    <x v="0"/>
    <x v="0"/>
    <n v="90352.329559000005"/>
    <n v="177314435.20667899"/>
    <n v="17731.443520667897"/>
  </r>
  <r>
    <x v="29"/>
    <x v="3"/>
    <x v="0"/>
    <x v="0"/>
    <n v="114774.282385"/>
    <n v="361314102.55190998"/>
    <n v="36131.410255190996"/>
  </r>
  <r>
    <x v="30"/>
    <x v="6"/>
    <x v="2"/>
    <x v="0"/>
    <n v="52101.537984000002"/>
    <n v="134584306.60535699"/>
    <n v="13458.4306605357"/>
  </r>
  <r>
    <x v="31"/>
    <x v="4"/>
    <x v="0"/>
    <x v="0"/>
    <n v="110141.90382000001"/>
    <n v="495696044.63822699"/>
    <n v="49569.604463822696"/>
  </r>
  <r>
    <x v="32"/>
    <x v="6"/>
    <x v="2"/>
    <x v="0"/>
    <n v="53708.382638000003"/>
    <n v="102868848.88319699"/>
    <n v="10286.884888319699"/>
  </r>
  <r>
    <x v="33"/>
    <x v="7"/>
    <x v="3"/>
    <x v="0"/>
    <n v="165524.856875"/>
    <n v="1048675697.3699501"/>
    <n v="104867.56973699501"/>
  </r>
  <r>
    <x v="34"/>
    <x v="4"/>
    <x v="0"/>
    <x v="0"/>
    <n v="227139.01840299999"/>
    <n v="1389098359.04123"/>
    <n v="138909.835904123"/>
  </r>
  <r>
    <x v="35"/>
    <x v="6"/>
    <x v="2"/>
    <x v="0"/>
    <n v="117158.07561099999"/>
    <n v="364696581.68314803"/>
    <n v="36469.658168314803"/>
  </r>
  <r>
    <x v="36"/>
    <x v="5"/>
    <x v="1"/>
    <x v="0"/>
    <n v="232482.85102599999"/>
    <n v="1776573551.63396"/>
    <n v="177657.35516339599"/>
  </r>
  <r>
    <x v="37"/>
    <x v="5"/>
    <x v="1"/>
    <x v="0"/>
    <n v="388087.71610600001"/>
    <n v="3958344286.45368"/>
    <n v="395834.42864536803"/>
  </r>
  <r>
    <x v="38"/>
    <x v="5"/>
    <x v="1"/>
    <x v="0"/>
    <n v="47389.197348000002"/>
    <n v="69164481.217923999"/>
    <n v="6916.4481217923994"/>
  </r>
  <r>
    <x v="39"/>
    <x v="8"/>
    <x v="3"/>
    <x v="0"/>
    <n v="161122.00904999999"/>
    <n v="963836119.11167204"/>
    <n v="96383.611911167201"/>
  </r>
  <r>
    <x v="40"/>
    <x v="6"/>
    <x v="2"/>
    <x v="0"/>
    <n v="241844.54034599999"/>
    <n v="1552840569.5536599"/>
    <n v="155284.05695536599"/>
  </r>
  <r>
    <x v="41"/>
    <x v="6"/>
    <x v="2"/>
    <x v="0"/>
    <n v="178592.11181500001"/>
    <n v="933531002.43216205"/>
    <n v="93353.100243216206"/>
  </r>
  <r>
    <x v="42"/>
    <x v="9"/>
    <x v="1"/>
    <x v="0"/>
    <n v="140490.47704699999"/>
    <n v="782195002.78575003"/>
    <n v="78219.500278574997"/>
  </r>
  <r>
    <x v="43"/>
    <x v="10"/>
    <x v="2"/>
    <x v="0"/>
    <n v="14681.668345"/>
    <n v="11137826.147445001"/>
    <n v="1113.7826147445001"/>
  </r>
  <r>
    <x v="44"/>
    <x v="9"/>
    <x v="1"/>
    <x v="0"/>
    <n v="80525.119342000005"/>
    <n v="195392521.09864199"/>
    <n v="19539.252109864199"/>
  </r>
  <r>
    <x v="45"/>
    <x v="10"/>
    <x v="2"/>
    <x v="0"/>
    <n v="17670.640884"/>
    <n v="16057020.076882999"/>
    <n v="1605.7020076883"/>
  </r>
  <r>
    <x v="46"/>
    <x v="8"/>
    <x v="3"/>
    <x v="0"/>
    <n v="141672.96767099999"/>
    <n v="496202367.73157197"/>
    <n v="49620.236773157194"/>
  </r>
  <r>
    <x v="47"/>
    <x v="5"/>
    <x v="1"/>
    <x v="0"/>
    <n v="136734.109436"/>
    <n v="541919035.04973602"/>
    <n v="54191.903504973605"/>
  </r>
  <r>
    <x v="48"/>
    <x v="8"/>
    <x v="3"/>
    <x v="0"/>
    <n v="58211.835879999999"/>
    <n v="176150055.21591201"/>
    <n v="17615.0055215912"/>
  </r>
  <r>
    <x v="49"/>
    <x v="10"/>
    <x v="2"/>
    <x v="0"/>
    <n v="52356.889866999998"/>
    <n v="113126087.31533299"/>
    <n v="11312.608731533299"/>
  </r>
  <r>
    <x v="50"/>
    <x v="11"/>
    <x v="2"/>
    <x v="0"/>
    <n v="30905.345297"/>
    <n v="34962479.046677001"/>
    <n v="3496.2479046676999"/>
  </r>
  <r>
    <x v="51"/>
    <x v="9"/>
    <x v="1"/>
    <x v="0"/>
    <n v="78979.037662999996"/>
    <n v="256307684.44366401"/>
    <n v="25630.7684443664"/>
  </r>
  <r>
    <x v="52"/>
    <x v="7"/>
    <x v="3"/>
    <x v="0"/>
    <n v="272262.61444400001"/>
    <n v="2712133572.4152298"/>
    <n v="271213.35724152299"/>
  </r>
  <r>
    <x v="53"/>
    <x v="11"/>
    <x v="2"/>
    <x v="0"/>
    <n v="136785.29109799999"/>
    <n v="486846808.31306201"/>
    <n v="48684.680831306199"/>
  </r>
  <r>
    <x v="54"/>
    <x v="11"/>
    <x v="2"/>
    <x v="0"/>
    <n v="110352.84905400001"/>
    <n v="399126047.06375301"/>
    <n v="39912.604706375299"/>
  </r>
  <r>
    <x v="55"/>
    <x v="11"/>
    <x v="2"/>
    <x v="0"/>
    <n v="30553.225092000001"/>
    <n v="31329386.979899"/>
    <n v="3132.9386979899"/>
  </r>
  <r>
    <x v="56"/>
    <x v="5"/>
    <x v="1"/>
    <x v="0"/>
    <n v="350455.46089799999"/>
    <n v="2275736107.0976501"/>
    <n v="227573.61070976499"/>
  </r>
  <r>
    <x v="57"/>
    <x v="9"/>
    <x v="1"/>
    <x v="0"/>
    <n v="157376.03150099999"/>
    <n v="595812910.27996504"/>
    <n v="59581.291027996507"/>
  </r>
  <r>
    <x v="58"/>
    <x v="10"/>
    <x v="2"/>
    <x v="0"/>
    <n v="252177.42162099999"/>
    <n v="897610325.47016001"/>
    <n v="89761.032547016002"/>
  </r>
  <r>
    <x v="59"/>
    <x v="9"/>
    <x v="1"/>
    <x v="0"/>
    <n v="83301.506691999995"/>
    <n v="245482958.54269999"/>
    <n v="24548.29585427"/>
  </r>
  <r>
    <x v="60"/>
    <x v="8"/>
    <x v="3"/>
    <x v="0"/>
    <n v="132733.593937"/>
    <n v="632242114.25754797"/>
    <n v="63224.211425754795"/>
  </r>
  <r>
    <x v="61"/>
    <x v="11"/>
    <x v="2"/>
    <x v="0"/>
    <n v="31005.348226999999"/>
    <n v="25593510.477299001"/>
    <n v="2559.3510477299001"/>
  </r>
  <r>
    <x v="62"/>
    <x v="11"/>
    <x v="2"/>
    <x v="0"/>
    <n v="62876.362183999998"/>
    <n v="170178598.506643"/>
    <n v="17017.859850664299"/>
  </r>
  <r>
    <x v="63"/>
    <x v="11"/>
    <x v="2"/>
    <x v="0"/>
    <n v="23488.129068999999"/>
    <n v="20635189.738038"/>
    <n v="2063.5189738037998"/>
  </r>
  <r>
    <x v="64"/>
    <x v="11"/>
    <x v="2"/>
    <x v="0"/>
    <n v="35815.093560000001"/>
    <n v="35903972.122180998"/>
    <n v="3590.3972122180999"/>
  </r>
  <r>
    <x v="65"/>
    <x v="7"/>
    <x v="3"/>
    <x v="0"/>
    <n v="162910.60019"/>
    <n v="850622632.07603002"/>
    <n v="85062.263207602999"/>
  </r>
  <r>
    <x v="66"/>
    <x v="11"/>
    <x v="2"/>
    <x v="0"/>
    <n v="17479.222731000002"/>
    <n v="11190355.083117999"/>
    <n v="1119.0355083118"/>
  </r>
  <r>
    <x v="67"/>
    <x v="11"/>
    <x v="2"/>
    <x v="0"/>
    <n v="34575.437299999998"/>
    <n v="37245168.464950003"/>
    <n v="3724.5168464950002"/>
  </r>
  <r>
    <x v="68"/>
    <x v="11"/>
    <x v="2"/>
    <x v="0"/>
    <n v="16972.790174000002"/>
    <n v="14312586.829937"/>
    <n v="1431.2586829936999"/>
  </r>
  <r>
    <x v="69"/>
    <x v="11"/>
    <x v="2"/>
    <x v="0"/>
    <n v="73969.965666000004"/>
    <n v="86360467.473122001"/>
    <n v="8636.0467473122008"/>
  </r>
  <r>
    <x v="70"/>
    <x v="11"/>
    <x v="2"/>
    <x v="0"/>
    <n v="146781.49966900001"/>
    <n v="697007002.08452201"/>
    <n v="69700.700208452196"/>
  </r>
  <r>
    <x v="71"/>
    <x v="11"/>
    <x v="2"/>
    <x v="0"/>
    <n v="27037.497515999999"/>
    <n v="28488566.728905998"/>
    <n v="2848.8566728905998"/>
  </r>
  <r>
    <x v="72"/>
    <x v="11"/>
    <x v="2"/>
    <x v="0"/>
    <n v="95483.916918000003"/>
    <n v="425419794.09103203"/>
    <n v="42541.979409103202"/>
  </r>
  <r>
    <x v="73"/>
    <x v="11"/>
    <x v="2"/>
    <x v="0"/>
    <n v="20836.756012000002"/>
    <n v="11443162.128927"/>
    <n v="1144.3162128926999"/>
  </r>
  <r>
    <x v="74"/>
    <x v="9"/>
    <x v="1"/>
    <x v="0"/>
    <n v="143226.72945000001"/>
    <n v="564650934.77523994"/>
    <n v="56465.093477523995"/>
  </r>
  <r>
    <x v="75"/>
    <x v="11"/>
    <x v="2"/>
    <x v="0"/>
    <n v="14334.735268"/>
    <n v="3676628.0966420001"/>
    <n v="367.66280966420004"/>
  </r>
  <r>
    <x v="76"/>
    <x v="11"/>
    <x v="2"/>
    <x v="0"/>
    <n v="102171.05153"/>
    <n v="271114038.791879"/>
    <n v="27111.403879187899"/>
  </r>
  <r>
    <x v="77"/>
    <x v="10"/>
    <x v="2"/>
    <x v="0"/>
    <n v="118639.220294"/>
    <n v="390983956.930444"/>
    <n v="39098.395693044404"/>
  </r>
  <r>
    <x v="78"/>
    <x v="8"/>
    <x v="3"/>
    <x v="0"/>
    <n v="137008.28082700001"/>
    <n v="527865154.24787998"/>
    <n v="52786.515424787998"/>
  </r>
  <r>
    <x v="79"/>
    <x v="11"/>
    <x v="2"/>
    <x v="0"/>
    <n v="38181.354354000003"/>
    <n v="36157568.855122998"/>
    <n v="3615.7568855123"/>
  </r>
  <r>
    <x v="80"/>
    <x v="12"/>
    <x v="3"/>
    <x v="0"/>
    <n v="46984.681154999998"/>
    <n v="59402543.296109997"/>
    <n v="5940.2543296109998"/>
  </r>
  <r>
    <x v="81"/>
    <x v="11"/>
    <x v="2"/>
    <x v="0"/>
    <n v="31658.951541999999"/>
    <n v="29035384.408663999"/>
    <n v="2903.5384408663999"/>
  </r>
  <r>
    <x v="82"/>
    <x v="9"/>
    <x v="1"/>
    <x v="0"/>
    <n v="151666.376445"/>
    <n v="862475973.50312698"/>
    <n v="86247.597350312702"/>
  </r>
  <r>
    <x v="83"/>
    <x v="10"/>
    <x v="2"/>
    <x v="0"/>
    <n v="131690.660557"/>
    <n v="593455015.14454699"/>
    <n v="59345.5015144547"/>
  </r>
  <r>
    <x v="84"/>
    <x v="11"/>
    <x v="2"/>
    <x v="0"/>
    <n v="36590.682439999997"/>
    <n v="26199191.996854998"/>
    <n v="2619.9191996854997"/>
  </r>
  <r>
    <x v="85"/>
    <x v="11"/>
    <x v="2"/>
    <x v="0"/>
    <n v="62338.105778999998"/>
    <n v="231086674.25475299"/>
    <n v="23108.667425475298"/>
  </r>
  <r>
    <x v="86"/>
    <x v="11"/>
    <x v="2"/>
    <x v="0"/>
    <n v="40494.201083"/>
    <n v="67806093.730706006"/>
    <n v="6780.6093730706007"/>
  </r>
  <r>
    <x v="87"/>
    <x v="12"/>
    <x v="3"/>
    <x v="0"/>
    <n v="21768.339561000001"/>
    <n v="23920473.706870001"/>
    <n v="2392.0473706870002"/>
  </r>
  <r>
    <x v="88"/>
    <x v="8"/>
    <x v="3"/>
    <x v="0"/>
    <n v="103311.009489"/>
    <n v="404330850.05274397"/>
    <n v="40433.085005274399"/>
  </r>
  <r>
    <x v="89"/>
    <x v="12"/>
    <x v="3"/>
    <x v="0"/>
    <n v="49653.653549000002"/>
    <n v="121454051.580942"/>
    <n v="12145.405158094201"/>
  </r>
  <r>
    <x v="90"/>
    <x v="9"/>
    <x v="1"/>
    <x v="0"/>
    <n v="93702.223977000001"/>
    <n v="256455464.72329599"/>
    <n v="25645.546472329599"/>
  </r>
  <r>
    <x v="91"/>
    <x v="12"/>
    <x v="3"/>
    <x v="0"/>
    <n v="23033.383783000001"/>
    <n v="8089951.9537970005"/>
    <n v="808.99519537970002"/>
  </r>
  <r>
    <x v="92"/>
    <x v="12"/>
    <x v="3"/>
    <x v="0"/>
    <n v="89954.028202999994"/>
    <n v="176313983.29824299"/>
    <n v="17631.3983298243"/>
  </r>
  <r>
    <x v="93"/>
    <x v="12"/>
    <x v="3"/>
    <x v="0"/>
    <n v="38355.527882000002"/>
    <n v="27384253.308910999"/>
    <n v="2738.4253308910997"/>
  </r>
  <r>
    <x v="94"/>
    <x v="11"/>
    <x v="2"/>
    <x v="0"/>
    <n v="74369.918644999998"/>
    <n v="175380144.36016601"/>
    <n v="17538.014436016601"/>
  </r>
  <r>
    <x v="95"/>
    <x v="12"/>
    <x v="3"/>
    <x v="0"/>
    <n v="8680.6897979999994"/>
    <n v="4084859.3229939998"/>
    <n v="408.48593229939996"/>
  </r>
  <r>
    <x v="96"/>
    <x v="8"/>
    <x v="3"/>
    <x v="0"/>
    <n v="160563.091502"/>
    <n v="778295029.21528101"/>
    <n v="77829.502921528096"/>
  </r>
  <r>
    <x v="97"/>
    <x v="11"/>
    <x v="2"/>
    <x v="0"/>
    <n v="85392.883046999996"/>
    <n v="233472238.17141101"/>
    <n v="23347.223817141101"/>
  </r>
  <r>
    <x v="98"/>
    <x v="9"/>
    <x v="1"/>
    <x v="0"/>
    <n v="47935.323044999997"/>
    <n v="111240403.71555699"/>
    <n v="11124.040371555699"/>
  </r>
  <r>
    <x v="99"/>
    <x v="11"/>
    <x v="2"/>
    <x v="0"/>
    <n v="235000.23276399999"/>
    <n v="1534445598.0501599"/>
    <n v="153444.559805016"/>
  </r>
  <r>
    <x v="100"/>
    <x v="11"/>
    <x v="2"/>
    <x v="0"/>
    <n v="87272.728145000001"/>
    <n v="183328304.63923699"/>
    <n v="18332.830463923699"/>
  </r>
  <r>
    <x v="101"/>
    <x v="13"/>
    <x v="2"/>
    <x v="0"/>
    <n v="139927.15531599999"/>
    <n v="693839757.881374"/>
    <n v="69383.975788137395"/>
  </r>
  <r>
    <x v="102"/>
    <x v="14"/>
    <x v="2"/>
    <x v="0"/>
    <n v="225858.34925900001"/>
    <n v="1647976636.4324"/>
    <n v="164797.66364324"/>
  </r>
  <r>
    <x v="103"/>
    <x v="10"/>
    <x v="2"/>
    <x v="0"/>
    <n v="189200.48758700001"/>
    <n v="1421441349.65554"/>
    <n v="142144.134965554"/>
  </r>
  <r>
    <x v="104"/>
    <x v="7"/>
    <x v="3"/>
    <x v="0"/>
    <n v="104685.708807"/>
    <n v="154081110.73703399"/>
    <n v="15408.1110737034"/>
  </r>
  <r>
    <x v="105"/>
    <x v="9"/>
    <x v="1"/>
    <x v="0"/>
    <n v="171712.15241499999"/>
    <n v="1003870164.44912"/>
    <n v="100387.01644491201"/>
  </r>
  <r>
    <x v="106"/>
    <x v="15"/>
    <x v="3"/>
    <x v="0"/>
    <n v="97432.015694000002"/>
    <n v="338708699.17199302"/>
    <n v="33870.869917199299"/>
  </r>
  <r>
    <x v="107"/>
    <x v="9"/>
    <x v="1"/>
    <x v="0"/>
    <n v="192936.56257400001"/>
    <n v="883385312.66069102"/>
    <n v="88338.531266069098"/>
  </r>
  <r>
    <x v="108"/>
    <x v="15"/>
    <x v="3"/>
    <x v="0"/>
    <n v="210732.899485"/>
    <n v="1647104746.52108"/>
    <n v="164710.47465210801"/>
  </r>
  <r>
    <x v="109"/>
    <x v="7"/>
    <x v="3"/>
    <x v="0"/>
    <n v="226843.49858000001"/>
    <n v="924370412.60852504"/>
    <n v="92437.041260852508"/>
  </r>
  <r>
    <x v="110"/>
    <x v="11"/>
    <x v="2"/>
    <x v="0"/>
    <n v="249561.411536"/>
    <n v="1923201687.16185"/>
    <n v="192320.168716185"/>
  </r>
  <r>
    <x v="111"/>
    <x v="11"/>
    <x v="2"/>
    <x v="0"/>
    <n v="335516.34654699999"/>
    <n v="2391522200.37253"/>
    <n v="239152.22003725299"/>
  </r>
  <r>
    <x v="112"/>
    <x v="14"/>
    <x v="2"/>
    <x v="0"/>
    <n v="113578.66046899999"/>
    <n v="372667333.21600199"/>
    <n v="37266.733321600201"/>
  </r>
  <r>
    <x v="113"/>
    <x v="15"/>
    <x v="3"/>
    <x v="0"/>
    <n v="76200.305552999998"/>
    <n v="116029371.88117699"/>
    <n v="11602.937188117699"/>
  </r>
  <r>
    <x v="114"/>
    <x v="10"/>
    <x v="2"/>
    <x v="0"/>
    <n v="130689.500852"/>
    <n v="555112393.81230605"/>
    <n v="55511.239381230604"/>
  </r>
  <r>
    <x v="115"/>
    <x v="15"/>
    <x v="3"/>
    <x v="0"/>
    <n v="117420.660411"/>
    <n v="271979247.60361701"/>
    <n v="27197.9247603617"/>
  </r>
  <r>
    <x v="116"/>
    <x v="13"/>
    <x v="2"/>
    <x v="0"/>
    <n v="138531.08913499999"/>
    <n v="798081981.13441801"/>
    <n v="79808.198113441802"/>
  </r>
  <r>
    <x v="117"/>
    <x v="16"/>
    <x v="2"/>
    <x v="0"/>
    <n v="81462.745158000005"/>
    <n v="238640330.00199801"/>
    <n v="23864.033000199801"/>
  </r>
  <r>
    <x v="118"/>
    <x v="13"/>
    <x v="2"/>
    <x v="0"/>
    <n v="189548.11192600001"/>
    <n v="618331437.44883704"/>
    <n v="61833.143744883702"/>
  </r>
  <r>
    <x v="119"/>
    <x v="15"/>
    <x v="3"/>
    <x v="0"/>
    <n v="116357.33867"/>
    <n v="462893236.76147401"/>
    <n v="46289.323676147404"/>
  </r>
  <r>
    <x v="120"/>
    <x v="15"/>
    <x v="3"/>
    <x v="0"/>
    <n v="142483.20112000001"/>
    <n v="491565044.59673703"/>
    <n v="49156.504459673706"/>
  </r>
  <r>
    <x v="121"/>
    <x v="17"/>
    <x v="2"/>
    <x v="0"/>
    <n v="278442.49109899998"/>
    <n v="3093455927.5158701"/>
    <n v="309345.59275158698"/>
  </r>
  <r>
    <x v="122"/>
    <x v="15"/>
    <x v="3"/>
    <x v="0"/>
    <n v="123275.94564799999"/>
    <n v="412017765.60437799"/>
    <n v="41201.7765604378"/>
  </r>
  <r>
    <x v="123"/>
    <x v="14"/>
    <x v="2"/>
    <x v="0"/>
    <n v="220712.280172"/>
    <n v="1228751764.2600901"/>
    <n v="122875.17642600901"/>
  </r>
  <r>
    <x v="124"/>
    <x v="13"/>
    <x v="2"/>
    <x v="0"/>
    <n v="42626.592660000002"/>
    <n v="55536717.631875001"/>
    <n v="5553.6717631874999"/>
  </r>
  <r>
    <x v="125"/>
    <x v="15"/>
    <x v="3"/>
    <x v="0"/>
    <n v="76458.083236000006"/>
    <n v="195829239.153189"/>
    <n v="19582.923915318901"/>
  </r>
  <r>
    <x v="126"/>
    <x v="17"/>
    <x v="2"/>
    <x v="0"/>
    <n v="139494.92098200001"/>
    <n v="754075015.54849195"/>
    <n v="75407.501554849194"/>
  </r>
  <r>
    <x v="127"/>
    <x v="16"/>
    <x v="2"/>
    <x v="0"/>
    <n v="146577.92144800001"/>
    <n v="533375876.37299901"/>
    <n v="53337.587637299905"/>
  </r>
  <r>
    <x v="128"/>
    <x v="17"/>
    <x v="2"/>
    <x v="0"/>
    <n v="96461.089141000004"/>
    <n v="340810282.48978299"/>
    <n v="34081.028248978299"/>
  </r>
  <r>
    <x v="129"/>
    <x v="14"/>
    <x v="2"/>
    <x v="0"/>
    <n v="111394.41491399999"/>
    <n v="366196963.75031799"/>
    <n v="36619.696375031795"/>
  </r>
  <r>
    <x v="130"/>
    <x v="15"/>
    <x v="3"/>
    <x v="0"/>
    <n v="85428.136494000006"/>
    <n v="174732328.31286001"/>
    <n v="17473.232831286001"/>
  </r>
  <r>
    <x v="131"/>
    <x v="13"/>
    <x v="2"/>
    <x v="0"/>
    <n v="97853.299127999999"/>
    <n v="340640899.59948301"/>
    <n v="34064.089959948302"/>
  </r>
  <r>
    <x v="132"/>
    <x v="14"/>
    <x v="2"/>
    <x v="0"/>
    <n v="76234.942616999993"/>
    <n v="237276685.76045701"/>
    <n v="23727.6685760457"/>
  </r>
  <r>
    <x v="133"/>
    <x v="18"/>
    <x v="3"/>
    <x v="0"/>
    <n v="213357.33390299999"/>
    <n v="1274336671.83371"/>
    <n v="127433.667183371"/>
  </r>
  <r>
    <x v="134"/>
    <x v="15"/>
    <x v="3"/>
    <x v="0"/>
    <n v="78305.306089999998"/>
    <n v="131289544.440587"/>
    <n v="13128.9544440587"/>
  </r>
  <r>
    <x v="135"/>
    <x v="14"/>
    <x v="2"/>
    <x v="0"/>
    <n v="210749.31460099999"/>
    <n v="1114928436.79583"/>
    <n v="111492.84367958301"/>
  </r>
  <r>
    <x v="136"/>
    <x v="16"/>
    <x v="2"/>
    <x v="0"/>
    <n v="257200.94915"/>
    <n v="1186528686.9188199"/>
    <n v="118652.86869188199"/>
  </r>
  <r>
    <x v="137"/>
    <x v="15"/>
    <x v="3"/>
    <x v="0"/>
    <n v="94645.614809999999"/>
    <n v="100219845.782305"/>
    <n v="10021.9845782305"/>
  </r>
  <r>
    <x v="138"/>
    <x v="14"/>
    <x v="2"/>
    <x v="0"/>
    <n v="134553.30176100001"/>
    <n v="716366472.33214104"/>
    <n v="71636.647233214098"/>
  </r>
  <r>
    <x v="139"/>
    <x v="14"/>
    <x v="2"/>
    <x v="0"/>
    <n v="103508.645204"/>
    <n v="462283868.18140101"/>
    <n v="46228.386818140105"/>
  </r>
  <r>
    <x v="140"/>
    <x v="14"/>
    <x v="2"/>
    <x v="0"/>
    <n v="217406.612414"/>
    <n v="1545637138.3239901"/>
    <n v="154563.71383239902"/>
  </r>
  <r>
    <x v="141"/>
    <x v="15"/>
    <x v="3"/>
    <x v="0"/>
    <n v="65698.372038000001"/>
    <n v="129432717.593266"/>
    <n v="12943.271759326599"/>
  </r>
  <r>
    <x v="142"/>
    <x v="17"/>
    <x v="2"/>
    <x v="0"/>
    <n v="210234.97871299999"/>
    <n v="1501515288.8506401"/>
    <n v="150151.52888506401"/>
  </r>
  <r>
    <x v="143"/>
    <x v="18"/>
    <x v="3"/>
    <x v="0"/>
    <n v="77304.437101000003"/>
    <n v="193944890.28669"/>
    <n v="19394.489028668999"/>
  </r>
  <r>
    <x v="144"/>
    <x v="13"/>
    <x v="2"/>
    <x v="0"/>
    <n v="87974.949712000001"/>
    <n v="266051755.84723899"/>
    <n v="26605.1755847239"/>
  </r>
  <r>
    <x v="145"/>
    <x v="13"/>
    <x v="2"/>
    <x v="0"/>
    <n v="51962.388558999999"/>
    <n v="137212644.58171299"/>
    <n v="13721.264458171299"/>
  </r>
  <r>
    <x v="146"/>
    <x v="16"/>
    <x v="2"/>
    <x v="0"/>
    <n v="181418.45958299999"/>
    <n v="810698550.21553302"/>
    <n v="81069.855021553303"/>
  </r>
  <r>
    <x v="147"/>
    <x v="13"/>
    <x v="2"/>
    <x v="0"/>
    <n v="87962.938351000004"/>
    <n v="285653402.65566701"/>
    <n v="28565.340265566701"/>
  </r>
  <r>
    <x v="148"/>
    <x v="14"/>
    <x v="2"/>
    <x v="0"/>
    <n v="79342.517800000001"/>
    <n v="243112007.65091899"/>
    <n v="24311.2007650919"/>
  </r>
  <r>
    <x v="149"/>
    <x v="14"/>
    <x v="2"/>
    <x v="0"/>
    <n v="55158.825562999999"/>
    <n v="114316876.721103"/>
    <n v="11431.6876721103"/>
  </r>
  <r>
    <x v="150"/>
    <x v="16"/>
    <x v="2"/>
    <x v="0"/>
    <n v="163890.73538200001"/>
    <n v="1056353300.54554"/>
    <n v="105635.330054554"/>
  </r>
  <r>
    <x v="151"/>
    <x v="14"/>
    <x v="2"/>
    <x v="0"/>
    <n v="46120.819884999997"/>
    <n v="74545165.841994002"/>
    <n v="7454.5165841994003"/>
  </r>
  <r>
    <x v="152"/>
    <x v="17"/>
    <x v="2"/>
    <x v="0"/>
    <n v="132091.75454200001"/>
    <n v="542938363.55875504"/>
    <n v="54293.836355875501"/>
  </r>
  <r>
    <x v="153"/>
    <x v="13"/>
    <x v="2"/>
    <x v="0"/>
    <n v="81959.535050000006"/>
    <n v="247236114.864252"/>
    <n v="24723.611486425201"/>
  </r>
  <r>
    <x v="154"/>
    <x v="17"/>
    <x v="2"/>
    <x v="0"/>
    <n v="133795.06150800001"/>
    <n v="423063479.07078302"/>
    <n v="42306.3479070783"/>
  </r>
  <r>
    <x v="155"/>
    <x v="15"/>
    <x v="3"/>
    <x v="0"/>
    <n v="94210.009797000006"/>
    <n v="104529725.314151"/>
    <n v="10452.9725314151"/>
  </r>
  <r>
    <x v="156"/>
    <x v="19"/>
    <x v="3"/>
    <x v="0"/>
    <n v="98374.740223000001"/>
    <n v="386776331.20895898"/>
    <n v="38677.633120895902"/>
  </r>
  <r>
    <x v="157"/>
    <x v="14"/>
    <x v="2"/>
    <x v="0"/>
    <n v="65067.141030999999"/>
    <n v="159551511.92529899"/>
    <n v="15955.151192529898"/>
  </r>
  <r>
    <x v="158"/>
    <x v="20"/>
    <x v="3"/>
    <x v="0"/>
    <n v="51024.499656"/>
    <n v="52347966.111518003"/>
    <n v="5234.7966111517999"/>
  </r>
  <r>
    <x v="159"/>
    <x v="18"/>
    <x v="3"/>
    <x v="0"/>
    <n v="115583.800829"/>
    <n v="282306566.77107102"/>
    <n v="28230.656677107101"/>
  </r>
  <r>
    <x v="160"/>
    <x v="20"/>
    <x v="3"/>
    <x v="0"/>
    <n v="52896.598102000004"/>
    <n v="67913458.213336006"/>
    <n v="6791.3458213336007"/>
  </r>
  <r>
    <x v="161"/>
    <x v="16"/>
    <x v="2"/>
    <x v="0"/>
    <n v="111853.921565"/>
    <n v="390862128.91999501"/>
    <n v="39086.212891999501"/>
  </r>
  <r>
    <x v="162"/>
    <x v="17"/>
    <x v="2"/>
    <x v="0"/>
    <n v="176475.16837999999"/>
    <n v="705179878.18266201"/>
    <n v="70517.987818266207"/>
  </r>
  <r>
    <x v="163"/>
    <x v="14"/>
    <x v="2"/>
    <x v="0"/>
    <n v="68675.052005000005"/>
    <n v="239991029.42013201"/>
    <n v="23999.1029420132"/>
  </r>
  <r>
    <x v="164"/>
    <x v="21"/>
    <x v="3"/>
    <x v="0"/>
    <n v="61289.383684"/>
    <n v="147461970.50944"/>
    <n v="14746.197050944"/>
  </r>
  <r>
    <x v="165"/>
    <x v="13"/>
    <x v="2"/>
    <x v="0"/>
    <n v="128900.33247199999"/>
    <n v="472221618.08424699"/>
    <n v="47222.161808424702"/>
  </r>
  <r>
    <x v="166"/>
    <x v="17"/>
    <x v="2"/>
    <x v="0"/>
    <n v="165170.56288400001"/>
    <n v="1384703670.28719"/>
    <n v="138470.36702871899"/>
  </r>
  <r>
    <x v="167"/>
    <x v="14"/>
    <x v="2"/>
    <x v="0"/>
    <n v="110802.74750300001"/>
    <n v="389878759.08939999"/>
    <n v="38987.875908939997"/>
  </r>
  <r>
    <x v="168"/>
    <x v="17"/>
    <x v="2"/>
    <x v="0"/>
    <n v="175704.83934599999"/>
    <n v="1035955492.0592099"/>
    <n v="103595.54920592099"/>
  </r>
  <r>
    <x v="169"/>
    <x v="19"/>
    <x v="3"/>
    <x v="0"/>
    <n v="283041.74337699998"/>
    <n v="1596036436.2409799"/>
    <n v="159603.64362409798"/>
  </r>
  <r>
    <x v="170"/>
    <x v="18"/>
    <x v="3"/>
    <x v="0"/>
    <n v="143925.76990300001"/>
    <n v="533993390.24070901"/>
    <n v="53399.339024070898"/>
  </r>
  <r>
    <x v="171"/>
    <x v="19"/>
    <x v="3"/>
    <x v="0"/>
    <n v="139408.20142900001"/>
    <n v="750656395.51472104"/>
    <n v="75065.639551472108"/>
  </r>
  <r>
    <x v="172"/>
    <x v="22"/>
    <x v="2"/>
    <x v="0"/>
    <n v="83247.911229999998"/>
    <n v="317837330.385297"/>
    <n v="31783.733038529699"/>
  </r>
  <r>
    <x v="173"/>
    <x v="17"/>
    <x v="2"/>
    <x v="0"/>
    <n v="112420.334401"/>
    <n v="422759058.02018303"/>
    <n v="42275.9058020183"/>
  </r>
  <r>
    <x v="174"/>
    <x v="22"/>
    <x v="2"/>
    <x v="0"/>
    <n v="41318.643067999998"/>
    <n v="70584233.715574995"/>
    <n v="7058.4233715574992"/>
  </r>
  <r>
    <x v="175"/>
    <x v="15"/>
    <x v="3"/>
    <x v="0"/>
    <n v="25565.153958999999"/>
    <n v="13942592.045882"/>
    <n v="1394.2592045882"/>
  </r>
  <r>
    <x v="176"/>
    <x v="19"/>
    <x v="3"/>
    <x v="0"/>
    <n v="69777.912047000005"/>
    <n v="143052004.47699699"/>
    <n v="14305.200447699699"/>
  </r>
  <r>
    <x v="177"/>
    <x v="13"/>
    <x v="2"/>
    <x v="0"/>
    <n v="63157.88667"/>
    <n v="182544280.44844401"/>
    <n v="18254.428044844401"/>
  </r>
  <r>
    <x v="178"/>
    <x v="14"/>
    <x v="2"/>
    <x v="0"/>
    <n v="235159.664059"/>
    <n v="1542868383.86783"/>
    <n v="154286.838386783"/>
  </r>
  <r>
    <x v="179"/>
    <x v="14"/>
    <x v="2"/>
    <x v="0"/>
    <n v="112691.205412"/>
    <n v="414385496.78049701"/>
    <n v="41438.549678049698"/>
  </r>
  <r>
    <x v="180"/>
    <x v="21"/>
    <x v="3"/>
    <x v="0"/>
    <n v="176544.47023400001"/>
    <n v="198223024.74514201"/>
    <n v="19822.302474514203"/>
  </r>
  <r>
    <x v="181"/>
    <x v="22"/>
    <x v="2"/>
    <x v="0"/>
    <n v="74878.690348999997"/>
    <n v="135367857.409872"/>
    <n v="13536.785740987199"/>
  </r>
  <r>
    <x v="182"/>
    <x v="22"/>
    <x v="2"/>
    <x v="0"/>
    <n v="135176.95524899999"/>
    <n v="526138225.293239"/>
    <n v="52613.822529323901"/>
  </r>
  <r>
    <x v="183"/>
    <x v="23"/>
    <x v="4"/>
    <x v="0"/>
    <n v="47295.021467999999"/>
    <n v="100873358.44931801"/>
    <n v="10087.3358449318"/>
  </r>
  <r>
    <x v="184"/>
    <x v="23"/>
    <x v="4"/>
    <x v="0"/>
    <n v="45257.580674999997"/>
    <n v="85020019.813747004"/>
    <n v="8502.0019813747003"/>
  </r>
  <r>
    <x v="185"/>
    <x v="23"/>
    <x v="4"/>
    <x v="0"/>
    <n v="79078.243052999998"/>
    <n v="251418098.65877801"/>
    <n v="25141.8098658778"/>
  </r>
  <r>
    <x v="186"/>
    <x v="20"/>
    <x v="3"/>
    <x v="0"/>
    <n v="191500.28644"/>
    <n v="508657948.11261803"/>
    <n v="50865.794811261803"/>
  </r>
  <r>
    <x v="187"/>
    <x v="24"/>
    <x v="3"/>
    <x v="0"/>
    <n v="60637.9643"/>
    <n v="146668354.37739"/>
    <n v="14666.835437739001"/>
  </r>
  <r>
    <x v="188"/>
    <x v="23"/>
    <x v="4"/>
    <x v="0"/>
    <n v="35444.126098000001"/>
    <n v="28418224.565733001"/>
    <n v="2841.8224565732999"/>
  </r>
  <r>
    <x v="189"/>
    <x v="16"/>
    <x v="2"/>
    <x v="0"/>
    <n v="178430.435791"/>
    <n v="1241654081.1846001"/>
    <n v="124165.40811846001"/>
  </r>
  <r>
    <x v="16"/>
    <x v="19"/>
    <x v="3"/>
    <x v="0"/>
    <n v="112050.994481"/>
    <n v="497135842.50147599"/>
    <n v="49713.5842501476"/>
  </r>
  <r>
    <x v="190"/>
    <x v="24"/>
    <x v="3"/>
    <x v="0"/>
    <n v="110280.785645"/>
    <n v="204790714.04580501"/>
    <n v="20479.0714045805"/>
  </r>
  <r>
    <x v="191"/>
    <x v="22"/>
    <x v="2"/>
    <x v="0"/>
    <n v="75510.515461999996"/>
    <n v="166785965.167198"/>
    <n v="16678.596516719801"/>
  </r>
  <r>
    <x v="192"/>
    <x v="14"/>
    <x v="2"/>
    <x v="0"/>
    <n v="117432.703087"/>
    <n v="284416269.80668998"/>
    <n v="28441.626980668996"/>
  </r>
  <r>
    <x v="193"/>
    <x v="19"/>
    <x v="3"/>
    <x v="0"/>
    <n v="154376.254453"/>
    <n v="663873841.06834304"/>
    <n v="66387.384106834303"/>
  </r>
  <r>
    <x v="194"/>
    <x v="23"/>
    <x v="4"/>
    <x v="0"/>
    <n v="40050.124028999999"/>
    <n v="56655701.904239997"/>
    <n v="5665.5701904239995"/>
  </r>
  <r>
    <x v="195"/>
    <x v="19"/>
    <x v="3"/>
    <x v="0"/>
    <n v="46999.741055999999"/>
    <n v="133930707.87805399"/>
    <n v="13393.0707878054"/>
  </r>
  <r>
    <x v="196"/>
    <x v="20"/>
    <x v="3"/>
    <x v="0"/>
    <n v="87364.554424000002"/>
    <n v="406522210.16605502"/>
    <n v="40652.221016605501"/>
  </r>
  <r>
    <x v="197"/>
    <x v="17"/>
    <x v="2"/>
    <x v="0"/>
    <n v="151933.11425300001"/>
    <n v="769919726.81991696"/>
    <n v="76991.972681991698"/>
  </r>
  <r>
    <x v="198"/>
    <x v="24"/>
    <x v="3"/>
    <x v="0"/>
    <n v="59671.436516000002"/>
    <n v="127149949.033273"/>
    <n v="12714.994903327301"/>
  </r>
  <r>
    <x v="199"/>
    <x v="17"/>
    <x v="2"/>
    <x v="0"/>
    <n v="131473.07352599999"/>
    <n v="446343958.99109399"/>
    <n v="44634.395899109397"/>
  </r>
  <r>
    <x v="200"/>
    <x v="22"/>
    <x v="2"/>
    <x v="0"/>
    <n v="48621.708307000001"/>
    <n v="96558187.674189001"/>
    <n v="9655.8187674188994"/>
  </r>
  <r>
    <x v="201"/>
    <x v="13"/>
    <x v="2"/>
    <x v="0"/>
    <n v="189857.53594"/>
    <n v="904539415.01447296"/>
    <n v="90453.941501447291"/>
  </r>
  <r>
    <x v="202"/>
    <x v="22"/>
    <x v="2"/>
    <x v="0"/>
    <n v="66677.192897999994"/>
    <n v="162281211.73708299"/>
    <n v="16228.121173708299"/>
  </r>
  <r>
    <x v="203"/>
    <x v="21"/>
    <x v="3"/>
    <x v="0"/>
    <n v="97279.680399999997"/>
    <n v="307609957.80820698"/>
    <n v="30760.995780820696"/>
  </r>
  <r>
    <x v="204"/>
    <x v="25"/>
    <x v="4"/>
    <x v="0"/>
    <n v="265296.64040799998"/>
    <n v="1562494000.85741"/>
    <n v="156249.40008574098"/>
  </r>
  <r>
    <x v="205"/>
    <x v="26"/>
    <x v="5"/>
    <x v="0"/>
    <n v="127835.92161999999"/>
    <n v="517074667.88639498"/>
    <n v="51707.466788639496"/>
  </r>
  <r>
    <x v="206"/>
    <x v="25"/>
    <x v="4"/>
    <x v="0"/>
    <n v="139897.65472200001"/>
    <n v="643124859.61062801"/>
    <n v="64312.485961062797"/>
  </r>
  <r>
    <x v="207"/>
    <x v="19"/>
    <x v="3"/>
    <x v="0"/>
    <n v="65253.492363999998"/>
    <n v="161801667.00084099"/>
    <n v="16180.166700084099"/>
  </r>
  <r>
    <x v="208"/>
    <x v="17"/>
    <x v="2"/>
    <x v="0"/>
    <n v="185216.58210199999"/>
    <n v="1580757976.20099"/>
    <n v="158075.79762009901"/>
  </r>
  <r>
    <x v="209"/>
    <x v="22"/>
    <x v="2"/>
    <x v="0"/>
    <n v="65354.706326"/>
    <n v="191597101.18333101"/>
    <n v="19159.7101183331"/>
  </r>
  <r>
    <x v="210"/>
    <x v="21"/>
    <x v="3"/>
    <x v="0"/>
    <n v="154164.54913599999"/>
    <n v="389846391.82375097"/>
    <n v="38984.639182375096"/>
  </r>
  <r>
    <x v="211"/>
    <x v="21"/>
    <x v="3"/>
    <x v="0"/>
    <n v="143201.64010300001"/>
    <n v="511952230.06153798"/>
    <n v="51195.223006153799"/>
  </r>
  <r>
    <x v="193"/>
    <x v="23"/>
    <x v="4"/>
    <x v="0"/>
    <n v="109945.80703900001"/>
    <n v="280976486.15768498"/>
    <n v="28097.648615768499"/>
  </r>
  <r>
    <x v="212"/>
    <x v="23"/>
    <x v="4"/>
    <x v="0"/>
    <n v="50746.679370999998"/>
    <n v="120351708.50878701"/>
    <n v="12035.170850878701"/>
  </r>
  <r>
    <x v="213"/>
    <x v="24"/>
    <x v="3"/>
    <x v="0"/>
    <n v="86162.232250000001"/>
    <n v="152919610.78444999"/>
    <n v="15291.961078445"/>
  </r>
  <r>
    <x v="214"/>
    <x v="23"/>
    <x v="4"/>
    <x v="0"/>
    <n v="102145.562407"/>
    <n v="248127494.38224399"/>
    <n v="24812.7494382244"/>
  </r>
  <r>
    <x v="215"/>
    <x v="19"/>
    <x v="3"/>
    <x v="0"/>
    <n v="134301.292051"/>
    <n v="883414569.96405303"/>
    <n v="88341.456996405308"/>
  </r>
  <r>
    <x v="216"/>
    <x v="25"/>
    <x v="4"/>
    <x v="0"/>
    <n v="105433.441041"/>
    <n v="372096138.59562498"/>
    <n v="37209.613859562502"/>
  </r>
  <r>
    <x v="217"/>
    <x v="27"/>
    <x v="6"/>
    <x v="0"/>
    <n v="262418.061759"/>
    <n v="1943919938.35062"/>
    <n v="194391.99383506199"/>
  </r>
  <r>
    <x v="218"/>
    <x v="24"/>
    <x v="3"/>
    <x v="0"/>
    <n v="98588.863752000005"/>
    <n v="320471662.33528298"/>
    <n v="32047.1662335283"/>
  </r>
  <r>
    <x v="219"/>
    <x v="14"/>
    <x v="2"/>
    <x v="0"/>
    <n v="205671.681342"/>
    <n v="1445001497.45134"/>
    <n v="144500.149745134"/>
  </r>
  <r>
    <x v="220"/>
    <x v="24"/>
    <x v="3"/>
    <x v="0"/>
    <n v="47325.130663000004"/>
    <n v="67250702.194405004"/>
    <n v="6725.0702194405003"/>
  </r>
  <r>
    <x v="221"/>
    <x v="23"/>
    <x v="4"/>
    <x v="0"/>
    <n v="50963.212930000002"/>
    <n v="117504872.544597"/>
    <n v="11750.4872544597"/>
  </r>
  <r>
    <x v="222"/>
    <x v="21"/>
    <x v="3"/>
    <x v="0"/>
    <n v="64742.231699999997"/>
    <n v="106888019.47958601"/>
    <n v="10688.8019479586"/>
  </r>
  <r>
    <x v="223"/>
    <x v="24"/>
    <x v="3"/>
    <x v="0"/>
    <n v="138306.40845799999"/>
    <n v="338042879.823183"/>
    <n v="33804.287982318303"/>
  </r>
  <r>
    <x v="224"/>
    <x v="24"/>
    <x v="3"/>
    <x v="0"/>
    <n v="56623.940526999999"/>
    <n v="105183761.56914601"/>
    <n v="10518.376156914601"/>
  </r>
  <r>
    <x v="225"/>
    <x v="28"/>
    <x v="3"/>
    <x v="0"/>
    <n v="63903.690857000001"/>
    <n v="143649717.56696901"/>
    <n v="14364.971756696901"/>
  </r>
  <r>
    <x v="226"/>
    <x v="25"/>
    <x v="4"/>
    <x v="0"/>
    <n v="65672.058955999993"/>
    <n v="102991474.783049"/>
    <n v="10299.1474783049"/>
  </r>
  <r>
    <x v="227"/>
    <x v="26"/>
    <x v="5"/>
    <x v="0"/>
    <n v="117763.385307"/>
    <n v="360488692.38101798"/>
    <n v="36048.869238101797"/>
  </r>
  <r>
    <x v="228"/>
    <x v="21"/>
    <x v="3"/>
    <x v="0"/>
    <n v="93437.648835999993"/>
    <n v="298749242.95214301"/>
    <n v="29874.924295214303"/>
  </r>
  <r>
    <x v="229"/>
    <x v="19"/>
    <x v="3"/>
    <x v="0"/>
    <n v="134686.14501899999"/>
    <n v="527976526.00020099"/>
    <n v="52797.652600020097"/>
  </r>
  <r>
    <x v="230"/>
    <x v="29"/>
    <x v="3"/>
    <x v="0"/>
    <n v="71603.524699999994"/>
    <n v="229711484.77947801"/>
    <n v="22971.148477947801"/>
  </r>
  <r>
    <x v="231"/>
    <x v="25"/>
    <x v="4"/>
    <x v="0"/>
    <n v="73494.901658999996"/>
    <n v="147031675.63164899"/>
    <n v="14703.1675631649"/>
  </r>
  <r>
    <x v="232"/>
    <x v="13"/>
    <x v="2"/>
    <x v="0"/>
    <n v="169597.105797"/>
    <n v="729620775.42839503"/>
    <n v="72962.077542839499"/>
  </r>
  <r>
    <x v="233"/>
    <x v="26"/>
    <x v="5"/>
    <x v="0"/>
    <n v="136832.68509000001"/>
    <n v="629294031.20803797"/>
    <n v="62929.4031208038"/>
  </r>
  <r>
    <x v="234"/>
    <x v="30"/>
    <x v="4"/>
    <x v="0"/>
    <n v="240449.30390200001"/>
    <n v="1503199655.07864"/>
    <n v="150319.96550786399"/>
  </r>
  <r>
    <x v="235"/>
    <x v="13"/>
    <x v="2"/>
    <x v="0"/>
    <n v="236020.44253199999"/>
    <n v="1197603456.5543699"/>
    <n v="119760.34565543699"/>
  </r>
  <r>
    <x v="236"/>
    <x v="27"/>
    <x v="6"/>
    <x v="0"/>
    <n v="121337.238262"/>
    <n v="534100014.14394301"/>
    <n v="53410.001414394304"/>
  </r>
  <r>
    <x v="237"/>
    <x v="24"/>
    <x v="3"/>
    <x v="0"/>
    <n v="81532.109096999993"/>
    <n v="201648964.99759901"/>
    <n v="20164.8964997599"/>
  </r>
  <r>
    <x v="238"/>
    <x v="23"/>
    <x v="4"/>
    <x v="0"/>
    <n v="172892.63328400001"/>
    <n v="793868744.64332604"/>
    <n v="79386.874464332606"/>
  </r>
  <r>
    <x v="239"/>
    <x v="29"/>
    <x v="3"/>
    <x v="0"/>
    <n v="93251.711286000005"/>
    <n v="217513054.39299199"/>
    <n v="21751.305439299198"/>
  </r>
  <r>
    <x v="240"/>
    <x v="14"/>
    <x v="2"/>
    <x v="0"/>
    <n v="261356.55467499999"/>
    <n v="1508306785.1630199"/>
    <n v="150830.678516302"/>
  </r>
  <r>
    <x v="241"/>
    <x v="30"/>
    <x v="4"/>
    <x v="0"/>
    <n v="117852.855775"/>
    <n v="575260938.63552904"/>
    <n v="57526.093863552902"/>
  </r>
  <r>
    <x v="242"/>
    <x v="30"/>
    <x v="4"/>
    <x v="0"/>
    <n v="120447.280457"/>
    <n v="366776951.76372099"/>
    <n v="36677.695176372101"/>
  </r>
  <r>
    <x v="243"/>
    <x v="21"/>
    <x v="3"/>
    <x v="0"/>
    <n v="224190.46324700001"/>
    <n v="886447127.22626996"/>
    <n v="88644.712722626995"/>
  </r>
  <r>
    <x v="244"/>
    <x v="22"/>
    <x v="2"/>
    <x v="0"/>
    <n v="151977.73442699999"/>
    <n v="787948085.289837"/>
    <n v="78794.808528983704"/>
  </r>
  <r>
    <x v="245"/>
    <x v="30"/>
    <x v="4"/>
    <x v="0"/>
    <n v="214798.33705900001"/>
    <n v="727043970.36726904"/>
    <n v="72704.397036726907"/>
  </r>
  <r>
    <x v="246"/>
    <x v="25"/>
    <x v="4"/>
    <x v="0"/>
    <n v="156244.679083"/>
    <n v="576546620.52813399"/>
    <n v="57654.662052813401"/>
  </r>
  <r>
    <x v="247"/>
    <x v="29"/>
    <x v="3"/>
    <x v="0"/>
    <n v="126602.760499"/>
    <n v="333113708.88274097"/>
    <n v="33311.370888274098"/>
  </r>
  <r>
    <x v="248"/>
    <x v="26"/>
    <x v="5"/>
    <x v="0"/>
    <n v="171288.66719899999"/>
    <n v="820246258.97764802"/>
    <n v="82024.625897764796"/>
  </r>
  <r>
    <x v="249"/>
    <x v="24"/>
    <x v="3"/>
    <x v="0"/>
    <n v="146562.624579"/>
    <n v="724216390.28228104"/>
    <n v="72421.639028228106"/>
  </r>
  <r>
    <x v="250"/>
    <x v="26"/>
    <x v="5"/>
    <x v="0"/>
    <n v="146481.38730999999"/>
    <n v="740151780.82808602"/>
    <n v="74015.178082808605"/>
  </r>
  <r>
    <x v="251"/>
    <x v="27"/>
    <x v="6"/>
    <x v="0"/>
    <n v="220241.16050699999"/>
    <n v="1143390591.5211799"/>
    <n v="114339.05915211799"/>
  </r>
  <r>
    <x v="252"/>
    <x v="28"/>
    <x v="3"/>
    <x v="0"/>
    <n v="136545.27311800001"/>
    <n v="527704965.794406"/>
    <n v="52770.496579440602"/>
  </r>
  <r>
    <x v="169"/>
    <x v="30"/>
    <x v="4"/>
    <x v="0"/>
    <n v="176813.362872"/>
    <n v="1033268846.9176"/>
    <n v="103326.88469176"/>
  </r>
  <r>
    <x v="253"/>
    <x v="29"/>
    <x v="3"/>
    <x v="0"/>
    <n v="203664.773277"/>
    <n v="1021729646.7506599"/>
    <n v="102172.96467506599"/>
  </r>
  <r>
    <x v="254"/>
    <x v="22"/>
    <x v="2"/>
    <x v="0"/>
    <n v="213604.813953"/>
    <n v="1504817453.55724"/>
    <n v="150481.74535572401"/>
  </r>
  <r>
    <x v="47"/>
    <x v="30"/>
    <x v="4"/>
    <x v="0"/>
    <n v="108198.014407"/>
    <n v="407194972.333987"/>
    <n v="40719.497233398703"/>
  </r>
  <r>
    <x v="255"/>
    <x v="22"/>
    <x v="2"/>
    <x v="0"/>
    <n v="194479.778005"/>
    <n v="935747093.103688"/>
    <n v="93574.709310368795"/>
  </r>
  <r>
    <x v="256"/>
    <x v="26"/>
    <x v="5"/>
    <x v="0"/>
    <n v="114966.86077299999"/>
    <n v="360775644.65297103"/>
    <n v="36077.564465297102"/>
  </r>
  <r>
    <x v="257"/>
    <x v="16"/>
    <x v="2"/>
    <x v="0"/>
    <n v="359485.850217"/>
    <n v="1394769452.0065899"/>
    <n v="139476.94520065899"/>
  </r>
  <r>
    <x v="258"/>
    <x v="25"/>
    <x v="4"/>
    <x v="0"/>
    <n v="198229.66770200001"/>
    <n v="1080821825.5541301"/>
    <n v="108082.182555413"/>
  </r>
  <r>
    <x v="259"/>
    <x v="26"/>
    <x v="5"/>
    <x v="0"/>
    <n v="117679.36008300001"/>
    <n v="274761898.33791399"/>
    <n v="27476.189833791399"/>
  </r>
  <r>
    <x v="260"/>
    <x v="30"/>
    <x v="4"/>
    <x v="0"/>
    <n v="34132.521247999997"/>
    <n v="46826251.942681998"/>
    <n v="4682.6251942682002"/>
  </r>
  <r>
    <x v="261"/>
    <x v="27"/>
    <x v="6"/>
    <x v="0"/>
    <n v="180301.98929699999"/>
    <n v="954717811.91176999"/>
    <n v="95471.781191176997"/>
  </r>
  <r>
    <x v="262"/>
    <x v="29"/>
    <x v="3"/>
    <x v="0"/>
    <n v="99583.320663999999"/>
    <n v="399260594.60505903"/>
    <n v="39926.059460505901"/>
  </r>
  <r>
    <x v="263"/>
    <x v="15"/>
    <x v="3"/>
    <x v="0"/>
    <n v="298050.31938599999"/>
    <n v="1947329050.8736701"/>
    <n v="194732.90508736702"/>
  </r>
  <r>
    <x v="264"/>
    <x v="29"/>
    <x v="3"/>
    <x v="0"/>
    <n v="148444.058357"/>
    <n v="694119932.78210104"/>
    <n v="69411.99327821011"/>
  </r>
  <r>
    <x v="265"/>
    <x v="24"/>
    <x v="3"/>
    <x v="0"/>
    <n v="137993.21977299999"/>
    <n v="405518245.96809298"/>
    <n v="40551.824596809296"/>
  </r>
  <r>
    <x v="266"/>
    <x v="27"/>
    <x v="6"/>
    <x v="0"/>
    <n v="159217.974345"/>
    <n v="611323292.73770905"/>
    <n v="61132.329273770905"/>
  </r>
  <r>
    <x v="267"/>
    <x v="24"/>
    <x v="3"/>
    <x v="0"/>
    <n v="100648.73906399999"/>
    <n v="399342375.18444198"/>
    <n v="39934.237518444199"/>
  </r>
  <r>
    <x v="149"/>
    <x v="26"/>
    <x v="5"/>
    <x v="0"/>
    <n v="231379.14543100001"/>
    <n v="1547053856.61449"/>
    <n v="154705.38566144899"/>
  </r>
  <r>
    <x v="268"/>
    <x v="31"/>
    <x v="6"/>
    <x v="0"/>
    <n v="69446.843825000004"/>
    <n v="182498591.44263199"/>
    <n v="18249.859144263199"/>
  </r>
  <r>
    <x v="269"/>
    <x v="30"/>
    <x v="4"/>
    <x v="0"/>
    <n v="148448.02142999999"/>
    <n v="863244431.22220194"/>
    <n v="86324.443122220197"/>
  </r>
  <r>
    <x v="270"/>
    <x v="28"/>
    <x v="3"/>
    <x v="0"/>
    <n v="231378.79043699999"/>
    <n v="972297926.80790496"/>
    <n v="97229.792680790502"/>
  </r>
  <r>
    <x v="271"/>
    <x v="25"/>
    <x v="4"/>
    <x v="0"/>
    <n v="270144.99507800001"/>
    <n v="1387963337.8471701"/>
    <n v="138796.33378471702"/>
  </r>
  <r>
    <x v="272"/>
    <x v="30"/>
    <x v="4"/>
    <x v="0"/>
    <n v="185335.93046100001"/>
    <n v="1109820873.0520401"/>
    <n v="110982.08730520401"/>
  </r>
  <r>
    <x v="273"/>
    <x v="24"/>
    <x v="3"/>
    <x v="0"/>
    <n v="147386.85935899999"/>
    <n v="788719246.66851199"/>
    <n v="78871.924666851191"/>
  </r>
  <r>
    <x v="274"/>
    <x v="28"/>
    <x v="3"/>
    <x v="0"/>
    <n v="231795.958204"/>
    <n v="1043065788.89806"/>
    <n v="104306.578889806"/>
  </r>
  <r>
    <x v="275"/>
    <x v="32"/>
    <x v="5"/>
    <x v="0"/>
    <n v="135859.14350400001"/>
    <n v="427355559.05477101"/>
    <n v="42735.5559054771"/>
  </r>
  <r>
    <x v="276"/>
    <x v="31"/>
    <x v="6"/>
    <x v="0"/>
    <n v="63956.031462999999"/>
    <n v="131323678.73123699"/>
    <n v="13132.3678731237"/>
  </r>
  <r>
    <x v="52"/>
    <x v="29"/>
    <x v="3"/>
    <x v="0"/>
    <n v="158577.58470199999"/>
    <n v="807163230.22838199"/>
    <n v="80716.323022838202"/>
  </r>
  <r>
    <x v="277"/>
    <x v="33"/>
    <x v="3"/>
    <x v="0"/>
    <n v="103784.89294000001"/>
    <n v="515492737.06601298"/>
    <n v="51549.2737066013"/>
  </r>
  <r>
    <x v="278"/>
    <x v="32"/>
    <x v="5"/>
    <x v="0"/>
    <n v="104312.94854899999"/>
    <n v="395005039.51290298"/>
    <n v="39500.503951290295"/>
  </r>
  <r>
    <x v="279"/>
    <x v="32"/>
    <x v="5"/>
    <x v="0"/>
    <n v="108655.98316800001"/>
    <n v="505466218.34524399"/>
    <n v="50546.621834524398"/>
  </r>
  <r>
    <x v="280"/>
    <x v="34"/>
    <x v="5"/>
    <x v="0"/>
    <n v="146749.744657"/>
    <n v="761433874.70430899"/>
    <n v="76143.387470430898"/>
  </r>
  <r>
    <x v="281"/>
    <x v="30"/>
    <x v="4"/>
    <x v="0"/>
    <n v="151094.44682400001"/>
    <n v="716026288.34156299"/>
    <n v="71602.628834156305"/>
  </r>
  <r>
    <x v="282"/>
    <x v="24"/>
    <x v="3"/>
    <x v="0"/>
    <n v="115118.87035899999"/>
    <n v="518225379.35337299"/>
    <n v="51822.537935337299"/>
  </r>
  <r>
    <x v="283"/>
    <x v="35"/>
    <x v="7"/>
    <x v="0"/>
    <n v="132215.079642"/>
    <n v="632648284.339939"/>
    <n v="63264.828433993898"/>
  </r>
  <r>
    <x v="284"/>
    <x v="34"/>
    <x v="5"/>
    <x v="0"/>
    <n v="308754.63982699998"/>
    <n v="1907526746.51858"/>
    <n v="190752.67465185799"/>
  </r>
  <r>
    <x v="285"/>
    <x v="36"/>
    <x v="7"/>
    <x v="0"/>
    <n v="260310.07742300001"/>
    <n v="1735375494.4118199"/>
    <n v="173537.549441182"/>
  </r>
  <r>
    <x v="286"/>
    <x v="35"/>
    <x v="7"/>
    <x v="0"/>
    <n v="130623.222545"/>
    <n v="602916948.53976905"/>
    <n v="60291.694853976907"/>
  </r>
  <r>
    <x v="287"/>
    <x v="36"/>
    <x v="7"/>
    <x v="0"/>
    <n v="67819.878639999995"/>
    <n v="230327205.89887801"/>
    <n v="23032.720589887802"/>
  </r>
  <r>
    <x v="288"/>
    <x v="30"/>
    <x v="4"/>
    <x v="0"/>
    <n v="117075.334952"/>
    <n v="463883623.39539999"/>
    <n v="46388.362339539999"/>
  </r>
  <r>
    <x v="289"/>
    <x v="32"/>
    <x v="5"/>
    <x v="0"/>
    <n v="78278.685893000002"/>
    <n v="171661517.42407501"/>
    <n v="17166.151742407499"/>
  </r>
  <r>
    <x v="290"/>
    <x v="34"/>
    <x v="5"/>
    <x v="0"/>
    <n v="124267.927914"/>
    <n v="315433623.52940398"/>
    <n v="31543.362352940399"/>
  </r>
  <r>
    <x v="291"/>
    <x v="28"/>
    <x v="3"/>
    <x v="0"/>
    <n v="248777.031903"/>
    <n v="364792061.07940602"/>
    <n v="36479.206107940605"/>
  </r>
  <r>
    <x v="292"/>
    <x v="32"/>
    <x v="5"/>
    <x v="0"/>
    <n v="72151.608275000006"/>
    <n v="149268398.40316701"/>
    <n v="14926.839840316701"/>
  </r>
  <r>
    <x v="293"/>
    <x v="31"/>
    <x v="6"/>
    <x v="0"/>
    <n v="102508.821312"/>
    <n v="253704131.91656199"/>
    <n v="25370.4131916562"/>
  </r>
  <r>
    <x v="294"/>
    <x v="37"/>
    <x v="5"/>
    <x v="0"/>
    <n v="109416.771547"/>
    <n v="440322586.245727"/>
    <n v="44032.2586245727"/>
  </r>
  <r>
    <x v="295"/>
    <x v="30"/>
    <x v="4"/>
    <x v="0"/>
    <n v="178214.40025599999"/>
    <n v="1155767688.7534599"/>
    <n v="115576.768875346"/>
  </r>
  <r>
    <x v="296"/>
    <x v="33"/>
    <x v="3"/>
    <x v="0"/>
    <n v="177904.77009100001"/>
    <n v="321612219.900976"/>
    <n v="32161.221990097602"/>
  </r>
  <r>
    <x v="297"/>
    <x v="38"/>
    <x v="6"/>
    <x v="0"/>
    <n v="182221.425349"/>
    <n v="1399788149.01753"/>
    <n v="139978.81490175301"/>
  </r>
  <r>
    <x v="298"/>
    <x v="24"/>
    <x v="3"/>
    <x v="0"/>
    <n v="156116.98444500001"/>
    <n v="625616089.68155396"/>
    <n v="62561.608968155393"/>
  </r>
  <r>
    <x v="299"/>
    <x v="30"/>
    <x v="4"/>
    <x v="0"/>
    <n v="204025.87238300001"/>
    <n v="1210851188.5689499"/>
    <n v="121085.11885689499"/>
  </r>
  <r>
    <x v="143"/>
    <x v="30"/>
    <x v="4"/>
    <x v="0"/>
    <n v="114902.32169899999"/>
    <n v="405040581.69065702"/>
    <n v="40504.058169065705"/>
  </r>
  <r>
    <x v="300"/>
    <x v="35"/>
    <x v="7"/>
    <x v="0"/>
    <n v="120057.179749"/>
    <n v="350958682.824678"/>
    <n v="35095.868282467804"/>
  </r>
  <r>
    <x v="301"/>
    <x v="34"/>
    <x v="5"/>
    <x v="0"/>
    <n v="90871.820907000001"/>
    <n v="226369909.183768"/>
    <n v="22636.9909183768"/>
  </r>
  <r>
    <x v="302"/>
    <x v="30"/>
    <x v="4"/>
    <x v="0"/>
    <n v="181602.49469200001"/>
    <n v="858408426.27340305"/>
    <n v="85840.842627340302"/>
  </r>
  <r>
    <x v="303"/>
    <x v="35"/>
    <x v="7"/>
    <x v="0"/>
    <n v="81805.076371000003"/>
    <n v="176597345.83818099"/>
    <n v="17659.734583818099"/>
  </r>
  <r>
    <x v="304"/>
    <x v="39"/>
    <x v="7"/>
    <x v="0"/>
    <n v="55593.082146000001"/>
    <n v="114333209.302766"/>
    <n v="11433.320930276599"/>
  </r>
  <r>
    <x v="305"/>
    <x v="33"/>
    <x v="3"/>
    <x v="0"/>
    <n v="106427.344257"/>
    <n v="15820221.721336"/>
    <n v="1582.0221721336"/>
  </r>
  <r>
    <x v="306"/>
    <x v="35"/>
    <x v="7"/>
    <x v="0"/>
    <n v="188992.92373000001"/>
    <n v="1171734788.9735401"/>
    <n v="117173.47889735401"/>
  </r>
  <r>
    <x v="127"/>
    <x v="31"/>
    <x v="6"/>
    <x v="0"/>
    <n v="112469.154838"/>
    <n v="313654861.769041"/>
    <n v="31365.486176904102"/>
  </r>
  <r>
    <x v="307"/>
    <x v="36"/>
    <x v="7"/>
    <x v="0"/>
    <n v="99018.604978000003"/>
    <n v="339063351.11035597"/>
    <n v="33906.335111035594"/>
  </r>
  <r>
    <x v="308"/>
    <x v="30"/>
    <x v="4"/>
    <x v="0"/>
    <n v="32100.990967000002"/>
    <n v="45480857.632262997"/>
    <n v="4548.0857632262996"/>
  </r>
  <r>
    <x v="309"/>
    <x v="40"/>
    <x v="3"/>
    <x v="0"/>
    <n v="184104.612268"/>
    <n v="860164913.93743002"/>
    <n v="86016.491393742996"/>
  </r>
  <r>
    <x v="310"/>
    <x v="32"/>
    <x v="5"/>
    <x v="0"/>
    <n v="98130.074347000002"/>
    <n v="291942516.09845799"/>
    <n v="29194.2516098458"/>
  </r>
  <r>
    <x v="311"/>
    <x v="39"/>
    <x v="7"/>
    <x v="0"/>
    <n v="38398.546338"/>
    <n v="62724762.269814"/>
    <n v="6272.4762269814"/>
  </r>
  <r>
    <x v="312"/>
    <x v="29"/>
    <x v="3"/>
    <x v="0"/>
    <n v="139934.06935500001"/>
    <n v="658387339.94682205"/>
    <n v="65838.733994682203"/>
  </r>
  <r>
    <x v="313"/>
    <x v="37"/>
    <x v="5"/>
    <x v="0"/>
    <n v="164277.93073600001"/>
    <n v="648722609.82056201"/>
    <n v="64872.260982056199"/>
  </r>
  <r>
    <x v="314"/>
    <x v="39"/>
    <x v="7"/>
    <x v="0"/>
    <n v="39034.853348999997"/>
    <n v="51011173.595813997"/>
    <n v="5101.1173595813998"/>
  </r>
  <r>
    <x v="315"/>
    <x v="34"/>
    <x v="5"/>
    <x v="0"/>
    <n v="171355.21225400001"/>
    <n v="675422527.17267799"/>
    <n v="67542.252717267795"/>
  </r>
  <r>
    <x v="106"/>
    <x v="39"/>
    <x v="7"/>
    <x v="0"/>
    <n v="24658.042982999999"/>
    <n v="25374861.004464999"/>
    <n v="2537.4861004464997"/>
  </r>
  <r>
    <x v="316"/>
    <x v="33"/>
    <x v="3"/>
    <x v="0"/>
    <n v="191798.285535"/>
    <n v="378720162.52021402"/>
    <n v="37872.0162520214"/>
  </r>
  <r>
    <x v="317"/>
    <x v="39"/>
    <x v="7"/>
    <x v="0"/>
    <n v="80421.811830999999"/>
    <n v="146507012.21691"/>
    <n v="14650.701221691001"/>
  </r>
  <r>
    <x v="318"/>
    <x v="30"/>
    <x v="4"/>
    <x v="0"/>
    <n v="123889.749266"/>
    <n v="520089711.24888498"/>
    <n v="52008.9711248885"/>
  </r>
  <r>
    <x v="319"/>
    <x v="36"/>
    <x v="7"/>
    <x v="0"/>
    <n v="47427.034480000002"/>
    <n v="87595174.904929996"/>
    <n v="8759.5174904929991"/>
  </r>
  <r>
    <x v="320"/>
    <x v="41"/>
    <x v="4"/>
    <x v="0"/>
    <n v="104712.37857"/>
    <n v="314200467.98142701"/>
    <n v="31420.046798142703"/>
  </r>
  <r>
    <x v="321"/>
    <x v="33"/>
    <x v="3"/>
    <x v="0"/>
    <n v="399291.00374100002"/>
    <n v="326818390.72349101"/>
    <n v="32681.839072349103"/>
  </r>
  <r>
    <x v="322"/>
    <x v="36"/>
    <x v="7"/>
    <x v="0"/>
    <n v="53053.459930999998"/>
    <n v="104384758.107471"/>
    <n v="10438.475810747101"/>
  </r>
  <r>
    <x v="323"/>
    <x v="33"/>
    <x v="3"/>
    <x v="0"/>
    <n v="4932.5754299999999"/>
    <n v="16754.316358"/>
    <n v="1.6754316358000001"/>
  </r>
  <r>
    <x v="324"/>
    <x v="38"/>
    <x v="6"/>
    <x v="0"/>
    <n v="11992.061964"/>
    <n v="6325310.0227399999"/>
    <n v="632.531002274"/>
  </r>
  <r>
    <x v="325"/>
    <x v="41"/>
    <x v="4"/>
    <x v="0"/>
    <n v="64662.228868999999"/>
    <n v="143999879.62944701"/>
    <n v="14399.9879629447"/>
  </r>
  <r>
    <x v="326"/>
    <x v="38"/>
    <x v="6"/>
    <x v="0"/>
    <n v="375567.845241"/>
    <n v="2767921954.39643"/>
    <n v="276792.19543964299"/>
  </r>
  <r>
    <x v="327"/>
    <x v="36"/>
    <x v="7"/>
    <x v="0"/>
    <n v="120724.936065"/>
    <n v="365235219.99250102"/>
    <n v="36523.521999250101"/>
  </r>
  <r>
    <x v="328"/>
    <x v="35"/>
    <x v="7"/>
    <x v="0"/>
    <n v="80252.856658999997"/>
    <n v="229318104.641238"/>
    <n v="22931.810464123799"/>
  </r>
  <r>
    <x v="329"/>
    <x v="36"/>
    <x v="7"/>
    <x v="0"/>
    <n v="32956.404451000002"/>
    <n v="44387518.568240002"/>
    <n v="4438.7518568240002"/>
  </r>
  <r>
    <x v="330"/>
    <x v="38"/>
    <x v="6"/>
    <x v="0"/>
    <n v="32806.212854999998"/>
    <n v="41429618.576096997"/>
    <n v="4142.9618576097"/>
  </r>
  <r>
    <x v="245"/>
    <x v="37"/>
    <x v="5"/>
    <x v="0"/>
    <n v="37933.245207"/>
    <n v="56152223.490436003"/>
    <n v="5615.2223490435999"/>
  </r>
  <r>
    <x v="331"/>
    <x v="34"/>
    <x v="5"/>
    <x v="0"/>
    <n v="159065.73882699999"/>
    <n v="748461186.45083404"/>
    <n v="74846.118645083407"/>
  </r>
  <r>
    <x v="332"/>
    <x v="42"/>
    <x v="7"/>
    <x v="0"/>
    <n v="131708.939377"/>
    <n v="484747584.344639"/>
    <n v="48474.758434463904"/>
  </r>
  <r>
    <x v="333"/>
    <x v="43"/>
    <x v="7"/>
    <x v="0"/>
    <n v="150007.52670399999"/>
    <n v="590579522.10726595"/>
    <n v="59057.952210726595"/>
  </r>
  <r>
    <x v="334"/>
    <x v="35"/>
    <x v="7"/>
    <x v="0"/>
    <n v="42715.080891999998"/>
    <n v="66624538.459491"/>
    <n v="6662.4538459490996"/>
  </r>
  <r>
    <x v="335"/>
    <x v="37"/>
    <x v="5"/>
    <x v="0"/>
    <n v="48520.509280999999"/>
    <n v="82839124.541528001"/>
    <n v="8283.9124541527999"/>
  </r>
  <r>
    <x v="336"/>
    <x v="38"/>
    <x v="6"/>
    <x v="0"/>
    <n v="33414.381308999997"/>
    <n v="30674736.495237999"/>
    <n v="3067.4736495237998"/>
  </r>
  <r>
    <x v="244"/>
    <x v="32"/>
    <x v="5"/>
    <x v="0"/>
    <n v="28174.92022"/>
    <n v="31262133.353723001"/>
    <n v="3126.2133353723002"/>
  </r>
  <r>
    <x v="337"/>
    <x v="34"/>
    <x v="5"/>
    <x v="0"/>
    <n v="108550.203197"/>
    <n v="452995224.93159097"/>
    <n v="45299.5224931591"/>
  </r>
  <r>
    <x v="52"/>
    <x v="39"/>
    <x v="7"/>
    <x v="0"/>
    <n v="23849.254390999999"/>
    <n v="31066370.215895999"/>
    <n v="3106.6370215896"/>
  </r>
  <r>
    <x v="338"/>
    <x v="32"/>
    <x v="5"/>
    <x v="0"/>
    <n v="52919.293381000003"/>
    <n v="115480604.326143"/>
    <n v="11548.0604326143"/>
  </r>
  <r>
    <x v="339"/>
    <x v="41"/>
    <x v="4"/>
    <x v="0"/>
    <n v="147055.11347499999"/>
    <n v="351711241.15096301"/>
    <n v="35171.124115096303"/>
  </r>
  <r>
    <x v="340"/>
    <x v="29"/>
    <x v="3"/>
    <x v="0"/>
    <n v="259380.97709999999"/>
    <n v="2210948510.4236498"/>
    <n v="221094.85104236499"/>
  </r>
  <r>
    <x v="341"/>
    <x v="30"/>
    <x v="4"/>
    <x v="0"/>
    <n v="75173.818346999993"/>
    <n v="312356341.11521798"/>
    <n v="31235.634111521798"/>
  </r>
  <r>
    <x v="342"/>
    <x v="30"/>
    <x v="4"/>
    <x v="0"/>
    <n v="209538.51890900001"/>
    <n v="779361039.05710101"/>
    <n v="77936.103905710101"/>
  </r>
  <r>
    <x v="343"/>
    <x v="36"/>
    <x v="7"/>
    <x v="0"/>
    <n v="40157.681049999999"/>
    <n v="83286964.558997005"/>
    <n v="8328.6964558997006"/>
  </r>
  <r>
    <x v="344"/>
    <x v="30"/>
    <x v="4"/>
    <x v="0"/>
    <n v="140885.14266899999"/>
    <n v="493153881.48620301"/>
    <n v="49315.388148620303"/>
  </r>
  <r>
    <x v="345"/>
    <x v="39"/>
    <x v="7"/>
    <x v="0"/>
    <n v="12614.559123999999"/>
    <n v="6584036.602949"/>
    <n v="658.40366029489996"/>
  </r>
  <r>
    <x v="346"/>
    <x v="39"/>
    <x v="7"/>
    <x v="0"/>
    <n v="57404.035438999999"/>
    <n v="104871363.02261101"/>
    <n v="10487.1363022611"/>
  </r>
  <r>
    <x v="347"/>
    <x v="40"/>
    <x v="3"/>
    <x v="0"/>
    <n v="102537.201602"/>
    <n v="428458851.38037002"/>
    <n v="42845.885138037003"/>
  </r>
  <r>
    <x v="348"/>
    <x v="37"/>
    <x v="5"/>
    <x v="0"/>
    <n v="195169.829111"/>
    <n v="524857819.21102101"/>
    <n v="52485.781921102098"/>
  </r>
  <r>
    <x v="349"/>
    <x v="44"/>
    <x v="8"/>
    <x v="0"/>
    <n v="72107.892703999998"/>
    <n v="107295666.418054"/>
    <n v="10729.566641805401"/>
  </r>
  <r>
    <x v="350"/>
    <x v="45"/>
    <x v="9"/>
    <x v="0"/>
    <n v="72650.935020000004"/>
    <n v="208527047.55649599"/>
    <n v="20852.7047556496"/>
  </r>
  <r>
    <x v="351"/>
    <x v="46"/>
    <x v="5"/>
    <x v="0"/>
    <n v="26171.813683"/>
    <n v="8003095.593049"/>
    <n v="800.30955930489995"/>
  </r>
  <r>
    <x v="352"/>
    <x v="47"/>
    <x v="8"/>
    <x v="0"/>
    <n v="110430.00803700001"/>
    <n v="346956434.01345903"/>
    <n v="34695.6434013459"/>
  </r>
  <r>
    <x v="353"/>
    <x v="44"/>
    <x v="8"/>
    <x v="0"/>
    <n v="25879.704270999999"/>
    <n v="24671864.503841002"/>
    <n v="2467.1864503841002"/>
  </r>
  <r>
    <x v="354"/>
    <x v="45"/>
    <x v="9"/>
    <x v="0"/>
    <n v="90355.307134999995"/>
    <n v="156905827.04967999"/>
    <n v="15690.582704967999"/>
  </r>
  <r>
    <x v="355"/>
    <x v="45"/>
    <x v="9"/>
    <x v="0"/>
    <n v="72739.884271000003"/>
    <n v="212155450.36176801"/>
    <n v="21215.545036176802"/>
  </r>
  <r>
    <x v="356"/>
    <x v="48"/>
    <x v="4"/>
    <x v="0"/>
    <n v="91314.254503000004"/>
    <n v="309991458.678334"/>
    <n v="30999.145867833398"/>
  </r>
  <r>
    <x v="357"/>
    <x v="48"/>
    <x v="4"/>
    <x v="0"/>
    <n v="262737.65395800001"/>
    <n v="466043241.50702202"/>
    <n v="46604.324150702203"/>
  </r>
  <r>
    <x v="358"/>
    <x v="44"/>
    <x v="8"/>
    <x v="0"/>
    <n v="49298.696049999999"/>
    <n v="75335221.054034993"/>
    <n v="7533.5221054034992"/>
  </r>
  <r>
    <x v="359"/>
    <x v="49"/>
    <x v="8"/>
    <x v="0"/>
    <n v="62963.089275999999"/>
    <n v="171667972.04239601"/>
    <n v="17166.7972042396"/>
  </r>
  <r>
    <x v="360"/>
    <x v="49"/>
    <x v="8"/>
    <x v="0"/>
    <n v="36079.178957999997"/>
    <n v="55174448.375312999"/>
    <n v="5517.4448375312995"/>
  </r>
  <r>
    <x v="361"/>
    <x v="50"/>
    <x v="9"/>
    <x v="0"/>
    <n v="103411.48250899999"/>
    <n v="320164020.82580698"/>
    <n v="32016.402082580698"/>
  </r>
  <r>
    <x v="362"/>
    <x v="50"/>
    <x v="9"/>
    <x v="0"/>
    <n v="84585.244890000002"/>
    <n v="238408624.94614899"/>
    <n v="23840.862494614899"/>
  </r>
  <r>
    <x v="363"/>
    <x v="49"/>
    <x v="8"/>
    <x v="0"/>
    <n v="52689.964505000004"/>
    <n v="86875466.319510996"/>
    <n v="8687.5466319510997"/>
  </r>
  <r>
    <x v="364"/>
    <x v="47"/>
    <x v="8"/>
    <x v="0"/>
    <n v="117104.587615"/>
    <n v="365754445.21680701"/>
    <n v="36575.4445216807"/>
  </r>
  <r>
    <x v="365"/>
    <x v="51"/>
    <x v="10"/>
    <x v="0"/>
    <n v="98563.641560999997"/>
    <n v="119143441.19740701"/>
    <n v="11914.344119740701"/>
  </r>
  <r>
    <x v="366"/>
    <x v="52"/>
    <x v="10"/>
    <x v="0"/>
    <n v="11280"/>
    <n v="4439700"/>
    <n v="443.97"/>
  </r>
  <r>
    <x v="367"/>
    <x v="53"/>
    <x v="11"/>
    <x v="0"/>
    <n v="167158.017119"/>
    <n v="279945312.137079"/>
    <n v="27994.531213707902"/>
  </r>
  <r>
    <x v="368"/>
    <x v="53"/>
    <x v="11"/>
    <x v="0"/>
    <n v="117468.358303"/>
    <n v="82759524.592253"/>
    <n v="8275.9524592253001"/>
  </r>
  <r>
    <x v="369"/>
    <x v="53"/>
    <x v="11"/>
    <x v="0"/>
    <n v="138906.03585799999"/>
    <n v="124239811.343941"/>
    <n v="12423.9811343941"/>
  </r>
  <r>
    <x v="370"/>
    <x v="54"/>
    <x v="12"/>
    <x v="0"/>
    <n v="46832.307868000004"/>
    <n v="18065547.066477001"/>
    <n v="1806.5547066477"/>
  </r>
  <r>
    <x v="371"/>
    <x v="51"/>
    <x v="10"/>
    <x v="0"/>
    <n v="143195.72928599999"/>
    <n v="273469210.60091102"/>
    <n v="27346.921060091103"/>
  </r>
  <r>
    <x v="372"/>
    <x v="53"/>
    <x v="11"/>
    <x v="0"/>
    <n v="154526.993349"/>
    <n v="155107521.45528501"/>
    <n v="15510.7521455285"/>
  </r>
  <r>
    <x v="373"/>
    <x v="55"/>
    <x v="10"/>
    <x v="0"/>
    <n v="15934.924999999999"/>
    <n v="8884319.1000839993"/>
    <n v="888.43191000839988"/>
  </r>
  <r>
    <x v="374"/>
    <x v="53"/>
    <x v="11"/>
    <x v="0"/>
    <n v="3903.9840340000001"/>
    <n v="556957.909384"/>
    <n v="55.695790938400002"/>
  </r>
  <r>
    <x v="375"/>
    <x v="55"/>
    <x v="10"/>
    <x v="0"/>
    <n v="36030.235834999999"/>
    <n v="29804644.485536002"/>
    <n v="2980.4644485536001"/>
  </r>
  <r>
    <x v="376"/>
    <x v="53"/>
    <x v="11"/>
    <x v="0"/>
    <n v="13437.982806"/>
    <n v="2176710.8172769998"/>
    <n v="217.67108172769997"/>
  </r>
  <r>
    <x v="377"/>
    <x v="56"/>
    <x v="13"/>
    <x v="0"/>
    <n v="58559.240939000003"/>
    <n v="106128133.147248"/>
    <n v="10612.813314724801"/>
  </r>
  <r>
    <x v="378"/>
    <x v="53"/>
    <x v="11"/>
    <x v="0"/>
    <n v="198621.20620799999"/>
    <n v="760923250.92727602"/>
    <n v="76092.325092727595"/>
  </r>
  <r>
    <x v="379"/>
    <x v="53"/>
    <x v="11"/>
    <x v="0"/>
    <n v="13837.829250000001"/>
    <n v="1394042.9722519999"/>
    <n v="139.4042972252"/>
  </r>
  <r>
    <x v="380"/>
    <x v="57"/>
    <x v="13"/>
    <x v="0"/>
    <n v="86547.032735000001"/>
    <n v="208808379.987452"/>
    <n v="20880.837998745199"/>
  </r>
  <r>
    <x v="381"/>
    <x v="51"/>
    <x v="10"/>
    <x v="0"/>
    <n v="265895.34293500002"/>
    <n v="148679053.025076"/>
    <n v="14867.905302507601"/>
  </r>
  <r>
    <x v="52"/>
    <x v="53"/>
    <x v="11"/>
    <x v="0"/>
    <n v="70059.853805999999"/>
    <n v="79578636.497029006"/>
    <n v="7957.8636497029011"/>
  </r>
  <r>
    <x v="382"/>
    <x v="58"/>
    <x v="13"/>
    <x v="0"/>
    <n v="87942.830679999999"/>
    <n v="338175090.876055"/>
    <n v="33817.509087605504"/>
  </r>
  <r>
    <x v="383"/>
    <x v="56"/>
    <x v="13"/>
    <x v="0"/>
    <n v="73769.988857999997"/>
    <n v="197811019.77826399"/>
    <n v="19781.101977826398"/>
  </r>
  <r>
    <x v="384"/>
    <x v="57"/>
    <x v="13"/>
    <x v="0"/>
    <n v="92699.102975999995"/>
    <n v="230537835.00254199"/>
    <n v="23053.783500254198"/>
  </r>
  <r>
    <x v="385"/>
    <x v="59"/>
    <x v="13"/>
    <x v="0"/>
    <n v="156457.54530699999"/>
    <n v="612454253.248806"/>
    <n v="61245.425324880598"/>
  </r>
  <r>
    <x v="386"/>
    <x v="60"/>
    <x v="11"/>
    <x v="0"/>
    <n v="39855.352967999999"/>
    <n v="25759178.362054002"/>
    <n v="2575.9178362054004"/>
  </r>
  <r>
    <x v="387"/>
    <x v="57"/>
    <x v="13"/>
    <x v="0"/>
    <n v="210231.88858100001"/>
    <n v="142026065.98431101"/>
    <n v="14202.606598431101"/>
  </r>
  <r>
    <x v="388"/>
    <x v="61"/>
    <x v="13"/>
    <x v="0"/>
    <n v="99588.189285999993"/>
    <n v="242875992.92652899"/>
    <n v="24287.5992926529"/>
  </r>
  <r>
    <x v="389"/>
    <x v="56"/>
    <x v="13"/>
    <x v="0"/>
    <n v="81143.174719000002"/>
    <n v="170436788.21604601"/>
    <n v="17043.678821604601"/>
  </r>
  <r>
    <x v="390"/>
    <x v="59"/>
    <x v="13"/>
    <x v="0"/>
    <n v="66603.831216999999"/>
    <n v="251896820.996557"/>
    <n v="25189.6820996557"/>
  </r>
  <r>
    <x v="391"/>
    <x v="60"/>
    <x v="11"/>
    <x v="0"/>
    <n v="71216.995186"/>
    <n v="105069695.350473"/>
    <n v="10506.969535047299"/>
  </r>
  <r>
    <x v="392"/>
    <x v="59"/>
    <x v="13"/>
    <x v="0"/>
    <n v="83056.623819"/>
    <n v="249189850.17644799"/>
    <n v="24918.985017644798"/>
  </r>
  <r>
    <x v="393"/>
    <x v="42"/>
    <x v="7"/>
    <x v="0"/>
    <n v="130378.263083"/>
    <n v="454084707.56733602"/>
    <n v="45408.470756733601"/>
  </r>
  <r>
    <x v="394"/>
    <x v="62"/>
    <x v="5"/>
    <x v="0"/>
    <n v="36997.561572999999"/>
    <n v="44009430.354840003"/>
    <n v="4400.9430354840006"/>
  </r>
  <r>
    <x v="360"/>
    <x v="43"/>
    <x v="7"/>
    <x v="0"/>
    <n v="69807.027144000007"/>
    <n v="122842313.103654"/>
    <n v="12284.2313103654"/>
  </r>
  <r>
    <x v="395"/>
    <x v="38"/>
    <x v="6"/>
    <x v="0"/>
    <n v="18467.301762999999"/>
    <n v="17232399.362504002"/>
    <n v="1723.2399362504002"/>
  </r>
  <r>
    <x v="396"/>
    <x v="38"/>
    <x v="6"/>
    <x v="0"/>
    <n v="166320.845267"/>
    <n v="886498513.60151994"/>
    <n v="88649.851360151995"/>
  </r>
  <r>
    <x v="397"/>
    <x v="38"/>
    <x v="6"/>
    <x v="0"/>
    <n v="52186.678324"/>
    <n v="90669941.253135994"/>
    <n v="9066.9941253136003"/>
  </r>
  <r>
    <x v="398"/>
    <x v="31"/>
    <x v="6"/>
    <x v="0"/>
    <n v="94592.229240000001"/>
    <n v="335841256.56735802"/>
    <n v="33584.1256567358"/>
  </r>
  <r>
    <x v="399"/>
    <x v="41"/>
    <x v="4"/>
    <x v="0"/>
    <n v="35874.087728999999"/>
    <n v="61527830.403926"/>
    <n v="6152.7830403926"/>
  </r>
  <r>
    <x v="400"/>
    <x v="63"/>
    <x v="4"/>
    <x v="0"/>
    <n v="38926.997885999997"/>
    <n v="71327460.226521"/>
    <n v="7132.7460226520998"/>
  </r>
  <r>
    <x v="401"/>
    <x v="37"/>
    <x v="5"/>
    <x v="0"/>
    <n v="79727.409409"/>
    <n v="173936266.39062899"/>
    <n v="17393.626639062899"/>
  </r>
  <r>
    <x v="402"/>
    <x v="64"/>
    <x v="5"/>
    <x v="0"/>
    <n v="121791.69429499999"/>
    <n v="428147221.16628098"/>
    <n v="42814.722116628102"/>
  </r>
  <r>
    <x v="403"/>
    <x v="30"/>
    <x v="4"/>
    <x v="0"/>
    <n v="171671.96352600001"/>
    <n v="871885715.603549"/>
    <n v="87188.571560354903"/>
  </r>
  <r>
    <x v="404"/>
    <x v="36"/>
    <x v="7"/>
    <x v="0"/>
    <n v="50768.934051999997"/>
    <n v="72788870.976340994"/>
    <n v="7278.8870976340995"/>
  </r>
  <r>
    <x v="405"/>
    <x v="36"/>
    <x v="7"/>
    <x v="0"/>
    <n v="55337.132814999997"/>
    <n v="101008351.167881"/>
    <n v="10100.835116788099"/>
  </r>
  <r>
    <x v="406"/>
    <x v="36"/>
    <x v="7"/>
    <x v="0"/>
    <n v="73045.066256000006"/>
    <n v="158222397.00880101"/>
    <n v="15822.239700880102"/>
  </r>
  <r>
    <x v="407"/>
    <x v="41"/>
    <x v="4"/>
    <x v="0"/>
    <n v="126911.80338100001"/>
    <n v="288825892.45185101"/>
    <n v="28882.5892451851"/>
  </r>
  <r>
    <x v="408"/>
    <x v="65"/>
    <x v="8"/>
    <x v="0"/>
    <n v="84516.137906000004"/>
    <n v="175354862.28641599"/>
    <n v="17535.486228641599"/>
  </r>
  <r>
    <x v="409"/>
    <x v="39"/>
    <x v="7"/>
    <x v="0"/>
    <n v="65217.346457"/>
    <n v="136533804.68631801"/>
    <n v="13653.380468631802"/>
  </r>
  <r>
    <x v="410"/>
    <x v="40"/>
    <x v="3"/>
    <x v="0"/>
    <n v="168676.25229800001"/>
    <n v="623919848.67605102"/>
    <n v="62391.984867605104"/>
  </r>
  <r>
    <x v="411"/>
    <x v="38"/>
    <x v="6"/>
    <x v="0"/>
    <n v="80188.027589999998"/>
    <n v="186021585.254884"/>
    <n v="18602.158525488401"/>
  </r>
  <r>
    <x v="412"/>
    <x v="39"/>
    <x v="7"/>
    <x v="0"/>
    <n v="90923.755340000003"/>
    <n v="240679362.14149001"/>
    <n v="24067.936214149002"/>
  </r>
  <r>
    <x v="413"/>
    <x v="62"/>
    <x v="5"/>
    <x v="0"/>
    <n v="44874.569009999999"/>
    <n v="71587771.517045006"/>
    <n v="7158.7771517045003"/>
  </r>
  <r>
    <x v="414"/>
    <x v="63"/>
    <x v="4"/>
    <x v="0"/>
    <n v="97650.386167999997"/>
    <n v="175729316.18560401"/>
    <n v="17572.9316185604"/>
  </r>
  <r>
    <x v="415"/>
    <x v="38"/>
    <x v="6"/>
    <x v="0"/>
    <n v="56858.838491000002"/>
    <n v="81585929.193547994"/>
    <n v="8158.5929193547991"/>
  </r>
  <r>
    <x v="416"/>
    <x v="39"/>
    <x v="7"/>
    <x v="0"/>
    <n v="114624.445536"/>
    <n v="425676081.11209702"/>
    <n v="42567.608111209702"/>
  </r>
  <r>
    <x v="417"/>
    <x v="65"/>
    <x v="8"/>
    <x v="0"/>
    <n v="82120.757887999993"/>
    <n v="168126076.85691199"/>
    <n v="16812.6076856912"/>
  </r>
  <r>
    <x v="418"/>
    <x v="41"/>
    <x v="4"/>
    <x v="0"/>
    <n v="40490.687508000003"/>
    <n v="79302151.045300007"/>
    <n v="7930.2151045300006"/>
  </r>
  <r>
    <x v="419"/>
    <x v="62"/>
    <x v="5"/>
    <x v="0"/>
    <n v="80517.163772999993"/>
    <n v="267945743.294074"/>
    <n v="26794.574329407398"/>
  </r>
  <r>
    <x v="420"/>
    <x v="65"/>
    <x v="8"/>
    <x v="0"/>
    <n v="47328.337543000001"/>
    <n v="102895971.424824"/>
    <n v="10289.5971424824"/>
  </r>
  <r>
    <x v="421"/>
    <x v="34"/>
    <x v="5"/>
    <x v="0"/>
    <n v="88210.380132000006"/>
    <n v="268288889.649371"/>
    <n v="26828.888964937101"/>
  </r>
  <r>
    <x v="422"/>
    <x v="36"/>
    <x v="7"/>
    <x v="0"/>
    <n v="63082.390219000001"/>
    <n v="168619548.941753"/>
    <n v="16861.954894175298"/>
  </r>
  <r>
    <x v="423"/>
    <x v="38"/>
    <x v="6"/>
    <x v="0"/>
    <n v="32434.578108999998"/>
    <n v="32337556.385577999"/>
    <n v="3233.7556385578"/>
  </r>
  <r>
    <x v="424"/>
    <x v="33"/>
    <x v="3"/>
    <x v="0"/>
    <n v="229060.95396899999"/>
    <n v="150773698.87009799"/>
    <n v="15077.3698870098"/>
  </r>
  <r>
    <x v="425"/>
    <x v="43"/>
    <x v="7"/>
    <x v="0"/>
    <n v="61601.612118999998"/>
    <n v="95300912.096264005"/>
    <n v="9530.0912096264001"/>
  </r>
  <r>
    <x v="426"/>
    <x v="65"/>
    <x v="8"/>
    <x v="0"/>
    <n v="73828.931393000006"/>
    <n v="168621689.417759"/>
    <n v="16862.168941775901"/>
  </r>
  <r>
    <x v="427"/>
    <x v="43"/>
    <x v="7"/>
    <x v="0"/>
    <n v="44083.144387"/>
    <n v="84908709.830623001"/>
    <n v="8490.8709830622993"/>
  </r>
  <r>
    <x v="428"/>
    <x v="36"/>
    <x v="7"/>
    <x v="0"/>
    <n v="69061.012166"/>
    <n v="204104548.38944399"/>
    <n v="20410.454838944399"/>
  </r>
  <r>
    <x v="429"/>
    <x v="38"/>
    <x v="6"/>
    <x v="0"/>
    <n v="188418.144551"/>
    <n v="1261579746.01316"/>
    <n v="126157.974601316"/>
  </r>
  <r>
    <x v="430"/>
    <x v="62"/>
    <x v="5"/>
    <x v="0"/>
    <n v="57470.962480000002"/>
    <n v="86246137.953941002"/>
    <n v="8624.6137953940997"/>
  </r>
  <r>
    <x v="431"/>
    <x v="36"/>
    <x v="7"/>
    <x v="0"/>
    <n v="69013.225850000003"/>
    <n v="91797510.437554002"/>
    <n v="9179.751043755401"/>
  </r>
  <r>
    <x v="432"/>
    <x v="64"/>
    <x v="5"/>
    <x v="0"/>
    <n v="45313.412463000001"/>
    <n v="78576552.638594002"/>
    <n v="7857.6552638594003"/>
  </r>
  <r>
    <x v="433"/>
    <x v="40"/>
    <x v="3"/>
    <x v="0"/>
    <n v="168129.931048"/>
    <n v="1021621506.66346"/>
    <n v="102162.150666346"/>
  </r>
  <r>
    <x v="434"/>
    <x v="64"/>
    <x v="5"/>
    <x v="0"/>
    <n v="90561.288576000006"/>
    <n v="239268529.676384"/>
    <n v="23926.852967638399"/>
  </r>
  <r>
    <x v="435"/>
    <x v="66"/>
    <x v="4"/>
    <x v="0"/>
    <n v="104257.07270800001"/>
    <n v="265077681.8096"/>
    <n v="26507.76818096"/>
  </r>
  <r>
    <x v="436"/>
    <x v="41"/>
    <x v="4"/>
    <x v="0"/>
    <n v="69375.209682999994"/>
    <n v="141783228.67421401"/>
    <n v="14178.322867421401"/>
  </r>
  <r>
    <x v="437"/>
    <x v="42"/>
    <x v="7"/>
    <x v="0"/>
    <n v="87427.907863999993"/>
    <n v="222278402.62695199"/>
    <n v="22227.840262695197"/>
  </r>
  <r>
    <x v="438"/>
    <x v="39"/>
    <x v="7"/>
    <x v="0"/>
    <n v="53027.531203999999"/>
    <n v="124260216.99183001"/>
    <n v="12426.021699183"/>
  </r>
  <r>
    <x v="439"/>
    <x v="67"/>
    <x v="7"/>
    <x v="0"/>
    <n v="74523.373607000001"/>
    <n v="176912962.44173601"/>
    <n v="17691.296244173602"/>
  </r>
  <r>
    <x v="440"/>
    <x v="41"/>
    <x v="4"/>
    <x v="0"/>
    <n v="87883.354353999996"/>
    <n v="282012915.28338802"/>
    <n v="28201.291528338803"/>
  </r>
  <r>
    <x v="441"/>
    <x v="39"/>
    <x v="7"/>
    <x v="0"/>
    <n v="81893.479141000003"/>
    <n v="310400056.32843"/>
    <n v="31040.005632843"/>
  </r>
  <r>
    <x v="442"/>
    <x v="41"/>
    <x v="4"/>
    <x v="0"/>
    <n v="26586.170968999999"/>
    <n v="29754488.853613"/>
    <n v="2975.4488853613002"/>
  </r>
  <r>
    <x v="443"/>
    <x v="62"/>
    <x v="5"/>
    <x v="0"/>
    <n v="65606.499748999995"/>
    <n v="138009759.61927301"/>
    <n v="13800.975961927301"/>
  </r>
  <r>
    <x v="444"/>
    <x v="37"/>
    <x v="5"/>
    <x v="0"/>
    <n v="262937.53845200001"/>
    <n v="940378283.57842505"/>
    <n v="94037.828357842503"/>
  </r>
  <r>
    <x v="445"/>
    <x v="68"/>
    <x v="4"/>
    <x v="0"/>
    <n v="42142.880914000001"/>
    <n v="88071334.238253996"/>
    <n v="8807.1334238254003"/>
  </r>
  <r>
    <x v="446"/>
    <x v="43"/>
    <x v="7"/>
    <x v="0"/>
    <n v="129439.097278"/>
    <n v="453370660.12434"/>
    <n v="45337.066012433999"/>
  </r>
  <r>
    <x v="447"/>
    <x v="33"/>
    <x v="3"/>
    <x v="0"/>
    <n v="20108.151979999999"/>
    <n v="2291323.4561399999"/>
    <n v="229.132345614"/>
  </r>
  <r>
    <x v="448"/>
    <x v="43"/>
    <x v="7"/>
    <x v="0"/>
    <n v="61139.213519999998"/>
    <n v="146694098.48862699"/>
    <n v="14669.409848862699"/>
  </r>
  <r>
    <x v="449"/>
    <x v="62"/>
    <x v="5"/>
    <x v="0"/>
    <n v="54747.411196000001"/>
    <n v="141639879.26377401"/>
    <n v="14163.9879263774"/>
  </r>
  <r>
    <x v="450"/>
    <x v="41"/>
    <x v="4"/>
    <x v="0"/>
    <n v="34700.260399999999"/>
    <n v="54872514.247979"/>
    <n v="5487.2514247978997"/>
  </r>
  <r>
    <x v="451"/>
    <x v="36"/>
    <x v="7"/>
    <x v="0"/>
    <n v="44736.559450000001"/>
    <n v="96223052.776544005"/>
    <n v="9622.3052776544009"/>
  </r>
  <r>
    <x v="452"/>
    <x v="36"/>
    <x v="7"/>
    <x v="0"/>
    <n v="60586.204443000002"/>
    <n v="103775139.57004701"/>
    <n v="10377.513957004701"/>
  </r>
  <r>
    <x v="453"/>
    <x v="65"/>
    <x v="8"/>
    <x v="0"/>
    <n v="72255.160698000007"/>
    <n v="193167730.79907599"/>
    <n v="19316.773079907598"/>
  </r>
  <r>
    <x v="454"/>
    <x v="38"/>
    <x v="6"/>
    <x v="0"/>
    <n v="126748.917692"/>
    <n v="657444502.08087099"/>
    <n v="65744.450208087103"/>
  </r>
  <r>
    <x v="455"/>
    <x v="64"/>
    <x v="5"/>
    <x v="0"/>
    <n v="63466.289450999997"/>
    <n v="140120713.27743101"/>
    <n v="14012.0713277431"/>
  </r>
  <r>
    <x v="456"/>
    <x v="69"/>
    <x v="5"/>
    <x v="0"/>
    <n v="94833.593934000004"/>
    <n v="243214930.55380201"/>
    <n v="24321.493055380201"/>
  </r>
  <r>
    <x v="457"/>
    <x v="70"/>
    <x v="4"/>
    <x v="0"/>
    <n v="118911.25893"/>
    <n v="639068080.51634204"/>
    <n v="63906.808051634202"/>
  </r>
  <r>
    <x v="458"/>
    <x v="63"/>
    <x v="4"/>
    <x v="0"/>
    <n v="67864.803023"/>
    <n v="156621951.02113"/>
    <n v="15662.195102112999"/>
  </r>
  <r>
    <x v="459"/>
    <x v="36"/>
    <x v="7"/>
    <x v="0"/>
    <n v="77129.304122999994"/>
    <n v="142430333.54140401"/>
    <n v="14243.033354140402"/>
  </r>
  <r>
    <x v="234"/>
    <x v="70"/>
    <x v="4"/>
    <x v="0"/>
    <n v="229477.20160500001"/>
    <n v="1356051848.83076"/>
    <n v="135605.184883076"/>
  </r>
  <r>
    <x v="460"/>
    <x v="67"/>
    <x v="7"/>
    <x v="0"/>
    <n v="151354.75834999999"/>
    <n v="634559969.12923598"/>
    <n v="63455.996912923598"/>
  </r>
  <r>
    <x v="461"/>
    <x v="42"/>
    <x v="7"/>
    <x v="0"/>
    <n v="102401.431272"/>
    <n v="419467862.323596"/>
    <n v="41946.786232359598"/>
  </r>
  <r>
    <x v="462"/>
    <x v="68"/>
    <x v="4"/>
    <x v="0"/>
    <n v="42318.224427000001"/>
    <n v="86433008.166198999"/>
    <n v="8643.3008166198997"/>
  </r>
  <r>
    <x v="463"/>
    <x v="41"/>
    <x v="4"/>
    <x v="0"/>
    <n v="29583.177922999999"/>
    <n v="36338840.739235997"/>
    <n v="3633.8840739235998"/>
  </r>
  <r>
    <x v="464"/>
    <x v="64"/>
    <x v="5"/>
    <x v="0"/>
    <n v="89722.000268000003"/>
    <n v="326092465.08485103"/>
    <n v="32609.246508485103"/>
  </r>
  <r>
    <x v="465"/>
    <x v="71"/>
    <x v="6"/>
    <x v="0"/>
    <n v="287713.52277600003"/>
    <n v="1426270877.2356501"/>
    <n v="142627.087723565"/>
  </r>
  <r>
    <x v="466"/>
    <x v="65"/>
    <x v="8"/>
    <x v="0"/>
    <n v="53412.039108999998"/>
    <n v="78452685.406079993"/>
    <n v="7845.2685406079991"/>
  </r>
  <r>
    <x v="467"/>
    <x v="63"/>
    <x v="4"/>
    <x v="0"/>
    <n v="38307.075048999999"/>
    <n v="63475156.247589998"/>
    <n v="6347.5156247589994"/>
  </r>
  <r>
    <x v="468"/>
    <x v="38"/>
    <x v="6"/>
    <x v="0"/>
    <n v="100367.677688"/>
    <n v="360384489.53267801"/>
    <n v="36038.448953267798"/>
  </r>
  <r>
    <x v="469"/>
    <x v="65"/>
    <x v="8"/>
    <x v="0"/>
    <n v="121950.534724"/>
    <n v="685150545.42409694"/>
    <n v="68515.054542409693"/>
  </r>
  <r>
    <x v="470"/>
    <x v="70"/>
    <x v="4"/>
    <x v="0"/>
    <n v="75154.189629"/>
    <n v="196533968.81565601"/>
    <n v="19653.396881565601"/>
  </r>
  <r>
    <x v="471"/>
    <x v="39"/>
    <x v="7"/>
    <x v="0"/>
    <n v="89168.586135999998"/>
    <n v="349942618.87485403"/>
    <n v="34994.261887485402"/>
  </r>
  <r>
    <x v="472"/>
    <x v="43"/>
    <x v="7"/>
    <x v="0"/>
    <n v="66516.102029000001"/>
    <n v="178511140.79229"/>
    <n v="17851.114079228999"/>
  </r>
  <r>
    <x v="473"/>
    <x v="40"/>
    <x v="3"/>
    <x v="0"/>
    <n v="176308.53649900001"/>
    <n v="890460692.55530906"/>
    <n v="89046.069255530907"/>
  </r>
  <r>
    <x v="474"/>
    <x v="37"/>
    <x v="5"/>
    <x v="0"/>
    <n v="206018.570305"/>
    <n v="1094861259.1825199"/>
    <n v="109486.12591825199"/>
  </r>
  <r>
    <x v="475"/>
    <x v="43"/>
    <x v="7"/>
    <x v="0"/>
    <n v="51834.633766999999"/>
    <n v="123745017.071538"/>
    <n v="12374.5017071538"/>
  </r>
  <r>
    <x v="476"/>
    <x v="71"/>
    <x v="6"/>
    <x v="0"/>
    <n v="76385.638544000001"/>
    <n v="232357300.44573799"/>
    <n v="23235.7300445738"/>
  </r>
  <r>
    <x v="477"/>
    <x v="42"/>
    <x v="7"/>
    <x v="0"/>
    <n v="126347.339043"/>
    <n v="715130508.13061202"/>
    <n v="71513.0508130612"/>
  </r>
  <r>
    <x v="478"/>
    <x v="68"/>
    <x v="4"/>
    <x v="0"/>
    <n v="30824.074905000001"/>
    <n v="54264153.973837003"/>
    <n v="5426.4153973837001"/>
  </r>
  <r>
    <x v="479"/>
    <x v="69"/>
    <x v="5"/>
    <x v="0"/>
    <n v="95518.320651000002"/>
    <n v="365160194.00175601"/>
    <n v="36516.019400175603"/>
  </r>
  <r>
    <x v="480"/>
    <x v="62"/>
    <x v="5"/>
    <x v="0"/>
    <n v="61724.382798999999"/>
    <n v="183419358.70012099"/>
    <n v="18341.935870012097"/>
  </r>
  <r>
    <x v="481"/>
    <x v="70"/>
    <x v="4"/>
    <x v="0"/>
    <n v="137627.95662700001"/>
    <n v="645425265.72046399"/>
    <n v="64542.526572046401"/>
  </r>
  <r>
    <x v="482"/>
    <x v="43"/>
    <x v="7"/>
    <x v="0"/>
    <n v="53205.595087000002"/>
    <n v="111118671.211548"/>
    <n v="11111.867121154801"/>
  </r>
  <r>
    <x v="483"/>
    <x v="64"/>
    <x v="5"/>
    <x v="0"/>
    <n v="61795.970684"/>
    <n v="142330849.627013"/>
    <n v="14233.084962701299"/>
  </r>
  <r>
    <x v="484"/>
    <x v="71"/>
    <x v="6"/>
    <x v="0"/>
    <n v="36597.473125999997"/>
    <n v="56134704.270032004"/>
    <n v="5613.4704270032007"/>
  </r>
  <r>
    <x v="485"/>
    <x v="67"/>
    <x v="7"/>
    <x v="0"/>
    <n v="121948.88585799999"/>
    <n v="525917800.66193002"/>
    <n v="52591.780066193001"/>
  </r>
  <r>
    <x v="486"/>
    <x v="71"/>
    <x v="6"/>
    <x v="0"/>
    <n v="23645.140366"/>
    <n v="22938886.113581002"/>
    <n v="2293.8886113581002"/>
  </r>
  <r>
    <x v="487"/>
    <x v="68"/>
    <x v="4"/>
    <x v="0"/>
    <n v="81133.898954999997"/>
    <n v="162910157.94993299"/>
    <n v="16291.0157949933"/>
  </r>
  <r>
    <x v="488"/>
    <x v="63"/>
    <x v="4"/>
    <x v="0"/>
    <n v="63132.553725999998"/>
    <n v="162107763.824826"/>
    <n v="16210.7763824826"/>
  </r>
  <r>
    <x v="489"/>
    <x v="69"/>
    <x v="5"/>
    <x v="0"/>
    <n v="56524.781916"/>
    <n v="108706005.153616"/>
    <n v="10870.600515361599"/>
  </r>
  <r>
    <x v="490"/>
    <x v="63"/>
    <x v="4"/>
    <x v="0"/>
    <n v="42674.884056000003"/>
    <n v="63837418.966652997"/>
    <n v="6383.7418966652995"/>
  </r>
  <r>
    <x v="491"/>
    <x v="67"/>
    <x v="7"/>
    <x v="0"/>
    <n v="95864.096162999995"/>
    <n v="373889221.606062"/>
    <n v="37388.922160606198"/>
  </r>
  <r>
    <x v="492"/>
    <x v="68"/>
    <x v="4"/>
    <x v="0"/>
    <n v="51133.22883"/>
    <n v="89199277.508599997"/>
    <n v="8919.9277508599989"/>
  </r>
  <r>
    <x v="493"/>
    <x v="63"/>
    <x v="4"/>
    <x v="0"/>
    <n v="102308.852191"/>
    <n v="239238441.036663"/>
    <n v="23923.844103666299"/>
  </r>
  <r>
    <x v="494"/>
    <x v="42"/>
    <x v="7"/>
    <x v="0"/>
    <n v="94556.198449999996"/>
    <n v="327365700.50034702"/>
    <n v="32736.570050034701"/>
  </r>
  <r>
    <x v="495"/>
    <x v="64"/>
    <x v="5"/>
    <x v="0"/>
    <n v="59863.977509999997"/>
    <n v="152972050.09033999"/>
    <n v="15297.205009033998"/>
  </r>
  <r>
    <x v="496"/>
    <x v="65"/>
    <x v="8"/>
    <x v="0"/>
    <n v="75391.902241999996"/>
    <n v="179710008.653492"/>
    <n v="17971.0008653492"/>
  </r>
  <r>
    <x v="497"/>
    <x v="63"/>
    <x v="4"/>
    <x v="0"/>
    <n v="43879.541916000002"/>
    <n v="72397018.242638007"/>
    <n v="7239.7018242638005"/>
  </r>
  <r>
    <x v="498"/>
    <x v="63"/>
    <x v="4"/>
    <x v="0"/>
    <n v="51530.174048000001"/>
    <n v="115949861.095486"/>
    <n v="11594.986109548599"/>
  </r>
  <r>
    <x v="499"/>
    <x v="40"/>
    <x v="3"/>
    <x v="0"/>
    <n v="249978.95063800001"/>
    <n v="797720133.28080499"/>
    <n v="79772.013328080502"/>
  </r>
  <r>
    <x v="500"/>
    <x v="71"/>
    <x v="6"/>
    <x v="0"/>
    <n v="162416.66989399999"/>
    <n v="909639123.95674205"/>
    <n v="90963.912395674211"/>
  </r>
  <r>
    <x v="501"/>
    <x v="64"/>
    <x v="5"/>
    <x v="0"/>
    <n v="95199.744070000001"/>
    <n v="361637955.36517799"/>
    <n v="36163.795536517799"/>
  </r>
  <r>
    <x v="502"/>
    <x v="43"/>
    <x v="7"/>
    <x v="0"/>
    <n v="98907.135108000002"/>
    <n v="372378969.368267"/>
    <n v="37237.896936826699"/>
  </r>
  <r>
    <x v="503"/>
    <x v="43"/>
    <x v="7"/>
    <x v="0"/>
    <n v="87210.293495000005"/>
    <n v="248723353.192283"/>
    <n v="24872.335319228299"/>
  </r>
  <r>
    <x v="504"/>
    <x v="69"/>
    <x v="5"/>
    <x v="0"/>
    <n v="56619.203844000003"/>
    <n v="140953032.36009401"/>
    <n v="14095.3032360094"/>
  </r>
  <r>
    <x v="505"/>
    <x v="43"/>
    <x v="7"/>
    <x v="0"/>
    <n v="62939.000932000003"/>
    <n v="156061758.172515"/>
    <n v="15606.1758172515"/>
  </r>
  <r>
    <x v="506"/>
    <x v="64"/>
    <x v="5"/>
    <x v="0"/>
    <n v="53959.222086000002"/>
    <n v="101037142.11737999"/>
    <n v="10103.714211737999"/>
  </r>
  <r>
    <x v="507"/>
    <x v="72"/>
    <x v="7"/>
    <x v="0"/>
    <n v="52138.018894000001"/>
    <n v="146823583.22631299"/>
    <n v="14682.3583226313"/>
  </r>
  <r>
    <x v="508"/>
    <x v="65"/>
    <x v="8"/>
    <x v="0"/>
    <n v="219210.88496"/>
    <n v="1143293309.5338299"/>
    <n v="114329.33095338299"/>
  </r>
  <r>
    <x v="509"/>
    <x v="63"/>
    <x v="4"/>
    <x v="0"/>
    <n v="92224.173563000004"/>
    <n v="378661425.045111"/>
    <n v="37866.142504511103"/>
  </r>
  <r>
    <x v="510"/>
    <x v="40"/>
    <x v="3"/>
    <x v="0"/>
    <n v="264617.949548"/>
    <n v="602369757.47995996"/>
    <n v="60236.975747995995"/>
  </r>
  <r>
    <x v="511"/>
    <x v="69"/>
    <x v="5"/>
    <x v="0"/>
    <n v="49988.576938999999"/>
    <n v="85870734.789056003"/>
    <n v="8587.0734789056005"/>
  </r>
  <r>
    <x v="512"/>
    <x v="68"/>
    <x v="4"/>
    <x v="0"/>
    <n v="85447.845558999994"/>
    <n v="220198713.90708601"/>
    <n v="22019.871390708602"/>
  </r>
  <r>
    <x v="513"/>
    <x v="71"/>
    <x v="6"/>
    <x v="0"/>
    <n v="62284.249042000003"/>
    <n v="134094883.60744099"/>
    <n v="13409.488360744099"/>
  </r>
  <r>
    <x v="514"/>
    <x v="43"/>
    <x v="7"/>
    <x v="0"/>
    <n v="69551.253375999993"/>
    <n v="156348482.998914"/>
    <n v="15634.848299891401"/>
  </r>
  <r>
    <x v="445"/>
    <x v="71"/>
    <x v="6"/>
    <x v="0"/>
    <n v="70018.849008000005"/>
    <n v="268594889.27661997"/>
    <n v="26859.488927661998"/>
  </r>
  <r>
    <x v="515"/>
    <x v="63"/>
    <x v="4"/>
    <x v="0"/>
    <n v="125947.257589"/>
    <n v="499631859.50147402"/>
    <n v="49963.185950147403"/>
  </r>
  <r>
    <x v="452"/>
    <x v="69"/>
    <x v="5"/>
    <x v="0"/>
    <n v="62065.178239000001"/>
    <n v="118287042.586797"/>
    <n v="11828.7042586797"/>
  </r>
  <r>
    <x v="516"/>
    <x v="72"/>
    <x v="7"/>
    <x v="0"/>
    <n v="53123.786470999999"/>
    <n v="108155792.509738"/>
    <n v="10815.5792509738"/>
  </r>
  <r>
    <x v="517"/>
    <x v="67"/>
    <x v="7"/>
    <x v="0"/>
    <n v="89735.149984999996"/>
    <n v="286697866.18761802"/>
    <n v="28669.786618761802"/>
  </r>
  <r>
    <x v="518"/>
    <x v="67"/>
    <x v="7"/>
    <x v="0"/>
    <n v="35154.168715"/>
    <n v="54595842.970877998"/>
    <n v="5459.5842970877993"/>
  </r>
  <r>
    <x v="519"/>
    <x v="43"/>
    <x v="7"/>
    <x v="0"/>
    <n v="71182.993126000001"/>
    <n v="170164329.7175"/>
    <n v="17016.43297175"/>
  </r>
  <r>
    <x v="520"/>
    <x v="73"/>
    <x v="5"/>
    <x v="0"/>
    <n v="61197.63392"/>
    <n v="161848293.27148899"/>
    <n v="16184.8293271489"/>
  </r>
  <r>
    <x v="521"/>
    <x v="65"/>
    <x v="8"/>
    <x v="0"/>
    <n v="35401.330514000001"/>
    <n v="37716473.182088003"/>
    <n v="3771.6473182088002"/>
  </r>
  <r>
    <x v="522"/>
    <x v="43"/>
    <x v="7"/>
    <x v="0"/>
    <n v="96328.626934999993"/>
    <n v="309101005.60000199"/>
    <n v="30910.100560000199"/>
  </r>
  <r>
    <x v="326"/>
    <x v="73"/>
    <x v="5"/>
    <x v="0"/>
    <n v="36835.457668000003"/>
    <n v="58896496.884314999"/>
    <n v="5889.6496884315002"/>
  </r>
  <r>
    <x v="523"/>
    <x v="65"/>
    <x v="8"/>
    <x v="0"/>
    <n v="124251.66401399999"/>
    <n v="255627086.73316601"/>
    <n v="25562.7086733166"/>
  </r>
  <r>
    <x v="524"/>
    <x v="73"/>
    <x v="5"/>
    <x v="0"/>
    <n v="14017.655752999999"/>
    <n v="5677305.7087230003"/>
    <n v="567.73057087230006"/>
  </r>
  <r>
    <x v="525"/>
    <x v="65"/>
    <x v="8"/>
    <x v="0"/>
    <n v="137254.403188"/>
    <n v="393456572.202124"/>
    <n v="39345.657220212401"/>
  </r>
  <r>
    <x v="526"/>
    <x v="69"/>
    <x v="5"/>
    <x v="0"/>
    <n v="162318.839672"/>
    <n v="950884480.79790699"/>
    <n v="95088.448079790702"/>
  </r>
  <r>
    <x v="527"/>
    <x v="74"/>
    <x v="5"/>
    <x v="0"/>
    <n v="93467.562676000001"/>
    <n v="396409471.388089"/>
    <n v="39640.9471388089"/>
  </r>
  <r>
    <x v="528"/>
    <x v="75"/>
    <x v="4"/>
    <x v="0"/>
    <n v="78130.761796999999"/>
    <n v="184186324.70178401"/>
    <n v="18418.6324701784"/>
  </r>
  <r>
    <x v="306"/>
    <x v="69"/>
    <x v="5"/>
    <x v="0"/>
    <n v="40889.767778000001"/>
    <n v="78477374.497272"/>
    <n v="7847.7374497272003"/>
  </r>
  <r>
    <x v="529"/>
    <x v="73"/>
    <x v="5"/>
    <x v="0"/>
    <n v="27895.903199"/>
    <n v="24191475.701889999"/>
    <n v="2419.1475701889999"/>
  </r>
  <r>
    <x v="530"/>
    <x v="75"/>
    <x v="4"/>
    <x v="0"/>
    <n v="49315.428003000001"/>
    <n v="115186268.487618"/>
    <n v="11518.6268487618"/>
  </r>
  <r>
    <x v="531"/>
    <x v="72"/>
    <x v="7"/>
    <x v="0"/>
    <n v="45461.087812999998"/>
    <n v="99982979.407456994"/>
    <n v="9998.2979407456987"/>
  </r>
  <r>
    <x v="532"/>
    <x v="43"/>
    <x v="7"/>
    <x v="0"/>
    <n v="78742.782193000006"/>
    <n v="158006464.843743"/>
    <n v="15800.6464843743"/>
  </r>
  <r>
    <x v="503"/>
    <x v="73"/>
    <x v="5"/>
    <x v="0"/>
    <n v="51276.447724999998"/>
    <n v="89435788.260355994"/>
    <n v="8943.5788260356003"/>
  </r>
  <r>
    <x v="533"/>
    <x v="75"/>
    <x v="4"/>
    <x v="0"/>
    <n v="58169.324004000002"/>
    <n v="131683379.948596"/>
    <n v="13168.337994859599"/>
  </r>
  <r>
    <x v="534"/>
    <x v="67"/>
    <x v="7"/>
    <x v="0"/>
    <n v="160838.52099300001"/>
    <n v="860440853.27164197"/>
    <n v="86044.085327164197"/>
  </r>
  <r>
    <x v="535"/>
    <x v="73"/>
    <x v="5"/>
    <x v="0"/>
    <n v="17345.072955"/>
    <n v="13381216.873679001"/>
    <n v="1338.1216873679"/>
  </r>
  <r>
    <x v="536"/>
    <x v="72"/>
    <x v="7"/>
    <x v="0"/>
    <n v="48685.507248000002"/>
    <n v="90985603.099473"/>
    <n v="9098.5603099472992"/>
  </r>
  <r>
    <x v="537"/>
    <x v="73"/>
    <x v="5"/>
    <x v="0"/>
    <n v="48580.914382000003"/>
    <n v="76897141.428887993"/>
    <n v="7689.714142888799"/>
  </r>
  <r>
    <x v="356"/>
    <x v="65"/>
    <x v="8"/>
    <x v="0"/>
    <n v="103667.759767"/>
    <n v="227444142.69757199"/>
    <n v="22744.414269757199"/>
  </r>
  <r>
    <x v="538"/>
    <x v="76"/>
    <x v="5"/>
    <x v="0"/>
    <n v="66541.048882000003"/>
    <n v="107088436.874341"/>
    <n v="10708.843687434101"/>
  </r>
  <r>
    <x v="539"/>
    <x v="76"/>
    <x v="5"/>
    <x v="0"/>
    <n v="70132.840723000001"/>
    <n v="145907615.58433801"/>
    <n v="14590.761558433802"/>
  </r>
  <r>
    <x v="540"/>
    <x v="69"/>
    <x v="5"/>
    <x v="0"/>
    <n v="102029.555844"/>
    <n v="297525867.32250601"/>
    <n v="29752.586732250602"/>
  </r>
  <r>
    <x v="541"/>
    <x v="68"/>
    <x v="4"/>
    <x v="0"/>
    <n v="71306.878549000001"/>
    <n v="228648602.10083601"/>
    <n v="22864.8602100836"/>
  </r>
  <r>
    <x v="542"/>
    <x v="65"/>
    <x v="8"/>
    <x v="0"/>
    <n v="70307.744571999996"/>
    <n v="239045773.10346299"/>
    <n v="23904.5773103463"/>
  </r>
  <r>
    <x v="543"/>
    <x v="72"/>
    <x v="7"/>
    <x v="0"/>
    <n v="52494.248683999998"/>
    <n v="135424321.62060699"/>
    <n v="13542.432162060699"/>
  </r>
  <r>
    <x v="544"/>
    <x v="43"/>
    <x v="7"/>
    <x v="0"/>
    <n v="46946.324825000003"/>
    <n v="112096208.53509"/>
    <n v="11209.620853508999"/>
  </r>
  <r>
    <x v="545"/>
    <x v="69"/>
    <x v="5"/>
    <x v="0"/>
    <n v="90899.851005000004"/>
    <n v="304309270.88066602"/>
    <n v="30430.927088066601"/>
  </r>
  <r>
    <x v="546"/>
    <x v="77"/>
    <x v="6"/>
    <x v="0"/>
    <n v="47742.868862000003"/>
    <n v="73062570.827236995"/>
    <n v="7306.2570827236996"/>
  </r>
  <r>
    <x v="547"/>
    <x v="74"/>
    <x v="5"/>
    <x v="0"/>
    <n v="30758.960649000001"/>
    <n v="34023489.581441"/>
    <n v="3402.3489581440999"/>
  </r>
  <r>
    <x v="548"/>
    <x v="43"/>
    <x v="7"/>
    <x v="0"/>
    <n v="60290.239863000003"/>
    <n v="186137483.879271"/>
    <n v="18613.748387927099"/>
  </r>
  <r>
    <x v="549"/>
    <x v="73"/>
    <x v="5"/>
    <x v="0"/>
    <n v="53394.153655000002"/>
    <n v="99856007.317280993"/>
    <n v="9985.6007317281001"/>
  </r>
  <r>
    <x v="550"/>
    <x v="74"/>
    <x v="5"/>
    <x v="0"/>
    <n v="37200.095243000003"/>
    <n v="43697149.003505997"/>
    <n v="4369.7149003506001"/>
  </r>
  <r>
    <x v="551"/>
    <x v="78"/>
    <x v="5"/>
    <x v="0"/>
    <n v="57031.13478"/>
    <n v="128330429.685655"/>
    <n v="12833.0429685655"/>
  </r>
  <r>
    <x v="552"/>
    <x v="69"/>
    <x v="5"/>
    <x v="0"/>
    <n v="369889.66182500002"/>
    <n v="1098558751.57163"/>
    <n v="109855.875157163"/>
  </r>
  <r>
    <x v="553"/>
    <x v="67"/>
    <x v="7"/>
    <x v="0"/>
    <n v="54830.289313000001"/>
    <n v="118003231.195886"/>
    <n v="11800.3231195886"/>
  </r>
  <r>
    <x v="554"/>
    <x v="78"/>
    <x v="5"/>
    <x v="0"/>
    <n v="34075.050936"/>
    <n v="54970806.874848001"/>
    <n v="5497.0806874848004"/>
  </r>
  <r>
    <x v="555"/>
    <x v="74"/>
    <x v="5"/>
    <x v="0"/>
    <n v="35923.526813999997"/>
    <n v="60982131.160207003"/>
    <n v="6098.2131160207"/>
  </r>
  <r>
    <x v="556"/>
    <x v="77"/>
    <x v="6"/>
    <x v="0"/>
    <n v="23259.674972000001"/>
    <n v="11243025.589971"/>
    <n v="1124.3025589971"/>
  </r>
  <r>
    <x v="557"/>
    <x v="68"/>
    <x v="4"/>
    <x v="0"/>
    <n v="91759.917717999997"/>
    <n v="278567641.42955101"/>
    <n v="27856.7641429551"/>
  </r>
  <r>
    <x v="558"/>
    <x v="43"/>
    <x v="7"/>
    <x v="0"/>
    <n v="94867.352872000003"/>
    <n v="259445295.73576999"/>
    <n v="25944.529573576998"/>
  </r>
  <r>
    <x v="559"/>
    <x v="77"/>
    <x v="6"/>
    <x v="0"/>
    <n v="17761.202857"/>
    <n v="16162956.159809001"/>
    <n v="1616.2956159809"/>
  </r>
  <r>
    <x v="560"/>
    <x v="77"/>
    <x v="6"/>
    <x v="0"/>
    <n v="155279.02406900001"/>
    <n v="754957753.57904899"/>
    <n v="75495.775357904902"/>
  </r>
  <r>
    <x v="561"/>
    <x v="75"/>
    <x v="4"/>
    <x v="0"/>
    <n v="86906.115172999998"/>
    <n v="249359057.95608601"/>
    <n v="24935.9057956086"/>
  </r>
  <r>
    <x v="562"/>
    <x v="74"/>
    <x v="5"/>
    <x v="0"/>
    <n v="73636.839053000003"/>
    <n v="187767448.24130601"/>
    <n v="18776.744824130601"/>
  </r>
  <r>
    <x v="563"/>
    <x v="74"/>
    <x v="5"/>
    <x v="0"/>
    <n v="48311.831345999999"/>
    <n v="124239148.536282"/>
    <n v="12423.914853628201"/>
  </r>
  <r>
    <x v="564"/>
    <x v="67"/>
    <x v="7"/>
    <x v="0"/>
    <n v="106152.79350299999"/>
    <n v="427255615.03714001"/>
    <n v="42725.561503714001"/>
  </r>
  <r>
    <x v="565"/>
    <x v="72"/>
    <x v="7"/>
    <x v="0"/>
    <n v="88817.617914999995"/>
    <n v="216876388.43735299"/>
    <n v="21687.638843735298"/>
  </r>
  <r>
    <x v="566"/>
    <x v="65"/>
    <x v="8"/>
    <x v="0"/>
    <n v="78954.341847999996"/>
    <n v="238685131.43285999"/>
    <n v="23868.513143286"/>
  </r>
  <r>
    <x v="567"/>
    <x v="79"/>
    <x v="5"/>
    <x v="0"/>
    <n v="45054.591193"/>
    <n v="102578151.713926"/>
    <n v="10257.8151713926"/>
  </r>
  <r>
    <x v="568"/>
    <x v="40"/>
    <x v="3"/>
    <x v="0"/>
    <n v="100461.93523"/>
    <n v="84038733.944495007"/>
    <n v="8403.8733944495016"/>
  </r>
  <r>
    <x v="569"/>
    <x v="78"/>
    <x v="5"/>
    <x v="0"/>
    <n v="47198.352021999999"/>
    <n v="70377318.527004004"/>
    <n v="7037.7318527003999"/>
  </r>
  <r>
    <x v="570"/>
    <x v="71"/>
    <x v="6"/>
    <x v="0"/>
    <n v="160841.739776"/>
    <n v="898329951.586429"/>
    <n v="89832.995158642894"/>
  </r>
  <r>
    <x v="571"/>
    <x v="75"/>
    <x v="4"/>
    <x v="0"/>
    <n v="138056.371553"/>
    <n v="411626023.51277602"/>
    <n v="41162.602351277601"/>
  </r>
  <r>
    <x v="572"/>
    <x v="33"/>
    <x v="3"/>
    <x v="0"/>
    <n v="230810.58038500001"/>
    <n v="391289169.92351401"/>
    <n v="39128.916992351398"/>
  </r>
  <r>
    <x v="573"/>
    <x v="72"/>
    <x v="7"/>
    <x v="0"/>
    <n v="69345.100399000003"/>
    <n v="229786380.06587401"/>
    <n v="22978.6380065874"/>
  </r>
  <r>
    <x v="574"/>
    <x v="74"/>
    <x v="5"/>
    <x v="0"/>
    <n v="99390.792193000001"/>
    <n v="369520087.02191198"/>
    <n v="36952.008702191197"/>
  </r>
  <r>
    <x v="575"/>
    <x v="74"/>
    <x v="5"/>
    <x v="0"/>
    <n v="125255.98514999999"/>
    <n v="506514444.65770698"/>
    <n v="50651.444465770699"/>
  </r>
  <r>
    <x v="576"/>
    <x v="75"/>
    <x v="4"/>
    <x v="0"/>
    <n v="148029.94225699999"/>
    <n v="777000796.53683305"/>
    <n v="77700.079653683308"/>
  </r>
  <r>
    <x v="577"/>
    <x v="80"/>
    <x v="4"/>
    <x v="0"/>
    <n v="69020.770730000004"/>
    <n v="203495679.16387099"/>
    <n v="20349.567916387099"/>
  </r>
  <r>
    <x v="578"/>
    <x v="78"/>
    <x v="5"/>
    <x v="0"/>
    <n v="61515.026612000001"/>
    <n v="148025444.99941"/>
    <n v="14802.544499941001"/>
  </r>
  <r>
    <x v="579"/>
    <x v="47"/>
    <x v="8"/>
    <x v="0"/>
    <n v="75591.388695000001"/>
    <n v="182412838.83264399"/>
    <n v="18241.283883264397"/>
  </r>
  <r>
    <x v="580"/>
    <x v="74"/>
    <x v="5"/>
    <x v="0"/>
    <n v="85269.541773999998"/>
    <n v="220602526.063636"/>
    <n v="22060.2526063636"/>
  </r>
  <r>
    <x v="581"/>
    <x v="79"/>
    <x v="5"/>
    <x v="0"/>
    <n v="56940.926463999996"/>
    <n v="141355658.58274901"/>
    <n v="14135.5658582749"/>
  </r>
  <r>
    <x v="582"/>
    <x v="78"/>
    <x v="5"/>
    <x v="0"/>
    <n v="43603.662353"/>
    <n v="95683527.785378993"/>
    <n v="9568.3527785378992"/>
  </r>
  <r>
    <x v="583"/>
    <x v="79"/>
    <x v="5"/>
    <x v="0"/>
    <n v="57191.943842000001"/>
    <n v="76915802.144548997"/>
    <n v="7691.5802144548998"/>
  </r>
  <r>
    <x v="584"/>
    <x v="77"/>
    <x v="6"/>
    <x v="0"/>
    <n v="112868.44625399999"/>
    <n v="365074600.19213498"/>
    <n v="36507.460019213497"/>
  </r>
  <r>
    <x v="585"/>
    <x v="76"/>
    <x v="5"/>
    <x v="0"/>
    <n v="155730.61953699999"/>
    <n v="460587441.58956301"/>
    <n v="46058.744158956302"/>
  </r>
  <r>
    <x v="586"/>
    <x v="79"/>
    <x v="5"/>
    <x v="0"/>
    <n v="26337.553221999999"/>
    <n v="23814464.350196999"/>
    <n v="2381.4464350196999"/>
  </r>
  <r>
    <x v="587"/>
    <x v="47"/>
    <x v="8"/>
    <x v="0"/>
    <n v="111516.989397"/>
    <n v="399917810.47621"/>
    <n v="39991.781047621"/>
  </r>
  <r>
    <x v="588"/>
    <x v="77"/>
    <x v="6"/>
    <x v="0"/>
    <n v="83230.146489999999"/>
    <n v="225177849.45879501"/>
    <n v="22517.784945879503"/>
  </r>
  <r>
    <x v="589"/>
    <x v="40"/>
    <x v="3"/>
    <x v="0"/>
    <n v="242431.16493"/>
    <n v="733438361.920035"/>
    <n v="73343.836192003495"/>
  </r>
  <r>
    <x v="448"/>
    <x v="80"/>
    <x v="4"/>
    <x v="0"/>
    <n v="130023.432625"/>
    <n v="494918176.124165"/>
    <n v="49491.817612416497"/>
  </r>
  <r>
    <x v="590"/>
    <x v="47"/>
    <x v="8"/>
    <x v="0"/>
    <n v="49310.717181"/>
    <n v="80901350.318026006"/>
    <n v="8090.1350318026007"/>
  </r>
  <r>
    <x v="591"/>
    <x v="79"/>
    <x v="5"/>
    <x v="0"/>
    <n v="58177.009276999997"/>
    <n v="161208790.612757"/>
    <n v="16120.8790612757"/>
  </r>
  <r>
    <x v="592"/>
    <x v="48"/>
    <x v="4"/>
    <x v="0"/>
    <n v="75014.291878999997"/>
    <n v="212684361.865428"/>
    <n v="21268.4361865428"/>
  </r>
  <r>
    <x v="593"/>
    <x v="72"/>
    <x v="7"/>
    <x v="0"/>
    <n v="125994.754759"/>
    <n v="479845059.52911198"/>
    <n v="47984.505952911197"/>
  </r>
  <r>
    <x v="594"/>
    <x v="78"/>
    <x v="5"/>
    <x v="0"/>
    <n v="93567.578659000006"/>
    <n v="313027309.210985"/>
    <n v="31302.7309210985"/>
  </r>
  <r>
    <x v="595"/>
    <x v="80"/>
    <x v="4"/>
    <x v="0"/>
    <n v="31936.732347000001"/>
    <n v="22421207.727811001"/>
    <n v="2242.1207727811002"/>
  </r>
  <r>
    <x v="596"/>
    <x v="77"/>
    <x v="6"/>
    <x v="0"/>
    <n v="82966.200270999994"/>
    <n v="177712976.79302999"/>
    <n v="17771.297679302999"/>
  </r>
  <r>
    <x v="597"/>
    <x v="80"/>
    <x v="4"/>
    <x v="0"/>
    <n v="100369.50453599999"/>
    <n v="385723202.66175902"/>
    <n v="38572.320266175899"/>
  </r>
  <r>
    <x v="598"/>
    <x v="80"/>
    <x v="4"/>
    <x v="0"/>
    <n v="148905.274297"/>
    <n v="950734561.60086203"/>
    <n v="95073.456160086207"/>
  </r>
  <r>
    <x v="260"/>
    <x v="47"/>
    <x v="8"/>
    <x v="0"/>
    <n v="78049.698216000004"/>
    <n v="195109860.19833601"/>
    <n v="19510.986019833599"/>
  </r>
  <r>
    <x v="423"/>
    <x v="80"/>
    <x v="4"/>
    <x v="0"/>
    <n v="34181.944922000002"/>
    <n v="16594075.559196001"/>
    <n v="1659.4075559196001"/>
  </r>
  <r>
    <x v="599"/>
    <x v="80"/>
    <x v="4"/>
    <x v="0"/>
    <n v="41884.894183999997"/>
    <n v="82091272.992764995"/>
    <n v="8209.1272992764989"/>
  </r>
  <r>
    <x v="600"/>
    <x v="47"/>
    <x v="8"/>
    <x v="0"/>
    <n v="85027.141722999993"/>
    <n v="170503637.80648401"/>
    <n v="17050.3637806484"/>
  </r>
  <r>
    <x v="601"/>
    <x v="65"/>
    <x v="8"/>
    <x v="0"/>
    <n v="332538.38150000002"/>
    <n v="2177783731.7546301"/>
    <n v="217778.373175463"/>
  </r>
  <r>
    <x v="336"/>
    <x v="77"/>
    <x v="6"/>
    <x v="0"/>
    <n v="95147.074968000001"/>
    <n v="210564526.78743801"/>
    <n v="21056.452678743801"/>
  </r>
  <r>
    <x v="602"/>
    <x v="47"/>
    <x v="8"/>
    <x v="0"/>
    <n v="67740.932400999998"/>
    <n v="175260722.95627701"/>
    <n v="17526.072295627702"/>
  </r>
  <r>
    <x v="603"/>
    <x v="48"/>
    <x v="4"/>
    <x v="0"/>
    <n v="61310.598646999999"/>
    <n v="154195018.80934101"/>
    <n v="15419.501880934102"/>
  </r>
  <r>
    <x v="604"/>
    <x v="40"/>
    <x v="3"/>
    <x v="0"/>
    <n v="151470.05521300001"/>
    <n v="430886375.04274398"/>
    <n v="43088.637504274397"/>
  </r>
  <r>
    <x v="605"/>
    <x v="80"/>
    <x v="4"/>
    <x v="0"/>
    <n v="62340.717295000002"/>
    <n v="178632045.36142999"/>
    <n v="17863.204536142999"/>
  </r>
  <r>
    <x v="606"/>
    <x v="48"/>
    <x v="4"/>
    <x v="0"/>
    <n v="353037.50179200002"/>
    <n v="775990936.70410705"/>
    <n v="77599.093670410701"/>
  </r>
  <r>
    <x v="607"/>
    <x v="76"/>
    <x v="5"/>
    <x v="0"/>
    <n v="343777.79951500002"/>
    <n v="762156639.70876098"/>
    <n v="76215.663970876092"/>
  </r>
  <r>
    <x v="608"/>
    <x v="79"/>
    <x v="5"/>
    <x v="0"/>
    <n v="163818.80376099999"/>
    <n v="579929928.31577897"/>
    <n v="57992.992831577896"/>
  </r>
  <r>
    <x v="609"/>
    <x v="80"/>
    <x v="4"/>
    <x v="0"/>
    <n v="25874.556210999999"/>
    <n v="16921695.418278001"/>
    <n v="1692.1695418278002"/>
  </r>
  <r>
    <x v="610"/>
    <x v="79"/>
    <x v="5"/>
    <x v="0"/>
    <n v="195506.114417"/>
    <n v="172781903.95381099"/>
    <n v="17278.190395381098"/>
  </r>
  <r>
    <x v="611"/>
    <x v="77"/>
    <x v="6"/>
    <x v="0"/>
    <n v="122647.61350000001"/>
    <n v="441327002.60745001"/>
    <n v="44132.700260744998"/>
  </r>
  <r>
    <x v="612"/>
    <x v="44"/>
    <x v="8"/>
    <x v="0"/>
    <n v="59484.162517999997"/>
    <n v="139097238.15554199"/>
    <n v="13909.723815554198"/>
  </r>
  <r>
    <x v="613"/>
    <x v="80"/>
    <x v="4"/>
    <x v="0"/>
    <n v="61099.045346999999"/>
    <n v="78206135.530530006"/>
    <n v="7820.6135530530009"/>
  </r>
  <r>
    <x v="614"/>
    <x v="69"/>
    <x v="5"/>
    <x v="0"/>
    <n v="394898.138676"/>
    <n v="662682545.989375"/>
    <n v="66268.254598937507"/>
  </r>
  <r>
    <x v="615"/>
    <x v="80"/>
    <x v="4"/>
    <x v="0"/>
    <n v="57081.989377999998"/>
    <n v="97595829.457002997"/>
    <n v="9759.5829457003001"/>
  </r>
  <r>
    <x v="616"/>
    <x v="50"/>
    <x v="9"/>
    <x v="0"/>
    <n v="113269.17077899999"/>
    <n v="519182285.15192503"/>
    <n v="51918.228515192503"/>
  </r>
  <r>
    <x v="617"/>
    <x v="47"/>
    <x v="8"/>
    <x v="0"/>
    <n v="54229.124008999999"/>
    <n v="111155495.78351501"/>
    <n v="11115.5495783515"/>
  </r>
  <r>
    <x v="618"/>
    <x v="47"/>
    <x v="8"/>
    <x v="0"/>
    <n v="38975.223190999997"/>
    <n v="59344281.773773"/>
    <n v="5934.4281773773"/>
  </r>
  <r>
    <x v="619"/>
    <x v="44"/>
    <x v="8"/>
    <x v="0"/>
    <n v="25641.225632999998"/>
    <n v="33829920.741222002"/>
    <n v="3382.9920741221999"/>
  </r>
  <r>
    <x v="620"/>
    <x v="80"/>
    <x v="4"/>
    <x v="0"/>
    <n v="63333.931988999997"/>
    <n v="154095236.533811"/>
    <n v="15409.5236533811"/>
  </r>
  <r>
    <x v="621"/>
    <x v="80"/>
    <x v="4"/>
    <x v="0"/>
    <n v="46704.481241000001"/>
    <n v="93290517.584389001"/>
    <n v="9329.0517584388999"/>
  </r>
  <r>
    <x v="622"/>
    <x v="44"/>
    <x v="8"/>
    <x v="0"/>
    <n v="60002.699680999998"/>
    <n v="162647365.61125699"/>
    <n v="16264.736561125699"/>
  </r>
  <r>
    <x v="623"/>
    <x v="50"/>
    <x v="9"/>
    <x v="0"/>
    <n v="26914.596927999999"/>
    <n v="37455977.851740003"/>
    <n v="3745.5977851740004"/>
  </r>
  <r>
    <x v="624"/>
    <x v="47"/>
    <x v="8"/>
    <x v="0"/>
    <n v="90217.334816999995"/>
    <n v="300349838.06467402"/>
    <n v="30034.9838064674"/>
  </r>
  <r>
    <x v="625"/>
    <x v="46"/>
    <x v="5"/>
    <x v="0"/>
    <n v="498822.86242800002"/>
    <n v="750842076.33439302"/>
    <n v="75084.207633439306"/>
  </r>
  <r>
    <x v="626"/>
    <x v="33"/>
    <x v="3"/>
    <x v="0"/>
    <n v="324217.52075299999"/>
    <n v="1045064.937723"/>
    <n v="104.50649377229999"/>
  </r>
  <r>
    <x v="627"/>
    <x v="80"/>
    <x v="4"/>
    <x v="0"/>
    <n v="42401.371915000003"/>
    <n v="58461667.615098998"/>
    <n v="5846.1667615098995"/>
  </r>
  <r>
    <x v="628"/>
    <x v="77"/>
    <x v="6"/>
    <x v="0"/>
    <n v="107641.239443"/>
    <n v="426295691.09338403"/>
    <n v="42629.569109338401"/>
  </r>
  <r>
    <x v="629"/>
    <x v="50"/>
    <x v="9"/>
    <x v="0"/>
    <n v="46511.387412999997"/>
    <n v="52287506.090515003"/>
    <n v="5228.7506090514999"/>
  </r>
  <r>
    <x v="630"/>
    <x v="80"/>
    <x v="4"/>
    <x v="0"/>
    <n v="60436.159384999999"/>
    <n v="120717507.810276"/>
    <n v="12071.7507810276"/>
  </r>
  <r>
    <x v="631"/>
    <x v="77"/>
    <x v="6"/>
    <x v="0"/>
    <n v="91081.241882000002"/>
    <n v="206458433.64388999"/>
    <n v="20645.843364388998"/>
  </r>
  <r>
    <x v="249"/>
    <x v="45"/>
    <x v="9"/>
    <x v="0"/>
    <n v="39488.808558999997"/>
    <n v="77405284.107535005"/>
    <n v="7740.5284107535008"/>
  </r>
  <r>
    <x v="632"/>
    <x v="44"/>
    <x v="8"/>
    <x v="0"/>
    <n v="35331.047999000002"/>
    <n v="51218103.41133"/>
    <n v="5121.8103411330003"/>
  </r>
  <r>
    <x v="633"/>
    <x v="44"/>
    <x v="8"/>
    <x v="0"/>
    <n v="155793.903242"/>
    <n v="825270949.90769804"/>
    <n v="82527.094990769809"/>
  </r>
  <r>
    <x v="634"/>
    <x v="46"/>
    <x v="5"/>
    <x v="0"/>
    <n v="228271.474219"/>
    <n v="155530780.977725"/>
    <n v="15553.078097772501"/>
  </r>
  <r>
    <x v="635"/>
    <x v="76"/>
    <x v="5"/>
    <x v="0"/>
    <n v="267462.28260500001"/>
    <n v="573605613.63747394"/>
    <n v="57360.561363747394"/>
  </r>
  <r>
    <x v="636"/>
    <x v="81"/>
    <x v="4"/>
    <x v="0"/>
    <n v="55811.957630999997"/>
    <n v="71775600.172579005"/>
    <n v="7177.5600172579007"/>
  </r>
  <r>
    <x v="637"/>
    <x v="82"/>
    <x v="8"/>
    <x v="0"/>
    <n v="100264.433777"/>
    <n v="337312022.88188398"/>
    <n v="33731.202288188397"/>
  </r>
  <r>
    <x v="638"/>
    <x v="78"/>
    <x v="5"/>
    <x v="0"/>
    <n v="179333.86569100001"/>
    <n v="712356513.66441798"/>
    <n v="71235.651366441802"/>
  </r>
  <r>
    <x v="639"/>
    <x v="81"/>
    <x v="4"/>
    <x v="0"/>
    <n v="49054.612293999999"/>
    <n v="77288166.897008002"/>
    <n v="7728.8166897008005"/>
  </r>
  <r>
    <x v="640"/>
    <x v="47"/>
    <x v="8"/>
    <x v="0"/>
    <n v="126925.965988"/>
    <n v="643018958.69878101"/>
    <n v="64301.895869878099"/>
  </r>
  <r>
    <x v="641"/>
    <x v="44"/>
    <x v="8"/>
    <x v="0"/>
    <n v="73262.409446999998"/>
    <n v="209083208.23448601"/>
    <n v="20908.320823448601"/>
  </r>
  <r>
    <x v="642"/>
    <x v="44"/>
    <x v="8"/>
    <x v="0"/>
    <n v="53172.368332999999"/>
    <n v="107221813.21228001"/>
    <n v="10722.181321228001"/>
  </r>
  <r>
    <x v="643"/>
    <x v="44"/>
    <x v="8"/>
    <x v="0"/>
    <n v="67355.752531999999"/>
    <n v="173136382.62163699"/>
    <n v="17313.638262163699"/>
  </r>
  <r>
    <x v="644"/>
    <x v="50"/>
    <x v="9"/>
    <x v="0"/>
    <n v="104622.409546"/>
    <n v="493421604.73261797"/>
    <n v="49342.1604732618"/>
  </r>
  <r>
    <x v="645"/>
    <x v="44"/>
    <x v="8"/>
    <x v="0"/>
    <n v="24872.47121"/>
    <n v="31809414.585306998"/>
    <n v="3180.9414585306999"/>
  </r>
  <r>
    <x v="646"/>
    <x v="45"/>
    <x v="9"/>
    <x v="0"/>
    <n v="38398.123454"/>
    <n v="50032008.032250002"/>
    <n v="5003.2008032250005"/>
  </r>
  <r>
    <x v="647"/>
    <x v="47"/>
    <x v="8"/>
    <x v="0"/>
    <n v="199699.174806"/>
    <n v="922010386.74474299"/>
    <n v="92201.038674474301"/>
  </r>
  <r>
    <x v="648"/>
    <x v="50"/>
    <x v="9"/>
    <x v="0"/>
    <n v="56925.833276999998"/>
    <n v="120378791.88145299"/>
    <n v="12037.8791881453"/>
  </r>
  <r>
    <x v="649"/>
    <x v="81"/>
    <x v="4"/>
    <x v="0"/>
    <n v="57779.331530000003"/>
    <n v="141802474.604606"/>
    <n v="14180.2474604606"/>
  </r>
  <r>
    <x v="650"/>
    <x v="50"/>
    <x v="9"/>
    <x v="0"/>
    <n v="64479.477032000003"/>
    <n v="129284550.728992"/>
    <n v="12928.4550728992"/>
  </r>
  <r>
    <x v="651"/>
    <x v="83"/>
    <x v="8"/>
    <x v="0"/>
    <n v="23035.680219000002"/>
    <n v="25270945.412689999"/>
    <n v="2527.0945412689998"/>
  </r>
  <r>
    <x v="562"/>
    <x v="49"/>
    <x v="8"/>
    <x v="0"/>
    <n v="59475.204552000003"/>
    <n v="91789841.542031005"/>
    <n v="9178.9841542031008"/>
  </r>
  <r>
    <x v="652"/>
    <x v="49"/>
    <x v="8"/>
    <x v="0"/>
    <n v="66016.788230000006"/>
    <n v="123316979.914986"/>
    <n v="12331.6979914986"/>
  </r>
  <r>
    <x v="653"/>
    <x v="48"/>
    <x v="4"/>
    <x v="0"/>
    <n v="193419.21872999999"/>
    <n v="557152574.58071005"/>
    <n v="55715.257458071006"/>
  </r>
  <r>
    <x v="654"/>
    <x v="83"/>
    <x v="8"/>
    <x v="0"/>
    <n v="41042.310235999998"/>
    <n v="71267027.116788998"/>
    <n v="7126.7027116788995"/>
  </r>
  <r>
    <x v="640"/>
    <x v="46"/>
    <x v="5"/>
    <x v="0"/>
    <n v="76987.272123999996"/>
    <n v="14629819.266066"/>
    <n v="1462.9819266065999"/>
  </r>
  <r>
    <x v="655"/>
    <x v="50"/>
    <x v="9"/>
    <x v="0"/>
    <n v="102075.393087"/>
    <n v="449000072.05914098"/>
    <n v="44900.007205914095"/>
  </r>
  <r>
    <x v="656"/>
    <x v="45"/>
    <x v="9"/>
    <x v="0"/>
    <n v="85749.125727999999"/>
    <n v="218197536.40766001"/>
    <n v="21819.753640766001"/>
  </r>
  <r>
    <x v="657"/>
    <x v="82"/>
    <x v="8"/>
    <x v="0"/>
    <n v="147407.71692899999"/>
    <n v="408616532.41197699"/>
    <n v="40861.653241197702"/>
  </r>
  <r>
    <x v="658"/>
    <x v="82"/>
    <x v="8"/>
    <x v="0"/>
    <n v="140073.07837999999"/>
    <n v="510227527.96334201"/>
    <n v="51022.7527963342"/>
  </r>
  <r>
    <x v="659"/>
    <x v="76"/>
    <x v="5"/>
    <x v="0"/>
    <n v="708566.02331099997"/>
    <n v="499009077.45085502"/>
    <n v="49900.907745085504"/>
  </r>
  <r>
    <x v="660"/>
    <x v="82"/>
    <x v="8"/>
    <x v="0"/>
    <n v="108855.63866900001"/>
    <n v="320319143.99449402"/>
    <n v="32031.914399449401"/>
  </r>
  <r>
    <x v="661"/>
    <x v="49"/>
    <x v="8"/>
    <x v="0"/>
    <n v="51691.737724999999"/>
    <n v="95633338.305427"/>
    <n v="9563.3338305427005"/>
  </r>
  <r>
    <x v="662"/>
    <x v="45"/>
    <x v="9"/>
    <x v="0"/>
    <n v="63816.777524999998"/>
    <n v="120977969.40408801"/>
    <n v="12097.7969404088"/>
  </r>
  <r>
    <x v="663"/>
    <x v="50"/>
    <x v="9"/>
    <x v="0"/>
    <n v="97519.378891999993"/>
    <n v="282250754.95099801"/>
    <n v="28225.075495099802"/>
  </r>
  <r>
    <x v="664"/>
    <x v="45"/>
    <x v="9"/>
    <x v="0"/>
    <n v="93367.873548999996"/>
    <n v="118230430.925891"/>
    <n v="11823.0430925891"/>
  </r>
  <r>
    <x v="665"/>
    <x v="45"/>
    <x v="9"/>
    <x v="0"/>
    <n v="124954.722948"/>
    <n v="209782333.064648"/>
    <n v="20978.233306464801"/>
  </r>
  <r>
    <x v="345"/>
    <x v="46"/>
    <x v="5"/>
    <x v="0"/>
    <n v="1230549.445139"/>
    <n v="1235727534.06182"/>
    <n v="123572.753406182"/>
  </r>
  <r>
    <x v="666"/>
    <x v="83"/>
    <x v="8"/>
    <x v="0"/>
    <n v="49337.493171000002"/>
    <n v="80562078.642452002"/>
    <n v="8056.2078642451997"/>
  </r>
  <r>
    <x v="667"/>
    <x v="81"/>
    <x v="4"/>
    <x v="0"/>
    <n v="229404.16576800001"/>
    <n v="437255544.74284601"/>
    <n v="43725.554474284603"/>
  </r>
  <r>
    <x v="565"/>
    <x v="46"/>
    <x v="5"/>
    <x v="0"/>
    <n v="262343.08490199997"/>
    <n v="276849513.86352903"/>
    <n v="27684.951386352903"/>
  </r>
  <r>
    <x v="52"/>
    <x v="48"/>
    <x v="4"/>
    <x v="0"/>
    <n v="96367.143664999996"/>
    <n v="103530559.026885"/>
    <n v="10353.0559026885"/>
  </r>
  <r>
    <x v="560"/>
    <x v="83"/>
    <x v="8"/>
    <x v="0"/>
    <n v="43241.800718999999"/>
    <n v="75901933.741742"/>
    <n v="7590.1933741741996"/>
  </r>
  <r>
    <x v="668"/>
    <x v="45"/>
    <x v="9"/>
    <x v="0"/>
    <n v="40587.448701000001"/>
    <n v="71353556.832157999"/>
    <n v="7135.3556832158001"/>
  </r>
  <r>
    <x v="669"/>
    <x v="83"/>
    <x v="8"/>
    <x v="0"/>
    <n v="71785.397312999994"/>
    <n v="133823976.08426601"/>
    <n v="13382.397608426601"/>
  </r>
  <r>
    <x v="670"/>
    <x v="49"/>
    <x v="8"/>
    <x v="0"/>
    <n v="73909.501256999996"/>
    <n v="220080234.964773"/>
    <n v="22008.023496477301"/>
  </r>
  <r>
    <x v="16"/>
    <x v="82"/>
    <x v="8"/>
    <x v="0"/>
    <n v="43896.024463000002"/>
    <n v="80811631.846423998"/>
    <n v="8081.1631846423998"/>
  </r>
  <r>
    <x v="671"/>
    <x v="49"/>
    <x v="8"/>
    <x v="0"/>
    <n v="48330.879725999999"/>
    <n v="81829143.878448993"/>
    <n v="8182.9143878448995"/>
  </r>
  <r>
    <x v="672"/>
    <x v="82"/>
    <x v="8"/>
    <x v="0"/>
    <n v="154589.705938"/>
    <n v="736305017.84341502"/>
    <n v="73630.501784341497"/>
  </r>
  <r>
    <x v="673"/>
    <x v="50"/>
    <x v="9"/>
    <x v="0"/>
    <n v="53802.166515999998"/>
    <n v="130985354.15800799"/>
    <n v="13098.535415800799"/>
  </r>
  <r>
    <x v="674"/>
    <x v="45"/>
    <x v="9"/>
    <x v="0"/>
    <n v="125436.490231"/>
    <n v="290139229.67653"/>
    <n v="29013.922967653001"/>
  </r>
  <r>
    <x v="106"/>
    <x v="50"/>
    <x v="9"/>
    <x v="0"/>
    <n v="38349.045012000002"/>
    <n v="39352979.897575997"/>
    <n v="3935.2979897575997"/>
  </r>
  <r>
    <x v="675"/>
    <x v="82"/>
    <x v="8"/>
    <x v="0"/>
    <n v="110201.38050699999"/>
    <n v="245832488.30416301"/>
    <n v="24583.248830416302"/>
  </r>
  <r>
    <x v="676"/>
    <x v="81"/>
    <x v="4"/>
    <x v="0"/>
    <n v="133380.366679"/>
    <n v="409771333.54820698"/>
    <n v="40977.133354820697"/>
  </r>
  <r>
    <x v="83"/>
    <x v="82"/>
    <x v="8"/>
    <x v="0"/>
    <n v="10168.707323000001"/>
    <n v="5228211.4091469999"/>
    <n v="522.82114091469998"/>
  </r>
  <r>
    <x v="677"/>
    <x v="48"/>
    <x v="4"/>
    <x v="0"/>
    <n v="85497.132809000002"/>
    <n v="80508244.984445006"/>
    <n v="8050.8244984445009"/>
  </r>
  <r>
    <x v="678"/>
    <x v="50"/>
    <x v="9"/>
    <x v="0"/>
    <n v="115081.267108"/>
    <n v="600290414.67740095"/>
    <n v="60029.041467740091"/>
  </r>
  <r>
    <x v="679"/>
    <x v="83"/>
    <x v="8"/>
    <x v="0"/>
    <n v="64880.734146000003"/>
    <n v="136940657.26416799"/>
    <n v="13694.0657264168"/>
  </r>
  <r>
    <x v="680"/>
    <x v="45"/>
    <x v="9"/>
    <x v="0"/>
    <n v="105163.966975"/>
    <n v="530355965.61832303"/>
    <n v="53035.596561832303"/>
  </r>
  <r>
    <x v="681"/>
    <x v="82"/>
    <x v="8"/>
    <x v="0"/>
    <n v="62168.347570999998"/>
    <n v="158457115.53487599"/>
    <n v="15845.711553487599"/>
  </r>
  <r>
    <x v="682"/>
    <x v="82"/>
    <x v="8"/>
    <x v="0"/>
    <n v="44695.930101999998"/>
    <n v="64323643.695119999"/>
    <n v="6432.3643695119999"/>
  </r>
  <r>
    <x v="683"/>
    <x v="83"/>
    <x v="8"/>
    <x v="0"/>
    <n v="57135.736922999997"/>
    <n v="102753460.38237099"/>
    <n v="10275.346038237099"/>
  </r>
  <r>
    <x v="684"/>
    <x v="78"/>
    <x v="5"/>
    <x v="0"/>
    <n v="963844.42159299995"/>
    <n v="554098013.91488302"/>
    <n v="55409.801391488305"/>
  </r>
  <r>
    <x v="685"/>
    <x v="82"/>
    <x v="8"/>
    <x v="0"/>
    <n v="93132.566181000002"/>
    <n v="195325216.15609801"/>
    <n v="19532.521615609799"/>
  </r>
  <r>
    <x v="357"/>
    <x v="83"/>
    <x v="8"/>
    <x v="0"/>
    <n v="86356.736866000007"/>
    <n v="269917472.03207803"/>
    <n v="26991.747203207804"/>
  </r>
  <r>
    <x v="686"/>
    <x v="82"/>
    <x v="8"/>
    <x v="0"/>
    <n v="36699.278745000003"/>
    <n v="41401498.423724003"/>
    <n v="4140.1498423724006"/>
  </r>
  <r>
    <x v="687"/>
    <x v="50"/>
    <x v="9"/>
    <x v="0"/>
    <n v="48147.730898000002"/>
    <n v="94405929.918024004"/>
    <n v="9440.5929918024012"/>
  </r>
  <r>
    <x v="688"/>
    <x v="82"/>
    <x v="8"/>
    <x v="0"/>
    <n v="18674.568916"/>
    <n v="12339802.375151999"/>
    <n v="1233.9802375151999"/>
  </r>
  <r>
    <x v="689"/>
    <x v="45"/>
    <x v="9"/>
    <x v="0"/>
    <n v="103007.16211999999"/>
    <n v="346256940.035474"/>
    <n v="34625.694003547404"/>
  </r>
  <r>
    <x v="690"/>
    <x v="82"/>
    <x v="8"/>
    <x v="0"/>
    <n v="126856.537612"/>
    <n v="543152323.57745302"/>
    <n v="54315.232357745299"/>
  </r>
  <r>
    <x v="691"/>
    <x v="83"/>
    <x v="8"/>
    <x v="0"/>
    <n v="53354.330096999998"/>
    <n v="156886026.833707"/>
    <n v="15688.6026833707"/>
  </r>
  <r>
    <x v="692"/>
    <x v="45"/>
    <x v="9"/>
    <x v="0"/>
    <n v="45878.363782"/>
    <n v="100333102.36810599"/>
    <n v="10033.310236810599"/>
  </r>
  <r>
    <x v="693"/>
    <x v="81"/>
    <x v="4"/>
    <x v="0"/>
    <n v="178713.99846500001"/>
    <n v="207945312.65744099"/>
    <n v="20794.531265744099"/>
  </r>
  <r>
    <x v="694"/>
    <x v="45"/>
    <x v="9"/>
    <x v="0"/>
    <n v="159614.34584200001"/>
    <n v="517710983.55605298"/>
    <n v="51771.098355605296"/>
  </r>
  <r>
    <x v="695"/>
    <x v="84"/>
    <x v="9"/>
    <x v="0"/>
    <n v="40182.722329999997"/>
    <n v="29083100.908925001"/>
    <n v="2908.3100908925003"/>
  </r>
  <r>
    <x v="696"/>
    <x v="84"/>
    <x v="9"/>
    <x v="0"/>
    <n v="15961.359978"/>
    <n v="7753285.6824430004"/>
    <n v="775.32856824430007"/>
  </r>
  <r>
    <x v="697"/>
    <x v="82"/>
    <x v="8"/>
    <x v="0"/>
    <n v="110731.112809"/>
    <n v="308381827.89698899"/>
    <n v="30838.182789698898"/>
  </r>
  <r>
    <x v="698"/>
    <x v="82"/>
    <x v="8"/>
    <x v="0"/>
    <n v="44575.257058000003"/>
    <n v="55017956.841636002"/>
    <n v="5501.7956841636005"/>
  </r>
  <r>
    <x v="699"/>
    <x v="82"/>
    <x v="8"/>
    <x v="0"/>
    <n v="47114.285736999998"/>
    <n v="94470914.146532997"/>
    <n v="9447.0914146532996"/>
  </r>
  <r>
    <x v="700"/>
    <x v="82"/>
    <x v="8"/>
    <x v="0"/>
    <n v="30376.838828"/>
    <n v="39671867.745860003"/>
    <n v="3967.1867745860004"/>
  </r>
  <r>
    <x v="701"/>
    <x v="45"/>
    <x v="9"/>
    <x v="0"/>
    <n v="108123.73843700001"/>
    <n v="294413828.97518897"/>
    <n v="29441.382897518895"/>
  </r>
  <r>
    <x v="702"/>
    <x v="45"/>
    <x v="9"/>
    <x v="0"/>
    <n v="139184.765033"/>
    <n v="512976474.62472302"/>
    <n v="51297.647462472305"/>
  </r>
  <r>
    <x v="703"/>
    <x v="46"/>
    <x v="5"/>
    <x v="0"/>
    <n v="204888.473708"/>
    <n v="69624752.276757002"/>
    <n v="6962.4752276756999"/>
  </r>
  <r>
    <x v="704"/>
    <x v="82"/>
    <x v="8"/>
    <x v="0"/>
    <n v="27080.660185000001"/>
    <n v="36387123.604704"/>
    <n v="3638.7123604704002"/>
  </r>
  <r>
    <x v="705"/>
    <x v="83"/>
    <x v="8"/>
    <x v="0"/>
    <n v="73222.950320999997"/>
    <n v="164660834.90508199"/>
    <n v="16466.083490508197"/>
  </r>
  <r>
    <x v="706"/>
    <x v="84"/>
    <x v="9"/>
    <x v="0"/>
    <n v="40332.269090000002"/>
    <n v="53638385.523892999"/>
    <n v="5363.8385523893003"/>
  </r>
  <r>
    <x v="707"/>
    <x v="45"/>
    <x v="9"/>
    <x v="0"/>
    <n v="102057.33289000001"/>
    <n v="332232472.88623399"/>
    <n v="33223.247288623395"/>
  </r>
  <r>
    <x v="708"/>
    <x v="85"/>
    <x v="8"/>
    <x v="0"/>
    <n v="69377.688781000004"/>
    <n v="164191393.634947"/>
    <n v="16419.139363494702"/>
  </r>
  <r>
    <x v="709"/>
    <x v="85"/>
    <x v="8"/>
    <x v="0"/>
    <n v="47083.657681999997"/>
    <n v="108390894.557347"/>
    <n v="10839.0894557347"/>
  </r>
  <r>
    <x v="710"/>
    <x v="86"/>
    <x v="14"/>
    <x v="0"/>
    <n v="16723.686046999999"/>
    <n v="13090537.970195999"/>
    <n v="1309.0537970195999"/>
  </r>
  <r>
    <x v="711"/>
    <x v="46"/>
    <x v="5"/>
    <x v="0"/>
    <n v="144612.42409700001"/>
    <n v="41888355.07119"/>
    <n v="4188.8355071189999"/>
  </r>
  <r>
    <x v="712"/>
    <x v="50"/>
    <x v="9"/>
    <x v="0"/>
    <n v="116581.53012900001"/>
    <n v="526894665.63468999"/>
    <n v="52689.466563468995"/>
  </r>
  <r>
    <x v="713"/>
    <x v="86"/>
    <x v="14"/>
    <x v="0"/>
    <n v="35541.945893999997"/>
    <n v="51998654.225800999"/>
    <n v="5199.8654225801001"/>
  </r>
  <r>
    <x v="714"/>
    <x v="86"/>
    <x v="14"/>
    <x v="0"/>
    <n v="67377.635416000005"/>
    <n v="125285337.25920901"/>
    <n v="12528.533725920901"/>
  </r>
  <r>
    <x v="715"/>
    <x v="45"/>
    <x v="9"/>
    <x v="0"/>
    <n v="39120.641731000003"/>
    <n v="54019318.677366003"/>
    <n v="5401.9318677366"/>
  </r>
  <r>
    <x v="716"/>
    <x v="86"/>
    <x v="14"/>
    <x v="0"/>
    <n v="148978.05387199999"/>
    <n v="701885534.835765"/>
    <n v="70188.553483576499"/>
  </r>
  <r>
    <x v="717"/>
    <x v="85"/>
    <x v="8"/>
    <x v="0"/>
    <n v="80661.116114999997"/>
    <n v="99380606.658277005"/>
    <n v="9938.0606658277011"/>
  </r>
  <r>
    <x v="718"/>
    <x v="45"/>
    <x v="9"/>
    <x v="0"/>
    <n v="123742.96167400001"/>
    <n v="410254835.407112"/>
    <n v="41025.483540711197"/>
  </r>
  <r>
    <x v="719"/>
    <x v="45"/>
    <x v="9"/>
    <x v="0"/>
    <n v="55732.912536000003"/>
    <n v="122010470.690734"/>
    <n v="12201.0470690734"/>
  </r>
  <r>
    <x v="720"/>
    <x v="85"/>
    <x v="8"/>
    <x v="0"/>
    <n v="56684.775309999997"/>
    <n v="104873493.244265"/>
    <n v="10487.349324426501"/>
  </r>
  <r>
    <x v="721"/>
    <x v="85"/>
    <x v="8"/>
    <x v="0"/>
    <n v="37815.858743999997"/>
    <n v="66313269.109050997"/>
    <n v="6631.3269109050998"/>
  </r>
  <r>
    <x v="722"/>
    <x v="50"/>
    <x v="9"/>
    <x v="0"/>
    <n v="124190.88134599999"/>
    <n v="483244039.18870902"/>
    <n v="48324.403918870899"/>
  </r>
  <r>
    <x v="723"/>
    <x v="85"/>
    <x v="8"/>
    <x v="0"/>
    <n v="81419.145353999993"/>
    <n v="108561028.117569"/>
    <n v="10856.1028117569"/>
  </r>
  <r>
    <x v="724"/>
    <x v="45"/>
    <x v="9"/>
    <x v="0"/>
    <n v="29315.757837000001"/>
    <n v="38087235.988291003"/>
    <n v="3808.7235988291004"/>
  </r>
  <r>
    <x v="725"/>
    <x v="86"/>
    <x v="14"/>
    <x v="0"/>
    <n v="36637.555637999998"/>
    <n v="39203997.148115002"/>
    <n v="3920.3997148115"/>
  </r>
  <r>
    <x v="253"/>
    <x v="45"/>
    <x v="9"/>
    <x v="0"/>
    <n v="80261.346944999998"/>
    <n v="244731237.00806999"/>
    <n v="24473.123700806998"/>
  </r>
  <r>
    <x v="726"/>
    <x v="45"/>
    <x v="9"/>
    <x v="0"/>
    <n v="58367.970973000003"/>
    <n v="157414055.370415"/>
    <n v="15741.405537041501"/>
  </r>
  <r>
    <x v="727"/>
    <x v="45"/>
    <x v="9"/>
    <x v="0"/>
    <n v="67077.421801000004"/>
    <n v="114696195.031004"/>
    <n v="11469.619503100399"/>
  </r>
  <r>
    <x v="728"/>
    <x v="81"/>
    <x v="4"/>
    <x v="0"/>
    <n v="89338.008967999995"/>
    <n v="64529291.458637998"/>
    <n v="6452.9291458637999"/>
  </r>
  <r>
    <x v="490"/>
    <x v="86"/>
    <x v="14"/>
    <x v="0"/>
    <n v="59796.103883999996"/>
    <n v="110615382.697952"/>
    <n v="11061.538269795201"/>
  </r>
  <r>
    <x v="431"/>
    <x v="85"/>
    <x v="8"/>
    <x v="0"/>
    <n v="124828.81674900001"/>
    <n v="579182611.92917705"/>
    <n v="57918.261192917707"/>
  </r>
  <r>
    <x v="729"/>
    <x v="45"/>
    <x v="9"/>
    <x v="0"/>
    <n v="76162.556150999997"/>
    <n v="140647469.683305"/>
    <n v="14064.746968330499"/>
  </r>
  <r>
    <x v="730"/>
    <x v="45"/>
    <x v="9"/>
    <x v="0"/>
    <n v="39142.863420000001"/>
    <n v="42325156.937105"/>
    <n v="4232.5156937105003"/>
  </r>
  <r>
    <x v="731"/>
    <x v="46"/>
    <x v="5"/>
    <x v="0"/>
    <n v="113852.214867"/>
    <n v="27437712.879058"/>
    <n v="2743.7712879057999"/>
  </r>
  <r>
    <x v="732"/>
    <x v="84"/>
    <x v="9"/>
    <x v="0"/>
    <n v="65317.999004999998"/>
    <n v="129651819.53872"/>
    <n v="12965.181953871999"/>
  </r>
  <r>
    <x v="733"/>
    <x v="85"/>
    <x v="8"/>
    <x v="0"/>
    <n v="24930.900401999999"/>
    <n v="32632020.791547"/>
    <n v="3263.2020791547002"/>
  </r>
  <r>
    <x v="734"/>
    <x v="87"/>
    <x v="9"/>
    <x v="0"/>
    <n v="52678.993925000002"/>
    <n v="168503848.20616201"/>
    <n v="16850.3848206162"/>
  </r>
  <r>
    <x v="735"/>
    <x v="45"/>
    <x v="9"/>
    <x v="0"/>
    <n v="43899.617244000001"/>
    <n v="75742215.719448999"/>
    <n v="7574.2215719448996"/>
  </r>
  <r>
    <x v="736"/>
    <x v="86"/>
    <x v="14"/>
    <x v="0"/>
    <n v="48881.814702999996"/>
    <n v="110823476.53125"/>
    <n v="11082.347653125"/>
  </r>
  <r>
    <x v="737"/>
    <x v="84"/>
    <x v="9"/>
    <x v="0"/>
    <n v="25342.766082999999"/>
    <n v="33972767.890756004"/>
    <n v="3397.2767890756004"/>
  </r>
  <r>
    <x v="738"/>
    <x v="84"/>
    <x v="9"/>
    <x v="0"/>
    <n v="65445.828857"/>
    <n v="121946181.50666399"/>
    <n v="12194.6181506664"/>
  </r>
  <r>
    <x v="739"/>
    <x v="81"/>
    <x v="4"/>
    <x v="0"/>
    <n v="351837.01398699998"/>
    <n v="643874892.91120303"/>
    <n v="64387.489291120306"/>
  </r>
  <r>
    <x v="740"/>
    <x v="84"/>
    <x v="9"/>
    <x v="0"/>
    <n v="85423.067299999995"/>
    <n v="187630794.16196901"/>
    <n v="18763.079416196899"/>
  </r>
  <r>
    <x v="741"/>
    <x v="85"/>
    <x v="8"/>
    <x v="0"/>
    <n v="78158.876080999995"/>
    <n v="154207056.86886001"/>
    <n v="15420.705686886"/>
  </r>
  <r>
    <x v="742"/>
    <x v="86"/>
    <x v="14"/>
    <x v="0"/>
    <n v="22769.641308999999"/>
    <n v="24328167.032125"/>
    <n v="2432.8167032125002"/>
  </r>
  <r>
    <x v="743"/>
    <x v="86"/>
    <x v="14"/>
    <x v="0"/>
    <n v="33281.607851000001"/>
    <n v="40330151.112388"/>
    <n v="4033.0151112387998"/>
  </r>
  <r>
    <x v="744"/>
    <x v="84"/>
    <x v="9"/>
    <x v="0"/>
    <n v="33956.235212"/>
    <n v="37015098.541230999"/>
    <n v="3701.5098541231"/>
  </r>
  <r>
    <x v="745"/>
    <x v="86"/>
    <x v="14"/>
    <x v="0"/>
    <n v="12776.814350000001"/>
    <n v="6098329.9502600003"/>
    <n v="609.83299502600005"/>
  </r>
  <r>
    <x v="746"/>
    <x v="87"/>
    <x v="9"/>
    <x v="0"/>
    <n v="55433.267142999997"/>
    <n v="92588256.829155996"/>
    <n v="9258.8256829155998"/>
  </r>
  <r>
    <x v="747"/>
    <x v="84"/>
    <x v="9"/>
    <x v="0"/>
    <n v="8956.2041939999999"/>
    <n v="2748519.0306239999"/>
    <n v="274.85190306239997"/>
  </r>
  <r>
    <x v="748"/>
    <x v="87"/>
    <x v="9"/>
    <x v="0"/>
    <n v="149127.99989400001"/>
    <n v="577767206.934901"/>
    <n v="57776.720693490097"/>
  </r>
  <r>
    <x v="749"/>
    <x v="84"/>
    <x v="9"/>
    <x v="0"/>
    <n v="36430.023459000004"/>
    <n v="66222924.110025004"/>
    <n v="6622.2924110025006"/>
  </r>
  <r>
    <x v="750"/>
    <x v="84"/>
    <x v="9"/>
    <x v="0"/>
    <n v="25710.047896"/>
    <n v="22254180.975341"/>
    <n v="2225.4180975341001"/>
  </r>
  <r>
    <x v="751"/>
    <x v="86"/>
    <x v="14"/>
    <x v="0"/>
    <n v="16714.143206000001"/>
    <n v="14040239.666962"/>
    <n v="1404.0239666962"/>
  </r>
  <r>
    <x v="752"/>
    <x v="88"/>
    <x v="14"/>
    <x v="0"/>
    <n v="51223.231645"/>
    <n v="98254601.698608994"/>
    <n v="9825.4601698609004"/>
  </r>
  <r>
    <x v="753"/>
    <x v="87"/>
    <x v="9"/>
    <x v="0"/>
    <n v="52623.635597"/>
    <n v="76716642.867436007"/>
    <n v="7671.6642867436003"/>
  </r>
  <r>
    <x v="84"/>
    <x v="45"/>
    <x v="9"/>
    <x v="0"/>
    <n v="85669.635456999997"/>
    <n v="201813180.44350001"/>
    <n v="20181.318044350002"/>
  </r>
  <r>
    <x v="84"/>
    <x v="84"/>
    <x v="9"/>
    <x v="0"/>
    <n v="20777.925663999999"/>
    <n v="9148765.9185969997"/>
    <n v="914.87659185969994"/>
  </r>
  <r>
    <x v="698"/>
    <x v="87"/>
    <x v="9"/>
    <x v="0"/>
    <n v="47105.085763000003"/>
    <n v="67542212.873995006"/>
    <n v="6754.2212873995004"/>
  </r>
  <r>
    <x v="754"/>
    <x v="85"/>
    <x v="8"/>
    <x v="0"/>
    <n v="128099.512783"/>
    <n v="364626635.25268"/>
    <n v="36462.663525267999"/>
  </r>
  <r>
    <x v="755"/>
    <x v="84"/>
    <x v="9"/>
    <x v="0"/>
    <n v="12214.811107"/>
    <n v="4629004.214013"/>
    <n v="462.90042140129998"/>
  </r>
  <r>
    <x v="756"/>
    <x v="85"/>
    <x v="8"/>
    <x v="0"/>
    <n v="125900.270129"/>
    <n v="139154976.546725"/>
    <n v="13915.497654672501"/>
  </r>
  <r>
    <x v="229"/>
    <x v="86"/>
    <x v="14"/>
    <x v="0"/>
    <n v="52751.935452999998"/>
    <n v="111240082.82000899"/>
    <n v="11124.008282000899"/>
  </r>
  <r>
    <x v="757"/>
    <x v="88"/>
    <x v="14"/>
    <x v="0"/>
    <n v="146135.90439000001"/>
    <n v="765957101.72721696"/>
    <n v="76595.710172721694"/>
  </r>
  <r>
    <x v="758"/>
    <x v="88"/>
    <x v="14"/>
    <x v="0"/>
    <n v="20660.864441000002"/>
    <n v="16207920.104976"/>
    <n v="1620.7920104976001"/>
  </r>
  <r>
    <x v="759"/>
    <x v="86"/>
    <x v="14"/>
    <x v="0"/>
    <n v="17742.404106999998"/>
    <n v="12260641.845155001"/>
    <n v="1226.0641845155001"/>
  </r>
  <r>
    <x v="426"/>
    <x v="84"/>
    <x v="9"/>
    <x v="0"/>
    <n v="18475.956182999998"/>
    <n v="9700243.1574060004"/>
    <n v="970.02431574060006"/>
  </r>
  <r>
    <x v="760"/>
    <x v="84"/>
    <x v="9"/>
    <x v="0"/>
    <n v="8983.6844590000001"/>
    <n v="3265752.404598"/>
    <n v="326.5752404598"/>
  </r>
  <r>
    <x v="761"/>
    <x v="88"/>
    <x v="14"/>
    <x v="0"/>
    <n v="23309.147381999999"/>
    <n v="25383919.811831001"/>
    <n v="2538.3919811831001"/>
  </r>
  <r>
    <x v="762"/>
    <x v="84"/>
    <x v="9"/>
    <x v="0"/>
    <n v="13385.138969"/>
    <n v="10359130.674574001"/>
    <n v="1035.9130674574001"/>
  </r>
  <r>
    <x v="763"/>
    <x v="84"/>
    <x v="9"/>
    <x v="0"/>
    <n v="7867.9556089999996"/>
    <n v="2749481.677445"/>
    <n v="274.94816774449998"/>
  </r>
  <r>
    <x v="764"/>
    <x v="84"/>
    <x v="9"/>
    <x v="0"/>
    <n v="37406.057454000002"/>
    <n v="34559242.765100002"/>
    <n v="3455.9242765100003"/>
  </r>
  <r>
    <x v="765"/>
    <x v="85"/>
    <x v="8"/>
    <x v="0"/>
    <n v="94958.001516999997"/>
    <n v="190035220.60688099"/>
    <n v="19003.522060688098"/>
  </r>
  <r>
    <x v="766"/>
    <x v="45"/>
    <x v="9"/>
    <x v="0"/>
    <n v="67239.209843000004"/>
    <n v="104471583.09723"/>
    <n v="10447.158309723"/>
  </r>
  <r>
    <x v="767"/>
    <x v="84"/>
    <x v="9"/>
    <x v="0"/>
    <n v="9096.983021"/>
    <n v="4645172.8822980002"/>
    <n v="464.51728822979999"/>
  </r>
  <r>
    <x v="768"/>
    <x v="89"/>
    <x v="15"/>
    <x v="0"/>
    <n v="6126.7311769999997"/>
    <n v="772659.85701200005"/>
    <n v="77.265985701200009"/>
  </r>
  <r>
    <x v="769"/>
    <x v="84"/>
    <x v="9"/>
    <x v="0"/>
    <n v="9663.7590230000005"/>
    <n v="4343303.3841829998"/>
    <n v="434.33033841829996"/>
  </r>
  <r>
    <x v="770"/>
    <x v="90"/>
    <x v="16"/>
    <x v="0"/>
    <n v="1266.9322099999999"/>
    <n v="54811.472889999997"/>
    <n v="5.4811472889999999"/>
  </r>
  <r>
    <x v="771"/>
    <x v="89"/>
    <x v="15"/>
    <x v="0"/>
    <n v="8240.1613699999998"/>
    <n v="3308512.904021"/>
    <n v="330.85129040210001"/>
  </r>
  <r>
    <x v="623"/>
    <x v="84"/>
    <x v="9"/>
    <x v="0"/>
    <n v="10627.206773"/>
    <n v="3487374.8015510002"/>
    <n v="348.7374801551"/>
  </r>
  <r>
    <x v="653"/>
    <x v="84"/>
    <x v="9"/>
    <x v="0"/>
    <n v="14681.842382999999"/>
    <n v="9588438.0898209997"/>
    <n v="958.84380898209997"/>
  </r>
  <r>
    <x v="772"/>
    <x v="87"/>
    <x v="9"/>
    <x v="0"/>
    <n v="44334.739822000003"/>
    <n v="81995471.439723998"/>
    <n v="8199.5471439724006"/>
  </r>
  <r>
    <x v="773"/>
    <x v="84"/>
    <x v="9"/>
    <x v="0"/>
    <n v="94109.322973999995"/>
    <n v="185897769.25871"/>
    <n v="18589.776925871"/>
  </r>
  <r>
    <x v="774"/>
    <x v="88"/>
    <x v="14"/>
    <x v="0"/>
    <n v="16458.313736"/>
    <n v="13218472.043698"/>
    <n v="1321.8472043698"/>
  </r>
  <r>
    <x v="775"/>
    <x v="84"/>
    <x v="9"/>
    <x v="0"/>
    <n v="14136.844956999999"/>
    <n v="9141840.6140960008"/>
    <n v="914.18406140960008"/>
  </r>
  <r>
    <x v="776"/>
    <x v="84"/>
    <x v="9"/>
    <x v="0"/>
    <n v="33847.941773999999"/>
    <n v="48739809.665632002"/>
    <n v="4873.9809665632001"/>
  </r>
  <r>
    <x v="378"/>
    <x v="89"/>
    <x v="15"/>
    <x v="0"/>
    <n v="12228.202024"/>
    <n v="4557368.7437469997"/>
    <n v="455.73687437469994"/>
  </r>
  <r>
    <x v="777"/>
    <x v="84"/>
    <x v="9"/>
    <x v="0"/>
    <n v="7335.1285870000002"/>
    <n v="3212828.3778169998"/>
    <n v="321.28283778169998"/>
  </r>
  <r>
    <x v="722"/>
    <x v="86"/>
    <x v="14"/>
    <x v="0"/>
    <n v="32166.403847000001"/>
    <n v="26823435.794911001"/>
    <n v="2682.3435794911002"/>
  </r>
  <r>
    <x v="778"/>
    <x v="86"/>
    <x v="14"/>
    <x v="0"/>
    <n v="53459.228157999998"/>
    <n v="123473587.971191"/>
    <n v="12347.358797119101"/>
  </r>
  <r>
    <x v="779"/>
    <x v="88"/>
    <x v="14"/>
    <x v="0"/>
    <n v="22961.070969"/>
    <n v="20780500.163686998"/>
    <n v="2078.0500163686997"/>
  </r>
  <r>
    <x v="780"/>
    <x v="87"/>
    <x v="9"/>
    <x v="0"/>
    <n v="34200.886387999999"/>
    <n v="39392383.905447997"/>
    <n v="3939.2383905447996"/>
  </r>
  <r>
    <x v="781"/>
    <x v="85"/>
    <x v="8"/>
    <x v="0"/>
    <n v="49915.252395000003"/>
    <n v="116597196.778956"/>
    <n v="11659.7196778956"/>
  </r>
  <r>
    <x v="782"/>
    <x v="88"/>
    <x v="14"/>
    <x v="0"/>
    <n v="64852.547775999999"/>
    <n v="128339605.101328"/>
    <n v="12833.9605101328"/>
  </r>
  <r>
    <x v="783"/>
    <x v="88"/>
    <x v="14"/>
    <x v="0"/>
    <n v="41015.787369999998"/>
    <n v="73671115.567311004"/>
    <n v="7367.1115567311008"/>
  </r>
  <r>
    <x v="784"/>
    <x v="45"/>
    <x v="9"/>
    <x v="0"/>
    <n v="89516.320296000005"/>
    <n v="292712576.247554"/>
    <n v="29271.257624755399"/>
  </r>
  <r>
    <x v="785"/>
    <x v="89"/>
    <x v="15"/>
    <x v="0"/>
    <n v="5957.1899510000003"/>
    <n v="1926100.106807"/>
    <n v="192.61001068070001"/>
  </r>
  <r>
    <x v="786"/>
    <x v="84"/>
    <x v="9"/>
    <x v="0"/>
    <n v="39097.25445"/>
    <n v="21428158.723292001"/>
    <n v="2142.8158723291999"/>
  </r>
  <r>
    <x v="787"/>
    <x v="85"/>
    <x v="8"/>
    <x v="0"/>
    <n v="108033.264941"/>
    <n v="162293618.89032701"/>
    <n v="16229.3618890327"/>
  </r>
  <r>
    <x v="788"/>
    <x v="84"/>
    <x v="9"/>
    <x v="0"/>
    <n v="15650.460908999999"/>
    <n v="10679074.496162999"/>
    <n v="1067.9074496163"/>
  </r>
  <r>
    <x v="789"/>
    <x v="86"/>
    <x v="14"/>
    <x v="0"/>
    <n v="14902.373165000001"/>
    <n v="9015656.8418499995"/>
    <n v="901.5656841849999"/>
  </r>
  <r>
    <x v="790"/>
    <x v="84"/>
    <x v="9"/>
    <x v="0"/>
    <n v="29283.507279000001"/>
    <n v="13314363.745808"/>
    <n v="1331.4363745808"/>
  </r>
  <r>
    <x v="791"/>
    <x v="88"/>
    <x v="14"/>
    <x v="0"/>
    <n v="24799.994521000001"/>
    <n v="21843584.220876001"/>
    <n v="2184.3584220876"/>
  </r>
  <r>
    <x v="792"/>
    <x v="84"/>
    <x v="9"/>
    <x v="0"/>
    <n v="66306.301863999994"/>
    <n v="224970066.92175901"/>
    <n v="22497.006692175903"/>
  </r>
  <r>
    <x v="793"/>
    <x v="85"/>
    <x v="8"/>
    <x v="0"/>
    <n v="98163.792092999996"/>
    <n v="287524996.33840102"/>
    <n v="28752.499633840103"/>
  </r>
  <r>
    <x v="794"/>
    <x v="84"/>
    <x v="9"/>
    <x v="0"/>
    <n v="17089.909316000001"/>
    <n v="12121128.02713"/>
    <n v="1212.1128027130001"/>
  </r>
  <r>
    <x v="795"/>
    <x v="91"/>
    <x v="14"/>
    <x v="0"/>
    <n v="92730.515178999995"/>
    <n v="310143835.49041998"/>
    <n v="31014.383549041999"/>
  </r>
  <r>
    <x v="796"/>
    <x v="84"/>
    <x v="9"/>
    <x v="0"/>
    <n v="64485.818197000001"/>
    <n v="84547732.896292001"/>
    <n v="8454.7732896292"/>
  </r>
  <r>
    <x v="797"/>
    <x v="45"/>
    <x v="9"/>
    <x v="0"/>
    <n v="86668.976204999999"/>
    <n v="277775101.83436"/>
    <n v="27777.510183435999"/>
  </r>
  <r>
    <x v="798"/>
    <x v="45"/>
    <x v="9"/>
    <x v="0"/>
    <n v="95209.157044000007"/>
    <n v="345826763.80111998"/>
    <n v="34582.676380111996"/>
  </r>
  <r>
    <x v="799"/>
    <x v="86"/>
    <x v="14"/>
    <x v="0"/>
    <n v="28440.652639"/>
    <n v="41509704.127556004"/>
    <n v="4150.9704127556006"/>
  </r>
  <r>
    <x v="800"/>
    <x v="87"/>
    <x v="9"/>
    <x v="0"/>
    <n v="49649.972379999999"/>
    <n v="94786319.654854"/>
    <n v="9478.6319654853996"/>
  </r>
  <r>
    <x v="801"/>
    <x v="91"/>
    <x v="14"/>
    <x v="0"/>
    <n v="23411.125152000001"/>
    <n v="17198302.975938"/>
    <n v="1719.8302975938"/>
  </r>
  <r>
    <x v="802"/>
    <x v="84"/>
    <x v="9"/>
    <x v="0"/>
    <n v="33375.050193000003"/>
    <n v="42660549.334287003"/>
    <n v="4266.0549334287007"/>
  </r>
  <r>
    <x v="445"/>
    <x v="84"/>
    <x v="9"/>
    <x v="0"/>
    <n v="17856.221184000002"/>
    <n v="16082504.106044"/>
    <n v="1608.2504106044"/>
  </r>
  <r>
    <x v="803"/>
    <x v="87"/>
    <x v="9"/>
    <x v="0"/>
    <n v="114683.72960399999"/>
    <n v="417512569.65359998"/>
    <n v="41751.25696536"/>
  </r>
  <r>
    <x v="804"/>
    <x v="86"/>
    <x v="14"/>
    <x v="0"/>
    <n v="27945.272255"/>
    <n v="26203442.316608999"/>
    <n v="2620.3442316608998"/>
  </r>
  <r>
    <x v="805"/>
    <x v="86"/>
    <x v="14"/>
    <x v="0"/>
    <n v="19517.187420999999"/>
    <n v="13614591.33436"/>
    <n v="1361.459133436"/>
  </r>
  <r>
    <x v="806"/>
    <x v="91"/>
    <x v="14"/>
    <x v="0"/>
    <n v="34339.427114999999"/>
    <n v="45196547.279877998"/>
    <n v="4519.6547279877996"/>
  </r>
  <r>
    <x v="807"/>
    <x v="89"/>
    <x v="15"/>
    <x v="0"/>
    <n v="64182.148917999999"/>
    <n v="48987432.888852"/>
    <n v="4898.7432888851999"/>
  </r>
  <r>
    <x v="808"/>
    <x v="91"/>
    <x v="14"/>
    <x v="0"/>
    <n v="55938.751149999996"/>
    <n v="99853741.087375998"/>
    <n v="9985.3741087376002"/>
  </r>
  <r>
    <x v="809"/>
    <x v="84"/>
    <x v="9"/>
    <x v="0"/>
    <n v="45385.770496999998"/>
    <n v="36673562.722732998"/>
    <n v="3667.3562722733"/>
  </r>
  <r>
    <x v="810"/>
    <x v="86"/>
    <x v="14"/>
    <x v="0"/>
    <n v="22957.067399"/>
    <n v="12984560.523662999"/>
    <n v="1298.4560523662999"/>
  </r>
  <r>
    <x v="811"/>
    <x v="87"/>
    <x v="9"/>
    <x v="0"/>
    <n v="44386.304336000001"/>
    <n v="62850605.819130003"/>
    <n v="6285.0605819130005"/>
  </r>
  <r>
    <x v="812"/>
    <x v="87"/>
    <x v="9"/>
    <x v="0"/>
    <n v="45995.516516000003"/>
    <n v="96517463.139853999"/>
    <n v="9651.7463139854008"/>
  </r>
  <r>
    <x v="813"/>
    <x v="91"/>
    <x v="14"/>
    <x v="0"/>
    <n v="36156.905967999999"/>
    <n v="38899805.555008002"/>
    <n v="3889.9805555008002"/>
  </r>
  <r>
    <x v="814"/>
    <x v="84"/>
    <x v="9"/>
    <x v="0"/>
    <n v="25822.936830999999"/>
    <n v="18207458.716357999"/>
    <n v="1820.7458716357999"/>
  </r>
  <r>
    <x v="815"/>
    <x v="87"/>
    <x v="9"/>
    <x v="0"/>
    <n v="128940.294807"/>
    <n v="449942231.04040402"/>
    <n v="44994.2231040404"/>
  </r>
  <r>
    <x v="816"/>
    <x v="87"/>
    <x v="9"/>
    <x v="0"/>
    <n v="28276.522100999999"/>
    <n v="35167145.990240999"/>
    <n v="3516.7145990240997"/>
  </r>
  <r>
    <x v="817"/>
    <x v="86"/>
    <x v="14"/>
    <x v="0"/>
    <n v="98551.537268999993"/>
    <n v="226675889.28327101"/>
    <n v="22667.588928327103"/>
  </r>
  <r>
    <x v="818"/>
    <x v="91"/>
    <x v="14"/>
    <x v="0"/>
    <n v="23961.064953000001"/>
    <n v="25204697.036028001"/>
    <n v="2520.4697036028001"/>
  </r>
  <r>
    <x v="819"/>
    <x v="87"/>
    <x v="9"/>
    <x v="0"/>
    <n v="25352.278158000001"/>
    <n v="33291024.252560999"/>
    <n v="3329.1024252561001"/>
  </r>
  <r>
    <x v="820"/>
    <x v="86"/>
    <x v="14"/>
    <x v="0"/>
    <n v="23758.404014"/>
    <n v="21016428.756916001"/>
    <n v="2101.6428756916002"/>
  </r>
  <r>
    <x v="821"/>
    <x v="84"/>
    <x v="9"/>
    <x v="0"/>
    <n v="34755.240791999997"/>
    <n v="48751548.412574999"/>
    <n v="4875.1548412575003"/>
  </r>
  <r>
    <x v="822"/>
    <x v="87"/>
    <x v="9"/>
    <x v="0"/>
    <n v="83994.726739999998"/>
    <n v="138853415.17078999"/>
    <n v="13885.341517078999"/>
  </r>
  <r>
    <x v="541"/>
    <x v="91"/>
    <x v="14"/>
    <x v="0"/>
    <n v="20972.214920999999"/>
    <n v="18230352.02011"/>
    <n v="1823.0352020109999"/>
  </r>
  <r>
    <x v="823"/>
    <x v="87"/>
    <x v="9"/>
    <x v="0"/>
    <n v="115245.851501"/>
    <n v="240394447.61772701"/>
    <n v="24039.444761772702"/>
  </r>
  <r>
    <x v="824"/>
    <x v="91"/>
    <x v="14"/>
    <x v="0"/>
    <n v="10730.728818"/>
    <n v="6846870.045806"/>
    <n v="684.68700458060005"/>
  </r>
  <r>
    <x v="825"/>
    <x v="84"/>
    <x v="9"/>
    <x v="0"/>
    <n v="94678.507006"/>
    <n v="245855689.44543001"/>
    <n v="24585.568944543"/>
  </r>
  <r>
    <x v="826"/>
    <x v="92"/>
    <x v="14"/>
    <x v="0"/>
    <n v="104813.21507799999"/>
    <n v="231001985.37190899"/>
    <n v="23100.1985371909"/>
  </r>
  <r>
    <x v="827"/>
    <x v="86"/>
    <x v="14"/>
    <x v="0"/>
    <n v="81089.279622000002"/>
    <n v="166339290.49014199"/>
    <n v="16633.929049014198"/>
  </r>
  <r>
    <x v="828"/>
    <x v="87"/>
    <x v="9"/>
    <x v="0"/>
    <n v="35479.292863000002"/>
    <n v="42676399.620141"/>
    <n v="4267.6399620141001"/>
  </r>
  <r>
    <x v="829"/>
    <x v="84"/>
    <x v="9"/>
    <x v="0"/>
    <n v="61324.972443999999"/>
    <n v="140404464.89700001"/>
    <n v="14040.446489700002"/>
  </r>
  <r>
    <x v="830"/>
    <x v="91"/>
    <x v="14"/>
    <x v="0"/>
    <n v="23829.323322"/>
    <n v="23603124.368733"/>
    <n v="2360.3124368733002"/>
  </r>
  <r>
    <x v="831"/>
    <x v="91"/>
    <x v="14"/>
    <x v="0"/>
    <n v="20839.518226"/>
    <n v="16121991.988251001"/>
    <n v="1612.1991988251"/>
  </r>
  <r>
    <x v="832"/>
    <x v="87"/>
    <x v="9"/>
    <x v="0"/>
    <n v="91361.780308000001"/>
    <n v="333481245.620529"/>
    <n v="33348.124562052901"/>
  </r>
  <r>
    <x v="833"/>
    <x v="92"/>
    <x v="14"/>
    <x v="0"/>
    <n v="22520.796692"/>
    <n v="21090583.453961998"/>
    <n v="2109.0583453961999"/>
  </r>
  <r>
    <x v="834"/>
    <x v="92"/>
    <x v="14"/>
    <x v="0"/>
    <n v="54193.637189000001"/>
    <n v="89107515.633504003"/>
    <n v="8910.7515633504008"/>
  </r>
  <r>
    <x v="835"/>
    <x v="86"/>
    <x v="14"/>
    <x v="0"/>
    <n v="71669.918560999999"/>
    <n v="159533320.58262101"/>
    <n v="15953.3320582621"/>
  </r>
  <r>
    <x v="836"/>
    <x v="89"/>
    <x v="15"/>
    <x v="0"/>
    <n v="46741.288968000001"/>
    <n v="81857469.146865994"/>
    <n v="8185.7469146865997"/>
  </r>
  <r>
    <x v="837"/>
    <x v="86"/>
    <x v="14"/>
    <x v="0"/>
    <n v="223293.63321599999"/>
    <n v="412632670.63867402"/>
    <n v="41263.267063867403"/>
  </r>
  <r>
    <x v="838"/>
    <x v="92"/>
    <x v="14"/>
    <x v="0"/>
    <n v="14311.252868"/>
    <n v="11941276.929672999"/>
    <n v="1194.1276929672999"/>
  </r>
  <r>
    <x v="839"/>
    <x v="90"/>
    <x v="16"/>
    <x v="0"/>
    <n v="190180.125604"/>
    <n v="57326663.312264003"/>
    <n v="5732.6663312264"/>
  </r>
  <r>
    <x v="840"/>
    <x v="91"/>
    <x v="14"/>
    <x v="0"/>
    <n v="21517.791158"/>
    <n v="25094393.989348002"/>
    <n v="2509.4393989348"/>
  </r>
  <r>
    <x v="841"/>
    <x v="86"/>
    <x v="14"/>
    <x v="0"/>
    <n v="32491.826622"/>
    <n v="30447017.911045"/>
    <n v="3044.7017911045"/>
  </r>
  <r>
    <x v="842"/>
    <x v="84"/>
    <x v="9"/>
    <x v="0"/>
    <n v="42064.491904000002"/>
    <n v="49047202.950250998"/>
    <n v="4904.7202950250994"/>
  </r>
  <r>
    <x v="843"/>
    <x v="92"/>
    <x v="14"/>
    <x v="0"/>
    <n v="23887.128707"/>
    <n v="20815881.199156001"/>
    <n v="2081.5881199156001"/>
  </r>
  <r>
    <x v="844"/>
    <x v="92"/>
    <x v="14"/>
    <x v="0"/>
    <n v="18952.268940000002"/>
    <n v="14327039.264093"/>
    <n v="1432.7039264093"/>
  </r>
  <r>
    <x v="845"/>
    <x v="86"/>
    <x v="14"/>
    <x v="0"/>
    <n v="52117.689833999997"/>
    <n v="54085398.399302997"/>
    <n v="5408.5398399302994"/>
  </r>
  <r>
    <x v="846"/>
    <x v="92"/>
    <x v="14"/>
    <x v="0"/>
    <n v="31257.789788999999"/>
    <n v="24312796.348655999"/>
    <n v="2431.2796348655997"/>
  </r>
  <r>
    <x v="847"/>
    <x v="92"/>
    <x v="14"/>
    <x v="0"/>
    <n v="21162.999015000001"/>
    <n v="17883792.839614"/>
    <n v="1788.3792839614"/>
  </r>
  <r>
    <x v="848"/>
    <x v="87"/>
    <x v="9"/>
    <x v="0"/>
    <n v="47249.206759000001"/>
    <n v="106828045.049227"/>
    <n v="10682.8045049227"/>
  </r>
  <r>
    <x v="849"/>
    <x v="92"/>
    <x v="14"/>
    <x v="0"/>
    <n v="10226.439222999999"/>
    <n v="4689238.7665449996"/>
    <n v="468.92387665449996"/>
  </r>
  <r>
    <x v="850"/>
    <x v="92"/>
    <x v="14"/>
    <x v="0"/>
    <n v="31415.687301000002"/>
    <n v="33961170.616627"/>
    <n v="3396.1170616627001"/>
  </r>
  <r>
    <x v="52"/>
    <x v="84"/>
    <x v="9"/>
    <x v="0"/>
    <n v="21604.641084999999"/>
    <n v="17463133.327144999"/>
    <n v="1746.3133327144999"/>
  </r>
  <r>
    <x v="851"/>
    <x v="92"/>
    <x v="14"/>
    <x v="0"/>
    <n v="11678.602965"/>
    <n v="5567459.2420389997"/>
    <n v="556.74592420390002"/>
  </r>
  <r>
    <x v="852"/>
    <x v="87"/>
    <x v="9"/>
    <x v="0"/>
    <n v="37665.919414000004"/>
    <n v="50530944.570643"/>
    <n v="5053.0944570642996"/>
  </r>
  <r>
    <x v="707"/>
    <x v="92"/>
    <x v="14"/>
    <x v="0"/>
    <n v="23316.036969000001"/>
    <n v="19590867.740548"/>
    <n v="1959.0867740547999"/>
  </r>
  <r>
    <x v="853"/>
    <x v="92"/>
    <x v="14"/>
    <x v="0"/>
    <n v="60187.488580999998"/>
    <n v="109182141.116577"/>
    <n v="10918.2141116577"/>
  </r>
  <r>
    <x v="854"/>
    <x v="87"/>
    <x v="9"/>
    <x v="0"/>
    <n v="61727.465255000003"/>
    <n v="134515043.52422801"/>
    <n v="13451.5043524228"/>
  </r>
  <r>
    <x v="855"/>
    <x v="87"/>
    <x v="9"/>
    <x v="0"/>
    <n v="57228.630583999999"/>
    <n v="116686293.499236"/>
    <n v="11668.6293499236"/>
  </r>
  <r>
    <x v="856"/>
    <x v="92"/>
    <x v="14"/>
    <x v="0"/>
    <n v="17801.496964999998"/>
    <n v="9474842.2917500008"/>
    <n v="947.48422917500011"/>
  </r>
  <r>
    <x v="857"/>
    <x v="93"/>
    <x v="14"/>
    <x v="0"/>
    <n v="77065.511413"/>
    <n v="215339018.77868399"/>
    <n v="21533.9018778684"/>
  </r>
  <r>
    <x v="858"/>
    <x v="92"/>
    <x v="14"/>
    <x v="0"/>
    <n v="19626.052619999999"/>
    <n v="14500288.591058999"/>
    <n v="1450.0288591059"/>
  </r>
  <r>
    <x v="859"/>
    <x v="92"/>
    <x v="14"/>
    <x v="0"/>
    <n v="28936.699621"/>
    <n v="19657240.945257999"/>
    <n v="1965.7240945258"/>
  </r>
  <r>
    <x v="860"/>
    <x v="92"/>
    <x v="14"/>
    <x v="0"/>
    <n v="163821.204103"/>
    <n v="946211646.49365401"/>
    <n v="94621.164649365397"/>
  </r>
  <r>
    <x v="861"/>
    <x v="92"/>
    <x v="14"/>
    <x v="0"/>
    <n v="17175.188514000001"/>
    <n v="12041140.052201999"/>
    <n v="1204.1140052201999"/>
  </r>
  <r>
    <x v="862"/>
    <x v="92"/>
    <x v="14"/>
    <x v="0"/>
    <n v="28685.390725000001"/>
    <n v="32495126.202615"/>
    <n v="3249.5126202615002"/>
  </r>
  <r>
    <x v="863"/>
    <x v="92"/>
    <x v="14"/>
    <x v="0"/>
    <n v="38680.579770999997"/>
    <n v="33740015.247080997"/>
    <n v="3374.0015247080996"/>
  </r>
  <r>
    <x v="864"/>
    <x v="92"/>
    <x v="14"/>
    <x v="0"/>
    <n v="17727.116289000001"/>
    <n v="19099230.656213"/>
    <n v="1909.9230656213001"/>
  </r>
  <r>
    <x v="865"/>
    <x v="87"/>
    <x v="9"/>
    <x v="0"/>
    <n v="48498.656290999999"/>
    <n v="82387558.227575004"/>
    <n v="8238.7558227575009"/>
  </r>
  <r>
    <x v="866"/>
    <x v="92"/>
    <x v="14"/>
    <x v="0"/>
    <n v="23863.746565000001"/>
    <n v="28710858.916322999"/>
    <n v="2871.0858916323"/>
  </r>
  <r>
    <x v="867"/>
    <x v="92"/>
    <x v="14"/>
    <x v="0"/>
    <n v="14996.386710000001"/>
    <n v="11385129.827832"/>
    <n v="1138.5129827832"/>
  </r>
  <r>
    <x v="868"/>
    <x v="92"/>
    <x v="14"/>
    <x v="0"/>
    <n v="44359.357752000004"/>
    <n v="65502938.059761003"/>
    <n v="6550.2938059761"/>
  </r>
  <r>
    <x v="869"/>
    <x v="87"/>
    <x v="9"/>
    <x v="0"/>
    <n v="74690.125027000002"/>
    <n v="180556954.08230001"/>
    <n v="18055.69540823"/>
  </r>
  <r>
    <x v="870"/>
    <x v="92"/>
    <x v="14"/>
    <x v="0"/>
    <n v="13612.518002999999"/>
    <n v="8705713.1065110005"/>
    <n v="870.57131065110002"/>
  </r>
  <r>
    <x v="871"/>
    <x v="84"/>
    <x v="9"/>
    <x v="0"/>
    <n v="104966.973255"/>
    <n v="357275783.46571702"/>
    <n v="35727.578346571703"/>
  </r>
  <r>
    <x v="872"/>
    <x v="87"/>
    <x v="9"/>
    <x v="0"/>
    <n v="120587.6384"/>
    <n v="416671716.40098798"/>
    <n v="41667.171640098801"/>
  </r>
  <r>
    <x v="873"/>
    <x v="87"/>
    <x v="9"/>
    <x v="0"/>
    <n v="52874.072980999998"/>
    <n v="128374518.432945"/>
    <n v="12837.451843294501"/>
  </r>
  <r>
    <x v="874"/>
    <x v="86"/>
    <x v="14"/>
    <x v="0"/>
    <n v="328512.74637800001"/>
    <n v="263834170.81647199"/>
    <n v="26383.4170816472"/>
  </r>
  <r>
    <x v="106"/>
    <x v="87"/>
    <x v="9"/>
    <x v="0"/>
    <n v="142664.83514400001"/>
    <n v="570336372.06749403"/>
    <n v="57033.637206749401"/>
  </r>
  <r>
    <x v="875"/>
    <x v="92"/>
    <x v="14"/>
    <x v="0"/>
    <n v="32019.655415000001"/>
    <n v="32676068.316536002"/>
    <n v="3267.6068316536002"/>
  </r>
  <r>
    <x v="876"/>
    <x v="93"/>
    <x v="14"/>
    <x v="0"/>
    <n v="61439.577047999999"/>
    <n v="186020481.51904899"/>
    <n v="18602.048151904899"/>
  </r>
  <r>
    <x v="877"/>
    <x v="93"/>
    <x v="14"/>
    <x v="0"/>
    <n v="72530.590354"/>
    <n v="193049242.681128"/>
    <n v="19304.924268112798"/>
  </r>
  <r>
    <x v="878"/>
    <x v="92"/>
    <x v="14"/>
    <x v="0"/>
    <n v="36664.074702999998"/>
    <n v="33995471.696399003"/>
    <n v="3399.5471696399004"/>
  </r>
  <r>
    <x v="879"/>
    <x v="87"/>
    <x v="9"/>
    <x v="0"/>
    <n v="45399.006473000001"/>
    <n v="78803717.824766994"/>
    <n v="7880.3717824766991"/>
  </r>
  <r>
    <x v="660"/>
    <x v="92"/>
    <x v="14"/>
    <x v="0"/>
    <n v="49733.566504000002"/>
    <n v="93074798.287493005"/>
    <n v="9307.4798287493013"/>
  </r>
  <r>
    <x v="880"/>
    <x v="94"/>
    <x v="9"/>
    <x v="0"/>
    <n v="63317.482191000003"/>
    <n v="135269859.10764301"/>
    <n v="13526.985910764301"/>
  </r>
  <r>
    <x v="660"/>
    <x v="93"/>
    <x v="14"/>
    <x v="0"/>
    <n v="118420.304648"/>
    <n v="410601284.11217701"/>
    <n v="41060.128411217702"/>
  </r>
  <r>
    <x v="881"/>
    <x v="92"/>
    <x v="14"/>
    <x v="0"/>
    <n v="74759.062709000005"/>
    <n v="120070160.601118"/>
    <n v="12007.0160601118"/>
  </r>
  <r>
    <x v="882"/>
    <x v="84"/>
    <x v="9"/>
    <x v="0"/>
    <n v="98853.971185999995"/>
    <n v="324872362.39108503"/>
    <n v="32487.236239108504"/>
  </r>
  <r>
    <x v="883"/>
    <x v="87"/>
    <x v="9"/>
    <x v="0"/>
    <n v="81262.610318000006"/>
    <n v="235052959.331074"/>
    <n v="23505.295933107402"/>
  </r>
  <r>
    <x v="884"/>
    <x v="87"/>
    <x v="9"/>
    <x v="0"/>
    <n v="108065.051494"/>
    <n v="231835074.929546"/>
    <n v="23183.507492954599"/>
  </r>
  <r>
    <x v="885"/>
    <x v="94"/>
    <x v="9"/>
    <x v="0"/>
    <n v="119535.61405600001"/>
    <n v="364476078.50197703"/>
    <n v="36447.607850197703"/>
  </r>
  <r>
    <x v="724"/>
    <x v="91"/>
    <x v="14"/>
    <x v="0"/>
    <n v="77147.466310000003"/>
    <n v="72075491.806926996"/>
    <n v="7207.5491806926993"/>
  </r>
  <r>
    <x v="886"/>
    <x v="91"/>
    <x v="14"/>
    <x v="0"/>
    <n v="229384.12705899999"/>
    <n v="381958767.799842"/>
    <n v="38195.876779984203"/>
  </r>
  <r>
    <x v="887"/>
    <x v="91"/>
    <x v="14"/>
    <x v="0"/>
    <n v="31591.760625999999"/>
    <n v="15214086.809141999"/>
    <n v="1521.4086809142"/>
  </r>
  <r>
    <x v="888"/>
    <x v="92"/>
    <x v="14"/>
    <x v="0"/>
    <n v="83114.572797000001"/>
    <n v="281327708.86365902"/>
    <n v="28132.770886365903"/>
  </r>
  <r>
    <x v="889"/>
    <x v="94"/>
    <x v="9"/>
    <x v="0"/>
    <n v="59888.910548"/>
    <n v="128382548.29891799"/>
    <n v="12838.254829891799"/>
  </r>
  <r>
    <x v="890"/>
    <x v="93"/>
    <x v="14"/>
    <x v="0"/>
    <n v="50033.356261000001"/>
    <n v="100289088.66772"/>
    <n v="10028.908866772001"/>
  </r>
  <r>
    <x v="891"/>
    <x v="87"/>
    <x v="9"/>
    <x v="0"/>
    <n v="72573.508845999997"/>
    <n v="234088902.74081001"/>
    <n v="23408.890274081001"/>
  </r>
  <r>
    <x v="757"/>
    <x v="95"/>
    <x v="17"/>
    <x v="0"/>
    <n v="82048.775884999995"/>
    <n v="157681776.31213701"/>
    <n v="15768.177631213701"/>
  </r>
  <r>
    <x v="892"/>
    <x v="95"/>
    <x v="17"/>
    <x v="0"/>
    <n v="198877.41604899999"/>
    <n v="311615759.72852898"/>
    <n v="31161.575972852897"/>
  </r>
  <r>
    <x v="345"/>
    <x v="96"/>
    <x v="17"/>
    <x v="0"/>
    <n v="47801.934623000001"/>
    <n v="82451434.446513996"/>
    <n v="8245.1434446513995"/>
  </r>
  <r>
    <x v="893"/>
    <x v="97"/>
    <x v="9"/>
    <x v="0"/>
    <n v="55717.928835999999"/>
    <n v="150182849.96810201"/>
    <n v="15018.2849968102"/>
  </r>
  <r>
    <x v="894"/>
    <x v="96"/>
    <x v="17"/>
    <x v="0"/>
    <n v="20858.667450000001"/>
    <n v="19307174.092811"/>
    <n v="1930.7174092810999"/>
  </r>
  <r>
    <x v="895"/>
    <x v="95"/>
    <x v="17"/>
    <x v="0"/>
    <n v="143250.73381899999"/>
    <n v="557497089.685884"/>
    <n v="55749.708968588398"/>
  </r>
  <r>
    <x v="896"/>
    <x v="95"/>
    <x v="17"/>
    <x v="0"/>
    <n v="68632.199854000006"/>
    <n v="120169211.33454201"/>
    <n v="12016.921133454201"/>
  </r>
  <r>
    <x v="897"/>
    <x v="98"/>
    <x v="18"/>
    <x v="0"/>
    <n v="48849.225419000002"/>
    <n v="106639746.339572"/>
    <n v="10663.974633957199"/>
  </r>
  <r>
    <x v="898"/>
    <x v="99"/>
    <x v="9"/>
    <x v="0"/>
    <n v="177380.28453899999"/>
    <n v="874478227.62164497"/>
    <n v="87447.822762164491"/>
  </r>
  <r>
    <x v="899"/>
    <x v="96"/>
    <x v="17"/>
    <x v="0"/>
    <n v="145304.31507099999"/>
    <n v="742987434.39915895"/>
    <n v="74298.743439915896"/>
  </r>
  <r>
    <x v="900"/>
    <x v="98"/>
    <x v="18"/>
    <x v="0"/>
    <n v="79993.506064999994"/>
    <n v="255068676.39144"/>
    <n v="25506.867639144002"/>
  </r>
  <r>
    <x v="901"/>
    <x v="95"/>
    <x v="17"/>
    <x v="0"/>
    <n v="53641.481377999997"/>
    <n v="123099880.930604"/>
    <n v="12309.988093060399"/>
  </r>
  <r>
    <x v="902"/>
    <x v="98"/>
    <x v="18"/>
    <x v="0"/>
    <n v="58459.642956999996"/>
    <n v="88782179.215434"/>
    <n v="8878.2179215434007"/>
  </r>
  <r>
    <x v="903"/>
    <x v="96"/>
    <x v="17"/>
    <x v="0"/>
    <n v="45574.208250000003"/>
    <n v="76577907.812039003"/>
    <n v="7657.7907812039002"/>
  </r>
  <r>
    <x v="904"/>
    <x v="95"/>
    <x v="17"/>
    <x v="0"/>
    <n v="46176.287303999998"/>
    <n v="72583809.062004998"/>
    <n v="7258.3809062005002"/>
  </r>
  <r>
    <x v="905"/>
    <x v="96"/>
    <x v="17"/>
    <x v="0"/>
    <n v="33394.764749000002"/>
    <n v="46619830.182631999"/>
    <n v="4661.9830182631995"/>
  </r>
  <r>
    <x v="906"/>
    <x v="98"/>
    <x v="18"/>
    <x v="0"/>
    <n v="38129.716927000001"/>
    <n v="70656533.998089001"/>
    <n v="7065.6533998088998"/>
  </r>
  <r>
    <x v="245"/>
    <x v="98"/>
    <x v="18"/>
    <x v="0"/>
    <n v="123517.116813"/>
    <n v="551069770.73031497"/>
    <n v="55106.977073031499"/>
  </r>
  <r>
    <x v="907"/>
    <x v="98"/>
    <x v="18"/>
    <x v="0"/>
    <n v="40714.963602000003"/>
    <n v="31495669.015434001"/>
    <n v="3149.5669015434"/>
  </r>
  <r>
    <x v="908"/>
    <x v="100"/>
    <x v="9"/>
    <x v="0"/>
    <n v="141628.65330199999"/>
    <n v="414900186.04944301"/>
    <n v="41490.0186049443"/>
  </r>
  <r>
    <x v="909"/>
    <x v="96"/>
    <x v="17"/>
    <x v="0"/>
    <n v="91278.891491000002"/>
    <n v="285221654.90241301"/>
    <n v="28522.165490241299"/>
  </r>
  <r>
    <x v="910"/>
    <x v="96"/>
    <x v="17"/>
    <x v="0"/>
    <n v="114720.444988"/>
    <n v="160122221.939661"/>
    <n v="16012.222193966099"/>
  </r>
  <r>
    <x v="911"/>
    <x v="101"/>
    <x v="18"/>
    <x v="0"/>
    <n v="26429.780549999999"/>
    <n v="20746199.464122001"/>
    <n v="2074.6199464122001"/>
  </r>
  <r>
    <x v="912"/>
    <x v="97"/>
    <x v="9"/>
    <x v="0"/>
    <n v="130069.40403600001"/>
    <n v="552395664.265576"/>
    <n v="55239.566426557598"/>
  </r>
  <r>
    <x v="913"/>
    <x v="101"/>
    <x v="18"/>
    <x v="0"/>
    <n v="15197.870514"/>
    <n v="11914397.906529"/>
    <n v="1191.4397906529"/>
  </r>
  <r>
    <x v="914"/>
    <x v="96"/>
    <x v="17"/>
    <x v="0"/>
    <n v="63530.319320000002"/>
    <n v="107464552.135223"/>
    <n v="10746.4552135223"/>
  </r>
  <r>
    <x v="915"/>
    <x v="97"/>
    <x v="9"/>
    <x v="0"/>
    <n v="96448.353650999998"/>
    <n v="205479703.31550801"/>
    <n v="20547.970331550801"/>
  </r>
  <r>
    <x v="916"/>
    <x v="98"/>
    <x v="18"/>
    <x v="0"/>
    <n v="43668.943535999999"/>
    <n v="109094188.757825"/>
    <n v="10909.4188757825"/>
  </r>
  <r>
    <x v="917"/>
    <x v="101"/>
    <x v="18"/>
    <x v="0"/>
    <n v="81958.732812000002"/>
    <n v="126089673.782507"/>
    <n v="12608.9673782507"/>
  </r>
  <r>
    <x v="577"/>
    <x v="98"/>
    <x v="18"/>
    <x v="0"/>
    <n v="98071.002647000001"/>
    <n v="226415360.37084699"/>
    <n v="22641.536037084697"/>
  </r>
  <r>
    <x v="918"/>
    <x v="101"/>
    <x v="18"/>
    <x v="0"/>
    <n v="41200.649328"/>
    <n v="62513474.792153999"/>
    <n v="6251.3474792154002"/>
  </r>
  <r>
    <x v="919"/>
    <x v="98"/>
    <x v="18"/>
    <x v="0"/>
    <n v="54356.571557000003"/>
    <n v="78672840.836595997"/>
    <n v="7867.2840836595997"/>
  </r>
  <r>
    <x v="920"/>
    <x v="101"/>
    <x v="18"/>
    <x v="0"/>
    <n v="33116.477724999997"/>
    <n v="42745045.280786"/>
    <n v="4274.5045280785998"/>
  </r>
  <r>
    <x v="921"/>
    <x v="102"/>
    <x v="19"/>
    <x v="0"/>
    <n v="61288.080212000001"/>
    <n v="118864833.565273"/>
    <n v="11886.4833565273"/>
  </r>
  <r>
    <x v="922"/>
    <x v="102"/>
    <x v="19"/>
    <x v="0"/>
    <n v="108935.579463"/>
    <n v="440366551.49652398"/>
    <n v="44036.655149652397"/>
  </r>
  <r>
    <x v="923"/>
    <x v="101"/>
    <x v="18"/>
    <x v="0"/>
    <n v="88526.500505000004"/>
    <n v="305393904.179905"/>
    <n v="30539.3904179905"/>
  </r>
  <r>
    <x v="924"/>
    <x v="101"/>
    <x v="18"/>
    <x v="0"/>
    <n v="57271.784925"/>
    <n v="117582458.317524"/>
    <n v="11758.2458317524"/>
  </r>
  <r>
    <x v="925"/>
    <x v="101"/>
    <x v="18"/>
    <x v="0"/>
    <n v="77278.945548000003"/>
    <n v="210711451.517317"/>
    <n v="21071.1451517317"/>
  </r>
  <r>
    <x v="926"/>
    <x v="101"/>
    <x v="18"/>
    <x v="0"/>
    <n v="51626.026836999998"/>
    <n v="92617730.003750995"/>
    <n v="9261.7730003751003"/>
  </r>
  <r>
    <x v="927"/>
    <x v="103"/>
    <x v="17"/>
    <x v="0"/>
    <n v="245544.67610700001"/>
    <n v="273909301.93701297"/>
    <n v="27390.930193701297"/>
  </r>
  <r>
    <x v="928"/>
    <x v="101"/>
    <x v="18"/>
    <x v="0"/>
    <n v="48776.773336999999"/>
    <n v="122047048.66900399"/>
    <n v="12204.7048669004"/>
  </r>
  <r>
    <x v="929"/>
    <x v="102"/>
    <x v="19"/>
    <x v="0"/>
    <n v="79333.662697000007"/>
    <n v="185765048.35446399"/>
    <n v="18576.504835446398"/>
  </r>
  <r>
    <x v="930"/>
    <x v="101"/>
    <x v="18"/>
    <x v="0"/>
    <n v="74534.434221000003"/>
    <n v="185342321.92824101"/>
    <n v="18534.2321928241"/>
  </r>
  <r>
    <x v="931"/>
    <x v="102"/>
    <x v="19"/>
    <x v="0"/>
    <n v="75209.268836000003"/>
    <n v="157024136.148662"/>
    <n v="15702.4136148662"/>
  </r>
  <r>
    <x v="932"/>
    <x v="104"/>
    <x v="19"/>
    <x v="0"/>
    <n v="58878.448620000003"/>
    <n v="133260492.73497701"/>
    <n v="13326.049273497702"/>
  </r>
  <r>
    <x v="933"/>
    <x v="102"/>
    <x v="19"/>
    <x v="0"/>
    <n v="74078.125981999998"/>
    <n v="237788664.64655101"/>
    <n v="23778.866464655101"/>
  </r>
  <r>
    <x v="934"/>
    <x v="104"/>
    <x v="19"/>
    <x v="0"/>
    <n v="151898.44331"/>
    <n v="821006297.34470201"/>
    <n v="82100.629734470203"/>
  </r>
  <r>
    <x v="935"/>
    <x v="101"/>
    <x v="18"/>
    <x v="0"/>
    <n v="91365.261016000004"/>
    <n v="185861459.52667299"/>
    <n v="18586.145952667299"/>
  </r>
  <r>
    <x v="936"/>
    <x v="102"/>
    <x v="19"/>
    <x v="0"/>
    <n v="87404.115571999995"/>
    <n v="287024052.35922599"/>
    <n v="28702.405235922597"/>
  </r>
  <r>
    <x v="937"/>
    <x v="105"/>
    <x v="18"/>
    <x v="0"/>
    <n v="60734.118308999998"/>
    <n v="96028133.904278994"/>
    <n v="9602.8133904279002"/>
  </r>
  <r>
    <x v="938"/>
    <x v="104"/>
    <x v="19"/>
    <x v="0"/>
    <n v="153763.93186300001"/>
    <n v="454944124.03154701"/>
    <n v="45494.412403154703"/>
  </r>
  <r>
    <x v="939"/>
    <x v="102"/>
    <x v="19"/>
    <x v="0"/>
    <n v="46784.652628000003"/>
    <n v="41588377.274360001"/>
    <n v="4158.837727436"/>
  </r>
  <r>
    <x v="940"/>
    <x v="104"/>
    <x v="19"/>
    <x v="0"/>
    <n v="78398.691489000004"/>
    <n v="192120249.99597201"/>
    <n v="19212.024999597201"/>
  </r>
  <r>
    <x v="941"/>
    <x v="105"/>
    <x v="18"/>
    <x v="0"/>
    <n v="55121.779284999997"/>
    <n v="104817300.380126"/>
    <n v="10481.7300380126"/>
  </r>
  <r>
    <x v="942"/>
    <x v="105"/>
    <x v="18"/>
    <x v="0"/>
    <n v="100999.642326"/>
    <n v="259309744.857739"/>
    <n v="25930.974485773899"/>
  </r>
  <r>
    <x v="943"/>
    <x v="104"/>
    <x v="19"/>
    <x v="0"/>
    <n v="59050.697530999998"/>
    <n v="62082985.425843999"/>
    <n v="6208.2985425843999"/>
  </r>
  <r>
    <x v="944"/>
    <x v="102"/>
    <x v="19"/>
    <x v="0"/>
    <n v="81338.902480000004"/>
    <n v="108936842.95457099"/>
    <n v="10893.6842954571"/>
  </r>
  <r>
    <x v="945"/>
    <x v="101"/>
    <x v="18"/>
    <x v="0"/>
    <n v="100455.764654"/>
    <n v="390003779.29241103"/>
    <n v="39000.377929241105"/>
  </r>
  <r>
    <x v="946"/>
    <x v="105"/>
    <x v="18"/>
    <x v="0"/>
    <n v="70039.124756999998"/>
    <n v="182724232.58469799"/>
    <n v="18272.4232584698"/>
  </r>
  <r>
    <x v="947"/>
    <x v="105"/>
    <x v="18"/>
    <x v="0"/>
    <n v="67500.878196999998"/>
    <n v="111108397.452738"/>
    <n v="11110.839745273801"/>
  </r>
  <r>
    <x v="948"/>
    <x v="106"/>
    <x v="19"/>
    <x v="0"/>
    <n v="42742.170030000001"/>
    <n v="99322861.836217999"/>
    <n v="9932.2861836217999"/>
  </r>
  <r>
    <x v="949"/>
    <x v="103"/>
    <x v="17"/>
    <x v="0"/>
    <n v="287093.13205199997"/>
    <n v="277118340.145078"/>
    <n v="27711.8340145078"/>
  </r>
  <r>
    <x v="950"/>
    <x v="106"/>
    <x v="19"/>
    <x v="0"/>
    <n v="98792.745758000005"/>
    <n v="279746555.49191999"/>
    <n v="27974.655549192001"/>
  </r>
  <r>
    <x v="951"/>
    <x v="106"/>
    <x v="19"/>
    <x v="0"/>
    <n v="56800.497236000003"/>
    <n v="69111050.105104998"/>
    <n v="6911.1050105104996"/>
  </r>
  <r>
    <x v="952"/>
    <x v="105"/>
    <x v="18"/>
    <x v="0"/>
    <n v="55088.389651999998"/>
    <n v="78312024.071316004"/>
    <n v="7831.2024071316"/>
  </r>
  <r>
    <x v="953"/>
    <x v="107"/>
    <x v="18"/>
    <x v="0"/>
    <n v="55033.969154999999"/>
    <n v="98649075.145838007"/>
    <n v="9864.9075145838015"/>
  </r>
  <r>
    <x v="954"/>
    <x v="104"/>
    <x v="19"/>
    <x v="0"/>
    <n v="45306.319644000003"/>
    <n v="86275779.852766007"/>
    <n v="8627.5779852766009"/>
  </r>
  <r>
    <x v="955"/>
    <x v="106"/>
    <x v="19"/>
    <x v="0"/>
    <n v="39076.755313000001"/>
    <n v="63724914.283316001"/>
    <n v="6372.4914283316002"/>
  </r>
  <r>
    <x v="956"/>
    <x v="108"/>
    <x v="16"/>
    <x v="0"/>
    <n v="370598.72786500002"/>
    <n v="1247845.5392110001"/>
    <n v="124.78455392110001"/>
  </r>
  <r>
    <x v="957"/>
    <x v="106"/>
    <x v="19"/>
    <x v="0"/>
    <n v="100750.135293"/>
    <n v="286266142.15233499"/>
    <n v="28626.614215233498"/>
  </r>
  <r>
    <x v="958"/>
    <x v="109"/>
    <x v="19"/>
    <x v="0"/>
    <n v="122894.264027"/>
    <n v="160724757.51357099"/>
    <n v="16072.4757513571"/>
  </r>
  <r>
    <x v="959"/>
    <x v="106"/>
    <x v="19"/>
    <x v="0"/>
    <n v="51130.629682999999"/>
    <n v="135728381.23543501"/>
    <n v="13572.838123543501"/>
  </r>
  <r>
    <x v="960"/>
    <x v="110"/>
    <x v="19"/>
    <x v="0"/>
    <n v="17466.66258"/>
    <n v="16447831.261324"/>
    <n v="1644.7831261324"/>
  </r>
  <r>
    <x v="961"/>
    <x v="104"/>
    <x v="19"/>
    <x v="0"/>
    <n v="85334.094343999997"/>
    <n v="172668588.43355101"/>
    <n v="17266.858843355101"/>
  </r>
  <r>
    <x v="962"/>
    <x v="110"/>
    <x v="19"/>
    <x v="0"/>
    <n v="42122.954118000001"/>
    <n v="61032831.747477002"/>
    <n v="6103.2831747477003"/>
  </r>
  <r>
    <x v="963"/>
    <x v="105"/>
    <x v="18"/>
    <x v="0"/>
    <n v="65954.047718000002"/>
    <n v="175229393.003887"/>
    <n v="17522.939300388698"/>
  </r>
  <r>
    <x v="964"/>
    <x v="107"/>
    <x v="18"/>
    <x v="0"/>
    <n v="71239.926021000007"/>
    <n v="167878975.46674901"/>
    <n v="16787.8975466749"/>
  </r>
  <r>
    <x v="965"/>
    <x v="106"/>
    <x v="19"/>
    <x v="0"/>
    <n v="54587.555355999997"/>
    <n v="98715291.516721994"/>
    <n v="9871.5291516721991"/>
  </r>
  <r>
    <x v="966"/>
    <x v="107"/>
    <x v="18"/>
    <x v="0"/>
    <n v="71285.119281000007"/>
    <n v="112634683.4585"/>
    <n v="11263.46834585"/>
  </r>
  <r>
    <x v="967"/>
    <x v="109"/>
    <x v="19"/>
    <x v="0"/>
    <n v="478395.76520199998"/>
    <n v="957652875.97912502"/>
    <n v="95765.287597912509"/>
  </r>
  <r>
    <x v="968"/>
    <x v="110"/>
    <x v="19"/>
    <x v="0"/>
    <n v="34555.129540000002"/>
    <n v="29645982.915522002"/>
    <n v="2964.5982915522"/>
  </r>
  <r>
    <x v="969"/>
    <x v="101"/>
    <x v="18"/>
    <x v="0"/>
    <n v="108644.31347199999"/>
    <n v="437078015.111835"/>
    <n v="43707.801511183497"/>
  </r>
  <r>
    <x v="970"/>
    <x v="106"/>
    <x v="19"/>
    <x v="0"/>
    <n v="66887.668288999994"/>
    <n v="160317879.48289201"/>
    <n v="16031.7879482892"/>
  </r>
  <r>
    <x v="971"/>
    <x v="107"/>
    <x v="18"/>
    <x v="0"/>
    <n v="301787.83331199997"/>
    <n v="2915069118.6941299"/>
    <n v="291506.91186941299"/>
  </r>
  <r>
    <x v="972"/>
    <x v="110"/>
    <x v="19"/>
    <x v="0"/>
    <n v="41139.319521999998"/>
    <n v="70362392.898744002"/>
    <n v="7036.2392898744001"/>
  </r>
  <r>
    <x v="973"/>
    <x v="109"/>
    <x v="19"/>
    <x v="0"/>
    <n v="49903.249962000002"/>
    <n v="19963650.045782998"/>
    <n v="1996.3650045782999"/>
  </r>
  <r>
    <x v="388"/>
    <x v="111"/>
    <x v="19"/>
    <x v="0"/>
    <n v="74121.149262000006"/>
    <n v="169309857.928657"/>
    <n v="16930.9857928657"/>
  </r>
  <r>
    <x v="974"/>
    <x v="112"/>
    <x v="18"/>
    <x v="0"/>
    <n v="43881.374918000001"/>
    <n v="77507369.866649002"/>
    <n v="7750.7369866649005"/>
  </r>
  <r>
    <x v="975"/>
    <x v="110"/>
    <x v="19"/>
    <x v="0"/>
    <n v="78384.862538999994"/>
    <n v="124175164.59116299"/>
    <n v="12417.516459116299"/>
  </r>
  <r>
    <x v="976"/>
    <x v="112"/>
    <x v="18"/>
    <x v="0"/>
    <n v="27300.685547000001"/>
    <n v="39970106.540058002"/>
    <n v="3997.0106540058"/>
  </r>
  <r>
    <x v="977"/>
    <x v="93"/>
    <x v="14"/>
    <x v="0"/>
    <n v="117343.534422"/>
    <n v="379892779.83161199"/>
    <n v="37989.277983161199"/>
  </r>
  <r>
    <x v="718"/>
    <x v="87"/>
    <x v="9"/>
    <x v="0"/>
    <n v="77647.861451999997"/>
    <n v="117361427.811141"/>
    <n v="11736.1427811141"/>
  </r>
  <r>
    <x v="978"/>
    <x v="92"/>
    <x v="14"/>
    <x v="0"/>
    <n v="93751.685146999997"/>
    <n v="319298087.62203401"/>
    <n v="31929.8087622034"/>
  </r>
  <r>
    <x v="979"/>
    <x v="113"/>
    <x v="14"/>
    <x v="0"/>
    <n v="66576.078741000005"/>
    <n v="164645165.91789299"/>
    <n v="16464.516591789299"/>
  </r>
  <r>
    <x v="980"/>
    <x v="92"/>
    <x v="14"/>
    <x v="0"/>
    <n v="155377.589549"/>
    <n v="239507738.26838201"/>
    <n v="23950.773826838202"/>
  </r>
  <r>
    <x v="981"/>
    <x v="92"/>
    <x v="14"/>
    <x v="0"/>
    <n v="158657.55803700001"/>
    <n v="362129703.46321201"/>
    <n v="36212.970346321199"/>
  </r>
  <r>
    <x v="821"/>
    <x v="91"/>
    <x v="14"/>
    <x v="0"/>
    <n v="279008.08431599999"/>
    <n v="881545106.26468396"/>
    <n v="88154.5106264684"/>
  </r>
  <r>
    <x v="982"/>
    <x v="94"/>
    <x v="9"/>
    <x v="0"/>
    <n v="132568.60971300001"/>
    <n v="493241423.99554199"/>
    <n v="49324.142399554199"/>
  </r>
  <r>
    <x v="983"/>
    <x v="94"/>
    <x v="9"/>
    <x v="0"/>
    <n v="59329.051987999999"/>
    <n v="134162499.74289"/>
    <n v="13416.249974289"/>
  </r>
  <r>
    <x v="984"/>
    <x v="93"/>
    <x v="14"/>
    <x v="0"/>
    <n v="87158.465177000005"/>
    <n v="264801490.72833201"/>
    <n v="26480.149072833203"/>
  </r>
  <r>
    <x v="985"/>
    <x v="114"/>
    <x v="9"/>
    <x v="0"/>
    <n v="74601.078446"/>
    <n v="154785565.72973099"/>
    <n v="15478.556572973099"/>
  </r>
  <r>
    <x v="986"/>
    <x v="115"/>
    <x v="16"/>
    <x v="0"/>
    <n v="87105.090406000003"/>
    <n v="271496.600072"/>
    <n v="27.149660007200001"/>
  </r>
  <r>
    <x v="987"/>
    <x v="113"/>
    <x v="14"/>
    <x v="0"/>
    <n v="114563.62779100001"/>
    <n v="445300505.82497197"/>
    <n v="44530.050582497199"/>
  </r>
  <r>
    <x v="988"/>
    <x v="114"/>
    <x v="9"/>
    <x v="0"/>
    <n v="139108.24301400001"/>
    <n v="705700596.43998802"/>
    <n v="70570.0596439988"/>
  </r>
  <r>
    <x v="989"/>
    <x v="113"/>
    <x v="14"/>
    <x v="0"/>
    <n v="67317.148952000003"/>
    <n v="214948403.75553301"/>
    <n v="21494.8403755533"/>
  </r>
  <r>
    <x v="990"/>
    <x v="116"/>
    <x v="14"/>
    <x v="0"/>
    <n v="82738.870106000002"/>
    <n v="48824571.276069"/>
    <n v="4882.4571276069"/>
  </r>
  <r>
    <x v="991"/>
    <x v="94"/>
    <x v="9"/>
    <x v="0"/>
    <n v="60670.218115000003"/>
    <n v="107569550.63396101"/>
    <n v="10756.955063396101"/>
  </r>
  <r>
    <x v="834"/>
    <x v="93"/>
    <x v="14"/>
    <x v="0"/>
    <n v="84409.489493999994"/>
    <n v="322706601.24847102"/>
    <n v="32270.660124847102"/>
  </r>
  <r>
    <x v="992"/>
    <x v="108"/>
    <x v="16"/>
    <x v="0"/>
    <n v="90102.536559999993"/>
    <n v="273028.36060999997"/>
    <n v="27.302836060999997"/>
  </r>
  <r>
    <x v="388"/>
    <x v="113"/>
    <x v="14"/>
    <x v="0"/>
    <n v="68062.054671000005"/>
    <n v="151472902.85720801"/>
    <n v="15147.290285720801"/>
  </r>
  <r>
    <x v="993"/>
    <x v="114"/>
    <x v="9"/>
    <x v="0"/>
    <n v="87606.140820000001"/>
    <n v="236905345.17122701"/>
    <n v="23690.534517122702"/>
  </r>
  <r>
    <x v="994"/>
    <x v="116"/>
    <x v="14"/>
    <x v="0"/>
    <n v="341412.674657"/>
    <n v="242609536.922254"/>
    <n v="24260.953692225401"/>
  </r>
  <r>
    <x v="995"/>
    <x v="94"/>
    <x v="9"/>
    <x v="0"/>
    <n v="101736.455229"/>
    <n v="327342305.70112902"/>
    <n v="32734.230570112901"/>
  </r>
  <r>
    <x v="652"/>
    <x v="113"/>
    <x v="14"/>
    <x v="0"/>
    <n v="52023.561151000002"/>
    <n v="107180409.879333"/>
    <n v="10718.0409879333"/>
  </r>
  <r>
    <x v="996"/>
    <x v="114"/>
    <x v="9"/>
    <x v="0"/>
    <n v="64389.096718000001"/>
    <n v="176592978.43425199"/>
    <n v="17659.2978434252"/>
  </r>
  <r>
    <x v="997"/>
    <x v="116"/>
    <x v="14"/>
    <x v="0"/>
    <n v="263856.73539300001"/>
    <n v="353602784.33332801"/>
    <n v="35360.278433332802"/>
  </r>
  <r>
    <x v="998"/>
    <x v="92"/>
    <x v="14"/>
    <x v="0"/>
    <n v="360692.34991599998"/>
    <n v="322796787.97641098"/>
    <n v="32279.6787976411"/>
  </r>
  <r>
    <x v="999"/>
    <x v="114"/>
    <x v="9"/>
    <x v="0"/>
    <n v="39315.707133000004"/>
    <n v="41590655.025339998"/>
    <n v="4159.0655025340002"/>
  </r>
  <r>
    <x v="1000"/>
    <x v="114"/>
    <x v="9"/>
    <x v="0"/>
    <n v="143969.353202"/>
    <n v="645657538.881971"/>
    <n v="64565.753888197098"/>
  </r>
  <r>
    <x v="1001"/>
    <x v="93"/>
    <x v="14"/>
    <x v="0"/>
    <n v="145331.03282299999"/>
    <n v="883327114.115695"/>
    <n v="88332.7114115695"/>
  </r>
  <r>
    <x v="16"/>
    <x v="113"/>
    <x v="14"/>
    <x v="0"/>
    <n v="171911.47820099999"/>
    <n v="195303091.52605"/>
    <n v="19530.309152605001"/>
  </r>
  <r>
    <x v="1002"/>
    <x v="114"/>
    <x v="9"/>
    <x v="0"/>
    <n v="101215.30562699999"/>
    <n v="345138126.17590803"/>
    <n v="34513.812617590804"/>
  </r>
  <r>
    <x v="1003"/>
    <x v="46"/>
    <x v="5"/>
    <x v="0"/>
    <n v="825707.03360900003"/>
    <n v="397141721.94963199"/>
    <n v="39714.172194963197"/>
  </r>
  <r>
    <x v="1004"/>
    <x v="113"/>
    <x v="14"/>
    <x v="0"/>
    <n v="75286.683015000002"/>
    <n v="167775289.690231"/>
    <n v="16777.5289690231"/>
  </r>
  <r>
    <x v="1005"/>
    <x v="117"/>
    <x v="14"/>
    <x v="0"/>
    <n v="96706.318417999995"/>
    <n v="122976325.313114"/>
    <n v="12297.632531311399"/>
  </r>
  <r>
    <x v="1006"/>
    <x v="114"/>
    <x v="9"/>
    <x v="0"/>
    <n v="64169.415986"/>
    <n v="147978930.35757199"/>
    <n v="14797.893035757199"/>
  </r>
  <r>
    <x v="1007"/>
    <x v="118"/>
    <x v="9"/>
    <x v="0"/>
    <n v="146663.30447100001"/>
    <n v="711866710.11180198"/>
    <n v="71186.671011180195"/>
  </r>
  <r>
    <x v="1008"/>
    <x v="114"/>
    <x v="9"/>
    <x v="0"/>
    <n v="109853.469176"/>
    <n v="474287314.94095701"/>
    <n v="47428.7314940957"/>
  </r>
  <r>
    <x v="1009"/>
    <x v="118"/>
    <x v="9"/>
    <x v="0"/>
    <n v="8321.0167239999992"/>
    <n v="3298259.8177009998"/>
    <n v="329.82598177009999"/>
  </r>
  <r>
    <x v="1010"/>
    <x v="118"/>
    <x v="9"/>
    <x v="0"/>
    <n v="11528.486364"/>
    <n v="6060975.5524920002"/>
    <n v="606.09755524920001"/>
  </r>
  <r>
    <x v="1011"/>
    <x v="93"/>
    <x v="14"/>
    <x v="0"/>
    <n v="138073.15562599999"/>
    <n v="680322875.17786801"/>
    <n v="68032.287517786797"/>
  </r>
  <r>
    <x v="1012"/>
    <x v="118"/>
    <x v="9"/>
    <x v="0"/>
    <n v="71774.946867999999"/>
    <n v="135591078.81349501"/>
    <n v="13559.107881349501"/>
  </r>
  <r>
    <x v="1013"/>
    <x v="114"/>
    <x v="9"/>
    <x v="0"/>
    <n v="69120.302588999999"/>
    <n v="216272531.535698"/>
    <n v="21627.2531535698"/>
  </r>
  <r>
    <x v="1014"/>
    <x v="117"/>
    <x v="14"/>
    <x v="0"/>
    <n v="177703.02683399999"/>
    <n v="118008900.546662"/>
    <n v="11800.890054666201"/>
  </r>
  <r>
    <x v="1015"/>
    <x v="114"/>
    <x v="9"/>
    <x v="0"/>
    <n v="76492.043823"/>
    <n v="206848227.20790201"/>
    <n v="20684.822720790202"/>
  </r>
  <r>
    <x v="1016"/>
    <x v="115"/>
    <x v="16"/>
    <x v="0"/>
    <n v="141107.00391199999"/>
    <n v="462128.93998199998"/>
    <n v="46.212893998199995"/>
  </r>
  <r>
    <x v="1017"/>
    <x v="114"/>
    <x v="9"/>
    <x v="0"/>
    <n v="103914.822421"/>
    <n v="305694429.158391"/>
    <n v="30569.442915839099"/>
  </r>
  <r>
    <x v="272"/>
    <x v="118"/>
    <x v="9"/>
    <x v="0"/>
    <n v="101794.292483"/>
    <n v="294837816.56271201"/>
    <n v="29483.7816562712"/>
  </r>
  <r>
    <x v="1018"/>
    <x v="113"/>
    <x v="14"/>
    <x v="0"/>
    <n v="177556.826027"/>
    <n v="493011862.77726501"/>
    <n v="49301.186277726498"/>
  </r>
  <r>
    <x v="1019"/>
    <x v="119"/>
    <x v="14"/>
    <x v="0"/>
    <n v="184728.21076099999"/>
    <n v="869577056.22623897"/>
    <n v="86957.705622623893"/>
  </r>
  <r>
    <x v="1020"/>
    <x v="119"/>
    <x v="14"/>
    <x v="0"/>
    <n v="109585.403311"/>
    <n v="289463969.09746403"/>
    <n v="28946.396909746403"/>
  </r>
  <r>
    <x v="1021"/>
    <x v="113"/>
    <x v="14"/>
    <x v="0"/>
    <n v="286607.28587999998"/>
    <n v="391346259.34586501"/>
    <n v="39134.625934586504"/>
  </r>
  <r>
    <x v="1022"/>
    <x v="118"/>
    <x v="9"/>
    <x v="0"/>
    <n v="190891.03375999999"/>
    <n v="1314413261.4635301"/>
    <n v="131441.32614635301"/>
  </r>
  <r>
    <x v="1023"/>
    <x v="118"/>
    <x v="9"/>
    <x v="0"/>
    <n v="115410.181366"/>
    <n v="481760189.65297699"/>
    <n v="48176.018965297699"/>
  </r>
  <r>
    <x v="1024"/>
    <x v="118"/>
    <x v="9"/>
    <x v="0"/>
    <n v="71071.944921999995"/>
    <n v="237553273.01134399"/>
    <n v="23755.327301134399"/>
  </r>
  <r>
    <x v="1025"/>
    <x v="118"/>
    <x v="9"/>
    <x v="0"/>
    <n v="75985.535715000005"/>
    <n v="257967487.22111699"/>
    <n v="25796.748722111701"/>
  </r>
  <r>
    <x v="1026"/>
    <x v="117"/>
    <x v="14"/>
    <x v="0"/>
    <n v="135628.37033199999"/>
    <n v="90968212.250488997"/>
    <n v="9096.8212250488996"/>
  </r>
  <r>
    <x v="1027"/>
    <x v="118"/>
    <x v="9"/>
    <x v="0"/>
    <n v="94858.725512999998"/>
    <n v="374614003.81362498"/>
    <n v="37461.400381362495"/>
  </r>
  <r>
    <x v="1028"/>
    <x v="118"/>
    <x v="9"/>
    <x v="0"/>
    <n v="71388.250287000003"/>
    <n v="166949895.52197501"/>
    <n v="16694.989552197501"/>
  </r>
  <r>
    <x v="1029"/>
    <x v="119"/>
    <x v="14"/>
    <x v="0"/>
    <n v="68880.506861000002"/>
    <n v="204557389.16971201"/>
    <n v="20455.738916971201"/>
  </r>
  <r>
    <x v="1030"/>
    <x v="95"/>
    <x v="17"/>
    <x v="0"/>
    <n v="84928.334352999998"/>
    <n v="171364077.57191101"/>
    <n v="17136.4077571911"/>
  </r>
  <r>
    <x v="1031"/>
    <x v="100"/>
    <x v="9"/>
    <x v="0"/>
    <n v="23054.980338000001"/>
    <n v="15465469.861654"/>
    <n v="1546.5469861654001"/>
  </r>
  <r>
    <x v="1032"/>
    <x v="99"/>
    <x v="9"/>
    <x v="0"/>
    <n v="92586.435586000007"/>
    <n v="258599598.26115301"/>
    <n v="25859.959826115301"/>
  </r>
  <r>
    <x v="1033"/>
    <x v="99"/>
    <x v="9"/>
    <x v="0"/>
    <n v="71845.470984"/>
    <n v="255167635.49206501"/>
    <n v="25516.763549206502"/>
  </r>
  <r>
    <x v="1034"/>
    <x v="116"/>
    <x v="14"/>
    <x v="0"/>
    <n v="108180.32879100001"/>
    <n v="70122985.705826998"/>
    <n v="7012.2985705826995"/>
  </r>
  <r>
    <x v="1035"/>
    <x v="99"/>
    <x v="9"/>
    <x v="0"/>
    <n v="78665.504061"/>
    <n v="230736186.37106001"/>
    <n v="23073.618637106003"/>
  </r>
  <r>
    <x v="1036"/>
    <x v="95"/>
    <x v="17"/>
    <x v="0"/>
    <n v="196965.46457499999"/>
    <n v="1017647224.87591"/>
    <n v="101764.722487591"/>
  </r>
  <r>
    <x v="1037"/>
    <x v="119"/>
    <x v="14"/>
    <x v="0"/>
    <n v="285917.81194699998"/>
    <n v="710724464.37790501"/>
    <n v="71072.446437790495"/>
  </r>
  <r>
    <x v="1038"/>
    <x v="95"/>
    <x v="17"/>
    <x v="0"/>
    <n v="49585.338258999996"/>
    <n v="96111033.294911996"/>
    <n v="9611.1033294911995"/>
  </r>
  <r>
    <x v="1039"/>
    <x v="100"/>
    <x v="9"/>
    <x v="0"/>
    <n v="143590.75830700001"/>
    <n v="515591657.32235098"/>
    <n v="51559.165732235095"/>
  </r>
  <r>
    <x v="1040"/>
    <x v="117"/>
    <x v="14"/>
    <x v="0"/>
    <n v="47321.819222999999"/>
    <n v="53486947.315151997"/>
    <n v="5348.6947315151992"/>
  </r>
  <r>
    <x v="1041"/>
    <x v="99"/>
    <x v="9"/>
    <x v="0"/>
    <n v="61051.817099"/>
    <n v="104453186.86380801"/>
    <n v="10445.318686380801"/>
  </r>
  <r>
    <x v="1042"/>
    <x v="95"/>
    <x v="17"/>
    <x v="0"/>
    <n v="19406.671481000001"/>
    <n v="15540943.154939"/>
    <n v="1554.0943154939"/>
  </r>
  <r>
    <x v="1043"/>
    <x v="99"/>
    <x v="9"/>
    <x v="0"/>
    <n v="63005.732038000002"/>
    <n v="153016314.937911"/>
    <n v="15301.631493791101"/>
  </r>
  <r>
    <x v="1044"/>
    <x v="100"/>
    <x v="9"/>
    <x v="0"/>
    <n v="66782.624899999995"/>
    <n v="159398251.19126299"/>
    <n v="15939.825119126299"/>
  </r>
  <r>
    <x v="1045"/>
    <x v="117"/>
    <x v="14"/>
    <x v="0"/>
    <n v="57703.362549999998"/>
    <n v="51211506.220963001"/>
    <n v="5121.1506220963001"/>
  </r>
  <r>
    <x v="607"/>
    <x v="95"/>
    <x v="17"/>
    <x v="0"/>
    <n v="324517.02296199999"/>
    <n v="496046578.691809"/>
    <n v="49604.657869180897"/>
  </r>
  <r>
    <x v="1046"/>
    <x v="95"/>
    <x v="17"/>
    <x v="0"/>
    <n v="141248.44386100001"/>
    <n v="538114838.72625101"/>
    <n v="53811.483872625104"/>
  </r>
  <r>
    <x v="1047"/>
    <x v="118"/>
    <x v="9"/>
    <x v="0"/>
    <n v="184137.21649799999"/>
    <n v="942028305.36922896"/>
    <n v="94202.830536922891"/>
  </r>
  <r>
    <x v="1048"/>
    <x v="95"/>
    <x v="17"/>
    <x v="0"/>
    <n v="184112.266019"/>
    <n v="690929308.573277"/>
    <n v="69092.930857327694"/>
  </r>
  <r>
    <x v="1049"/>
    <x v="97"/>
    <x v="9"/>
    <x v="0"/>
    <n v="91302.517613999997"/>
    <n v="336247593.36024803"/>
    <n v="33624.759336024807"/>
  </r>
  <r>
    <x v="1050"/>
    <x v="97"/>
    <x v="9"/>
    <x v="0"/>
    <n v="73162.507201999993"/>
    <n v="282878932.714562"/>
    <n v="28287.8932714562"/>
  </r>
  <r>
    <x v="1051"/>
    <x v="103"/>
    <x v="17"/>
    <x v="0"/>
    <n v="58091.536369000001"/>
    <n v="34870082.140147999"/>
    <n v="3487.0082140147997"/>
  </r>
  <r>
    <x v="724"/>
    <x v="98"/>
    <x v="18"/>
    <x v="0"/>
    <n v="110992.84005"/>
    <n v="417028863.99072099"/>
    <n v="41702.8863990721"/>
  </r>
  <r>
    <x v="1052"/>
    <x v="100"/>
    <x v="9"/>
    <x v="0"/>
    <n v="94100.359054999994"/>
    <n v="264895256.66782099"/>
    <n v="26489.525666782098"/>
  </r>
  <r>
    <x v="1053"/>
    <x v="111"/>
    <x v="19"/>
    <x v="0"/>
    <n v="43400.633454000003"/>
    <n v="76240450.338063002"/>
    <n v="7624.0450338063001"/>
  </r>
  <r>
    <x v="1054"/>
    <x v="111"/>
    <x v="19"/>
    <x v="0"/>
    <n v="41501.230501999999"/>
    <n v="72956658.643483996"/>
    <n v="7295.6658643483997"/>
  </r>
  <r>
    <x v="1055"/>
    <x v="110"/>
    <x v="19"/>
    <x v="0"/>
    <n v="68445.392986999999"/>
    <n v="206278776.91680101"/>
    <n v="20627.8776916801"/>
  </r>
  <r>
    <x v="1056"/>
    <x v="112"/>
    <x v="18"/>
    <x v="0"/>
    <n v="79168.145386000004"/>
    <n v="162608779.60381499"/>
    <n v="16260.877960381498"/>
  </r>
  <r>
    <x v="1057"/>
    <x v="111"/>
    <x v="19"/>
    <x v="0"/>
    <n v="26665.57778"/>
    <n v="32587646.322117999"/>
    <n v="3258.7646322117998"/>
  </r>
  <r>
    <x v="1058"/>
    <x v="101"/>
    <x v="18"/>
    <x v="0"/>
    <n v="156432.420939"/>
    <n v="818228373.88858902"/>
    <n v="81822.837388858898"/>
  </r>
  <r>
    <x v="1059"/>
    <x v="112"/>
    <x v="18"/>
    <x v="0"/>
    <n v="105691.805966"/>
    <n v="259419240.148886"/>
    <n v="25941.924014888598"/>
  </r>
  <r>
    <x v="244"/>
    <x v="110"/>
    <x v="19"/>
    <x v="0"/>
    <n v="56343.515033999996"/>
    <n v="72971712.101735994"/>
    <n v="7297.1712101735993"/>
  </r>
  <r>
    <x v="1060"/>
    <x v="107"/>
    <x v="18"/>
    <x v="0"/>
    <n v="137330.37542299999"/>
    <n v="630901729.12116897"/>
    <n v="63090.172912116897"/>
  </r>
  <r>
    <x v="1061"/>
    <x v="105"/>
    <x v="18"/>
    <x v="0"/>
    <n v="165862.87785600001"/>
    <n v="1025355246.41606"/>
    <n v="102535.524641606"/>
  </r>
  <r>
    <x v="1062"/>
    <x v="110"/>
    <x v="19"/>
    <x v="0"/>
    <n v="74314.293541000006"/>
    <n v="183719649.34735501"/>
    <n v="18371.964934735501"/>
  </r>
  <r>
    <x v="1063"/>
    <x v="120"/>
    <x v="18"/>
    <x v="0"/>
    <n v="73440.254006999996"/>
    <n v="209188670.96293899"/>
    <n v="20918.8670962939"/>
  </r>
  <r>
    <x v="1064"/>
    <x v="105"/>
    <x v="18"/>
    <x v="0"/>
    <n v="65443.768262999998"/>
    <n v="149486092.71666801"/>
    <n v="14948.609271666801"/>
  </r>
  <r>
    <x v="1065"/>
    <x v="111"/>
    <x v="19"/>
    <x v="0"/>
    <n v="32798.345111000002"/>
    <n v="37343268.803249002"/>
    <n v="3734.3268803249002"/>
  </r>
  <r>
    <x v="1066"/>
    <x v="106"/>
    <x v="19"/>
    <x v="0"/>
    <n v="140816.31863200001"/>
    <n v="489697705.94325602"/>
    <n v="48969.770594325601"/>
  </r>
  <r>
    <x v="1067"/>
    <x v="105"/>
    <x v="18"/>
    <x v="0"/>
    <n v="85902.376319999996"/>
    <n v="146243648.13666499"/>
    <n v="14624.364813666498"/>
  </r>
  <r>
    <x v="654"/>
    <x v="112"/>
    <x v="18"/>
    <x v="0"/>
    <n v="60734.514025999997"/>
    <n v="156890818.34353501"/>
    <n v="15689.081834353501"/>
  </r>
  <r>
    <x v="1068"/>
    <x v="109"/>
    <x v="19"/>
    <x v="0"/>
    <n v="81227.347974000004"/>
    <n v="38044896.654553004"/>
    <n v="3804.4896654553004"/>
  </r>
  <r>
    <x v="1069"/>
    <x v="111"/>
    <x v="19"/>
    <x v="0"/>
    <n v="59338.056413999999"/>
    <n v="151666829.655108"/>
    <n v="15166.682965510801"/>
  </r>
  <r>
    <x v="1070"/>
    <x v="111"/>
    <x v="19"/>
    <x v="0"/>
    <n v="113680.139018"/>
    <n v="269009105.160761"/>
    <n v="26900.910516076099"/>
  </r>
  <r>
    <x v="1071"/>
    <x v="120"/>
    <x v="18"/>
    <x v="0"/>
    <n v="61713.205666000002"/>
    <n v="148585376.788017"/>
    <n v="14858.5376788017"/>
  </r>
  <r>
    <x v="1072"/>
    <x v="111"/>
    <x v="19"/>
    <x v="0"/>
    <n v="35679.246207999997"/>
    <n v="37208109.800696999"/>
    <n v="3720.8109800696998"/>
  </r>
  <r>
    <x v="431"/>
    <x v="120"/>
    <x v="18"/>
    <x v="0"/>
    <n v="35175.971159000001"/>
    <n v="52104338.658958003"/>
    <n v="5210.4338658958004"/>
  </r>
  <r>
    <x v="1073"/>
    <x v="120"/>
    <x v="18"/>
    <x v="0"/>
    <n v="74984.102994999994"/>
    <n v="230980481.90505999"/>
    <n v="23098.048190506001"/>
  </r>
  <r>
    <x v="723"/>
    <x v="120"/>
    <x v="18"/>
    <x v="0"/>
    <n v="107493.76126699999"/>
    <n v="352273464.832111"/>
    <n v="35227.346483211099"/>
  </r>
  <r>
    <x v="1074"/>
    <x v="121"/>
    <x v="19"/>
    <x v="0"/>
    <n v="128123.719275"/>
    <n v="414025578.610811"/>
    <n v="41402.557861081099"/>
  </r>
  <r>
    <x v="1075"/>
    <x v="106"/>
    <x v="19"/>
    <x v="0"/>
    <n v="221292.089232"/>
    <n v="461319575.66760498"/>
    <n v="46131.957566760495"/>
  </r>
  <r>
    <x v="1076"/>
    <x v="122"/>
    <x v="18"/>
    <x v="0"/>
    <n v="125393.007201"/>
    <n v="419656144.82873398"/>
    <n v="41965.614482873396"/>
  </r>
  <r>
    <x v="1077"/>
    <x v="121"/>
    <x v="19"/>
    <x v="0"/>
    <n v="74777.928387000007"/>
    <n v="219359276.315007"/>
    <n v="21935.927631500701"/>
  </r>
  <r>
    <x v="1078"/>
    <x v="122"/>
    <x v="18"/>
    <x v="0"/>
    <n v="143259.676098"/>
    <n v="561785151.53516102"/>
    <n v="56178.515153516099"/>
  </r>
  <r>
    <x v="1079"/>
    <x v="120"/>
    <x v="18"/>
    <x v="0"/>
    <n v="133987.72815499999"/>
    <n v="423109706.70248002"/>
    <n v="42310.970670248003"/>
  </r>
  <r>
    <x v="1080"/>
    <x v="121"/>
    <x v="19"/>
    <x v="0"/>
    <n v="64703.372474000003"/>
    <n v="98441241.127689004"/>
    <n v="9844.1241127689009"/>
  </r>
  <r>
    <x v="1081"/>
    <x v="123"/>
    <x v="20"/>
    <x v="0"/>
    <n v="426506.77707900002"/>
    <n v="1409508.6433929999"/>
    <n v="140.95086433929998"/>
  </r>
  <r>
    <x v="1082"/>
    <x v="122"/>
    <x v="18"/>
    <x v="0"/>
    <n v="65798.846386999998"/>
    <n v="161865700.61869499"/>
    <n v="16186.570061869499"/>
  </r>
  <r>
    <x v="1083"/>
    <x v="124"/>
    <x v="20"/>
    <x v="0"/>
    <n v="245975.66868800001"/>
    <n v="830135.71707400004"/>
    <n v="83.013571707400004"/>
  </r>
  <r>
    <x v="1084"/>
    <x v="120"/>
    <x v="18"/>
    <x v="0"/>
    <n v="51784.592777999998"/>
    <n v="138490645.26248801"/>
    <n v="13849.064526248801"/>
  </r>
  <r>
    <x v="1085"/>
    <x v="125"/>
    <x v="18"/>
    <x v="0"/>
    <n v="106206.27342699999"/>
    <n v="366035504.96789801"/>
    <n v="36603.550496789801"/>
  </r>
  <r>
    <x v="1086"/>
    <x v="120"/>
    <x v="18"/>
    <x v="0"/>
    <n v="38354.47408"/>
    <n v="62337271.463652998"/>
    <n v="6233.7271463652996"/>
  </r>
  <r>
    <x v="1087"/>
    <x v="106"/>
    <x v="19"/>
    <x v="0"/>
    <n v="299600.04848699999"/>
    <n v="126379955.553354"/>
    <n v="12637.995555335399"/>
  </r>
  <r>
    <x v="1088"/>
    <x v="120"/>
    <x v="18"/>
    <x v="0"/>
    <n v="77313.496320000006"/>
    <n v="261619127.37036601"/>
    <n v="26161.9127370366"/>
  </r>
  <r>
    <x v="1089"/>
    <x v="121"/>
    <x v="19"/>
    <x v="0"/>
    <n v="36278.614313999999"/>
    <n v="40501995.504155003"/>
    <n v="4050.1995504155002"/>
  </r>
  <r>
    <x v="1090"/>
    <x v="111"/>
    <x v="19"/>
    <x v="0"/>
    <n v="215504.39125700001"/>
    <n v="485887511.64277899"/>
    <n v="48588.751164277899"/>
  </r>
  <r>
    <x v="1091"/>
    <x v="122"/>
    <x v="18"/>
    <x v="0"/>
    <n v="58560.411326000001"/>
    <n v="144122292.366528"/>
    <n v="14412.2292366528"/>
  </r>
  <r>
    <x v="1092"/>
    <x v="120"/>
    <x v="18"/>
    <x v="0"/>
    <n v="97246.102820999993"/>
    <n v="168383796.920039"/>
    <n v="16838.379692003899"/>
  </r>
  <r>
    <x v="445"/>
    <x v="120"/>
    <x v="18"/>
    <x v="0"/>
    <n v="104781.00717700001"/>
    <n v="345893725.577088"/>
    <n v="34589.372557708797"/>
  </r>
  <r>
    <x v="84"/>
    <x v="121"/>
    <x v="19"/>
    <x v="0"/>
    <n v="56695.792587000004"/>
    <n v="95628675.818166003"/>
    <n v="9562.8675818166012"/>
  </r>
  <r>
    <x v="1093"/>
    <x v="126"/>
    <x v="18"/>
    <x v="0"/>
    <n v="35143.178848000003"/>
    <n v="45328543.462480001"/>
    <n v="4532.8543462480002"/>
  </r>
  <r>
    <x v="1094"/>
    <x v="120"/>
    <x v="18"/>
    <x v="0"/>
    <n v="62826.159268000003"/>
    <n v="117272291.060524"/>
    <n v="11727.2291060524"/>
  </r>
  <r>
    <x v="1095"/>
    <x v="121"/>
    <x v="19"/>
    <x v="0"/>
    <n v="49133.857604999997"/>
    <n v="91329767.570952997"/>
    <n v="9132.976757095299"/>
  </r>
  <r>
    <x v="1096"/>
    <x v="125"/>
    <x v="18"/>
    <x v="0"/>
    <n v="134433.038225"/>
    <n v="217893649.804717"/>
    <n v="21789.364980471699"/>
  </r>
  <r>
    <x v="837"/>
    <x v="126"/>
    <x v="18"/>
    <x v="0"/>
    <n v="14649.928123"/>
    <n v="11939513.788471"/>
    <n v="1193.9513788470999"/>
  </r>
  <r>
    <x v="1097"/>
    <x v="122"/>
    <x v="18"/>
    <x v="0"/>
    <n v="66257.909818"/>
    <n v="152144910.76677999"/>
    <n v="15214.491076677999"/>
  </r>
  <r>
    <x v="1098"/>
    <x v="122"/>
    <x v="18"/>
    <x v="0"/>
    <n v="19881.558249999998"/>
    <n v="9551416.8989320006"/>
    <n v="955.14168989320001"/>
  </r>
  <r>
    <x v="562"/>
    <x v="126"/>
    <x v="18"/>
    <x v="0"/>
    <n v="33005.331987999998"/>
    <n v="43280653.687544003"/>
    <n v="4328.0653687544"/>
  </r>
  <r>
    <x v="1099"/>
    <x v="126"/>
    <x v="18"/>
    <x v="0"/>
    <n v="71878.750690999994"/>
    <n v="123046775.714433"/>
    <n v="12304.677571443301"/>
  </r>
  <r>
    <x v="1100"/>
    <x v="127"/>
    <x v="19"/>
    <x v="0"/>
    <n v="14804.8395"/>
    <n v="3892287.7303570001"/>
    <n v="389.22877303569999"/>
  </r>
  <r>
    <x v="1101"/>
    <x v="122"/>
    <x v="18"/>
    <x v="0"/>
    <n v="45785.036934000003"/>
    <n v="75259786.467263997"/>
    <n v="7525.9786467263993"/>
  </r>
  <r>
    <x v="1102"/>
    <x v="128"/>
    <x v="19"/>
    <x v="0"/>
    <n v="5867.3328149999998"/>
    <n v="1132991.039602"/>
    <n v="113.2991039602"/>
  </r>
  <r>
    <x v="1103"/>
    <x v="122"/>
    <x v="18"/>
    <x v="0"/>
    <n v="48432.325155999999"/>
    <n v="119038757.35371"/>
    <n v="11903.875735370999"/>
  </r>
  <r>
    <x v="1104"/>
    <x v="121"/>
    <x v="19"/>
    <x v="0"/>
    <n v="78380.966709999993"/>
    <n v="280361379.49838197"/>
    <n v="28036.137949838198"/>
  </r>
  <r>
    <x v="1105"/>
    <x v="126"/>
    <x v="18"/>
    <x v="0"/>
    <n v="16483.583921000001"/>
    <n v="14589711.568124"/>
    <n v="1458.9711568124001"/>
  </r>
  <r>
    <x v="1106"/>
    <x v="121"/>
    <x v="19"/>
    <x v="0"/>
    <n v="61403.870088999996"/>
    <n v="161357359.42458799"/>
    <n v="16135.735942458799"/>
  </r>
  <r>
    <x v="1107"/>
    <x v="125"/>
    <x v="18"/>
    <x v="0"/>
    <n v="100266.41272399999"/>
    <n v="481473610.514732"/>
    <n v="48147.361051473199"/>
  </r>
  <r>
    <x v="1108"/>
    <x v="122"/>
    <x v="18"/>
    <x v="0"/>
    <n v="48199.411032000004"/>
    <n v="88881727.900298998"/>
    <n v="8888.1727900298993"/>
  </r>
  <r>
    <x v="1109"/>
    <x v="126"/>
    <x v="18"/>
    <x v="0"/>
    <n v="17389.873453"/>
    <n v="15772048.596004"/>
    <n v="1577.2048596003999"/>
  </r>
  <r>
    <x v="1110"/>
    <x v="126"/>
    <x v="18"/>
    <x v="0"/>
    <n v="100696.57983"/>
    <n v="177161370.240284"/>
    <n v="17716.137024028401"/>
  </r>
  <r>
    <x v="1111"/>
    <x v="126"/>
    <x v="18"/>
    <x v="0"/>
    <n v="41799.189787000003"/>
    <n v="46427485.924303003"/>
    <n v="4642.7485924303001"/>
  </r>
  <r>
    <x v="1112"/>
    <x v="129"/>
    <x v="18"/>
    <x v="0"/>
    <n v="101250.31148999999"/>
    <n v="371413642.67407501"/>
    <n v="37141.364267407502"/>
  </r>
  <r>
    <x v="1113"/>
    <x v="122"/>
    <x v="18"/>
    <x v="0"/>
    <n v="45708.811200999997"/>
    <n v="80687166.726297006"/>
    <n v="8068.716672629701"/>
  </r>
  <r>
    <x v="1114"/>
    <x v="129"/>
    <x v="18"/>
    <x v="0"/>
    <n v="88604.064916999996"/>
    <n v="137147753.38702199"/>
    <n v="13714.775338702198"/>
  </r>
  <r>
    <x v="1115"/>
    <x v="125"/>
    <x v="18"/>
    <x v="0"/>
    <n v="225660.818264"/>
    <n v="1210505252.7508099"/>
    <n v="121050.52527508099"/>
  </r>
  <r>
    <x v="1116"/>
    <x v="126"/>
    <x v="18"/>
    <x v="0"/>
    <n v="86167.847196999996"/>
    <n v="195581874.29132801"/>
    <n v="19558.187429132802"/>
  </r>
  <r>
    <x v="1117"/>
    <x v="126"/>
    <x v="18"/>
    <x v="0"/>
    <n v="16616.72207"/>
    <n v="13225061.297558"/>
    <n v="1322.5061297558"/>
  </r>
  <r>
    <x v="1118"/>
    <x v="129"/>
    <x v="18"/>
    <x v="0"/>
    <n v="94473.626804"/>
    <n v="166768882.54028901"/>
    <n v="16676.888254028901"/>
  </r>
  <r>
    <x v="1119"/>
    <x v="130"/>
    <x v="18"/>
    <x v="0"/>
    <n v="76335.592082000003"/>
    <n v="149634925.21445999"/>
    <n v="14963.492521445998"/>
  </r>
  <r>
    <x v="1120"/>
    <x v="122"/>
    <x v="18"/>
    <x v="0"/>
    <n v="52810.774419000001"/>
    <n v="144984053.55938101"/>
    <n v="14498.405355938101"/>
  </r>
  <r>
    <x v="1121"/>
    <x v="122"/>
    <x v="18"/>
    <x v="0"/>
    <n v="92103.324114000003"/>
    <n v="399940844.45216399"/>
    <n v="39994.084445216402"/>
  </r>
  <r>
    <x v="1122"/>
    <x v="131"/>
    <x v="18"/>
    <x v="0"/>
    <n v="51754.830882000002"/>
    <n v="101987505.61959501"/>
    <n v="10198.750561959501"/>
  </r>
  <r>
    <x v="1123"/>
    <x v="122"/>
    <x v="18"/>
    <x v="0"/>
    <n v="93959.954650999993"/>
    <n v="165540889.753425"/>
    <n v="16554.0889753425"/>
  </r>
  <r>
    <x v="1124"/>
    <x v="131"/>
    <x v="18"/>
    <x v="0"/>
    <n v="69907.623556999999"/>
    <n v="66134508.318926997"/>
    <n v="6613.4508318927001"/>
  </r>
  <r>
    <x v="1125"/>
    <x v="121"/>
    <x v="19"/>
    <x v="0"/>
    <n v="324789.20248199999"/>
    <n v="243603780.513161"/>
    <n v="24360.3780513161"/>
  </r>
  <r>
    <x v="1126"/>
    <x v="122"/>
    <x v="18"/>
    <x v="0"/>
    <n v="34503.092229000002"/>
    <n v="51672208.522977002"/>
    <n v="5167.2208522976998"/>
  </r>
  <r>
    <x v="1127"/>
    <x v="121"/>
    <x v="19"/>
    <x v="0"/>
    <n v="95965.302066999997"/>
    <n v="97691803.030775994"/>
    <n v="9769.1803030775991"/>
  </r>
  <r>
    <x v="1128"/>
    <x v="129"/>
    <x v="18"/>
    <x v="0"/>
    <n v="51966.632670999999"/>
    <n v="62996515.523042001"/>
    <n v="6299.6515523041999"/>
  </r>
  <r>
    <x v="1129"/>
    <x v="129"/>
    <x v="18"/>
    <x v="0"/>
    <n v="34003.221361000004"/>
    <n v="21715179.296048999"/>
    <n v="2171.5179296049"/>
  </r>
  <r>
    <x v="1130"/>
    <x v="122"/>
    <x v="18"/>
    <x v="0"/>
    <n v="43701.990620999997"/>
    <n v="76797617.076846004"/>
    <n v="7679.7617076846"/>
  </r>
  <r>
    <x v="1131"/>
    <x v="131"/>
    <x v="18"/>
    <x v="0"/>
    <n v="39176.956575999997"/>
    <n v="50813114.407401003"/>
    <n v="5081.3114407400999"/>
  </r>
  <r>
    <x v="1132"/>
    <x v="132"/>
    <x v="18"/>
    <x v="0"/>
    <n v="103678.958396"/>
    <n v="451633072.79800701"/>
    <n v="45163.307279800698"/>
  </r>
  <r>
    <x v="1133"/>
    <x v="129"/>
    <x v="18"/>
    <x v="0"/>
    <n v="36523.065454000003"/>
    <n v="47089172.604676001"/>
    <n v="4708.9172604676005"/>
  </r>
  <r>
    <x v="1134"/>
    <x v="126"/>
    <x v="18"/>
    <x v="0"/>
    <n v="64050.951179999996"/>
    <n v="127940815.981097"/>
    <n v="12794.0815981097"/>
  </r>
  <r>
    <x v="1135"/>
    <x v="133"/>
    <x v="18"/>
    <x v="0"/>
    <n v="53170.240538999999"/>
    <n v="127420552.99669901"/>
    <n v="12742.055299669901"/>
  </r>
  <r>
    <x v="1136"/>
    <x v="122"/>
    <x v="18"/>
    <x v="0"/>
    <n v="57352.413436000003"/>
    <n v="139687463.02329001"/>
    <n v="13968.746302329"/>
  </r>
  <r>
    <x v="1137"/>
    <x v="132"/>
    <x v="18"/>
    <x v="0"/>
    <n v="43394.891829"/>
    <n v="76613164.659749001"/>
    <n v="7661.3164659749"/>
  </r>
  <r>
    <x v="1138"/>
    <x v="121"/>
    <x v="19"/>
    <x v="0"/>
    <n v="73740.230335"/>
    <n v="92607867.896441996"/>
    <n v="9260.7867896442003"/>
  </r>
  <r>
    <x v="1139"/>
    <x v="130"/>
    <x v="18"/>
    <x v="0"/>
    <n v="109782.25313899999"/>
    <n v="357680974.32408398"/>
    <n v="35768.097432408402"/>
  </r>
  <r>
    <x v="1140"/>
    <x v="131"/>
    <x v="18"/>
    <x v="0"/>
    <n v="68691.676101000005"/>
    <n v="172155135.66066101"/>
    <n v="17215.5135660661"/>
  </r>
  <r>
    <x v="1141"/>
    <x v="130"/>
    <x v="18"/>
    <x v="0"/>
    <n v="14517.831351999999"/>
    <n v="8107534.2635000004"/>
    <n v="810.75342635000004"/>
  </r>
  <r>
    <x v="1142"/>
    <x v="131"/>
    <x v="18"/>
    <x v="0"/>
    <n v="51858.070181000003"/>
    <n v="96035267.107573003"/>
    <n v="9603.5267107573"/>
  </r>
  <r>
    <x v="1143"/>
    <x v="130"/>
    <x v="18"/>
    <x v="0"/>
    <n v="129081.511205"/>
    <n v="401137628.22902298"/>
    <n v="40113.762822902296"/>
  </r>
  <r>
    <x v="1144"/>
    <x v="129"/>
    <x v="18"/>
    <x v="0"/>
    <n v="93311.245657000007"/>
    <n v="273585055.25904101"/>
    <n v="27358.5055259041"/>
  </r>
  <r>
    <x v="1084"/>
    <x v="134"/>
    <x v="19"/>
    <x v="0"/>
    <n v="131334.527088"/>
    <n v="197077620.167245"/>
    <n v="19707.7620167245"/>
  </r>
  <r>
    <x v="141"/>
    <x v="133"/>
    <x v="18"/>
    <x v="0"/>
    <n v="39040.551682999998"/>
    <n v="69557178.04366"/>
    <n v="6955.7178043659997"/>
  </r>
  <r>
    <x v="1145"/>
    <x v="130"/>
    <x v="18"/>
    <x v="0"/>
    <n v="118154.69760699999"/>
    <n v="458003408.45368302"/>
    <n v="45800.340845368301"/>
  </r>
  <r>
    <x v="1146"/>
    <x v="133"/>
    <x v="18"/>
    <x v="0"/>
    <n v="109937.910785"/>
    <n v="501009385.46326399"/>
    <n v="50100.938546326397"/>
  </r>
  <r>
    <x v="623"/>
    <x v="135"/>
    <x v="18"/>
    <x v="0"/>
    <n v="75448.502502000003"/>
    <n v="247622217.50299799"/>
    <n v="24762.221750299799"/>
  </r>
  <r>
    <x v="1147"/>
    <x v="131"/>
    <x v="18"/>
    <x v="0"/>
    <n v="43162.016060000002"/>
    <n v="72022626.198870003"/>
    <n v="7202.2626198870003"/>
  </r>
  <r>
    <x v="1148"/>
    <x v="130"/>
    <x v="18"/>
    <x v="0"/>
    <n v="30965.241884999999"/>
    <n v="40898162.581223004"/>
    <n v="4089.8162581223005"/>
  </r>
  <r>
    <x v="1149"/>
    <x v="133"/>
    <x v="18"/>
    <x v="0"/>
    <n v="89565.223796999999"/>
    <n v="244149445.94151101"/>
    <n v="24414.9445941511"/>
  </r>
  <r>
    <x v="1150"/>
    <x v="135"/>
    <x v="18"/>
    <x v="0"/>
    <n v="63945.157202000002"/>
    <n v="174761597.27466801"/>
    <n v="17476.159727466802"/>
  </r>
  <r>
    <x v="1151"/>
    <x v="136"/>
    <x v="18"/>
    <x v="0"/>
    <n v="66628.928079000005"/>
    <n v="139245650.29247099"/>
    <n v="13924.5650292471"/>
  </r>
  <r>
    <x v="1152"/>
    <x v="133"/>
    <x v="18"/>
    <x v="0"/>
    <n v="47276.582782999998"/>
    <n v="106009572.567902"/>
    <n v="10600.9572567902"/>
  </r>
  <r>
    <x v="1153"/>
    <x v="136"/>
    <x v="18"/>
    <x v="0"/>
    <n v="65470.985145999999"/>
    <n v="75348753.357520998"/>
    <n v="7534.8753357521"/>
  </r>
  <r>
    <x v="1154"/>
    <x v="129"/>
    <x v="18"/>
    <x v="0"/>
    <n v="104485.560006"/>
    <n v="284126628.84832901"/>
    <n v="28412.662884832902"/>
  </r>
  <r>
    <x v="1155"/>
    <x v="135"/>
    <x v="18"/>
    <x v="0"/>
    <n v="95843.270181"/>
    <n v="205043026.11401001"/>
    <n v="20504.302611400999"/>
  </r>
  <r>
    <x v="1156"/>
    <x v="136"/>
    <x v="18"/>
    <x v="0"/>
    <n v="29555.992452999999"/>
    <n v="49127392.037133999"/>
    <n v="4912.7392037133995"/>
  </r>
  <r>
    <x v="1157"/>
    <x v="137"/>
    <x v="18"/>
    <x v="0"/>
    <n v="56989.991163999999"/>
    <n v="88855416.351778999"/>
    <n v="8885.5416351779004"/>
  </r>
  <r>
    <x v="1158"/>
    <x v="136"/>
    <x v="18"/>
    <x v="0"/>
    <n v="45135.411907000002"/>
    <n v="98525465.953149006"/>
    <n v="9852.5465953149014"/>
  </r>
  <r>
    <x v="1159"/>
    <x v="130"/>
    <x v="18"/>
    <x v="0"/>
    <n v="105331.91474399999"/>
    <n v="529242181.80684102"/>
    <n v="52924.218180684104"/>
  </r>
  <r>
    <x v="1160"/>
    <x v="133"/>
    <x v="18"/>
    <x v="0"/>
    <n v="42442.193199000001"/>
    <n v="54094836.128677003"/>
    <n v="5409.4836128677007"/>
  </r>
  <r>
    <x v="1161"/>
    <x v="136"/>
    <x v="18"/>
    <x v="0"/>
    <n v="40506.710614000003"/>
    <n v="38902733.063888997"/>
    <n v="3890.2733063888995"/>
  </r>
  <r>
    <x v="1162"/>
    <x v="134"/>
    <x v="19"/>
    <x v="0"/>
    <n v="83360.255115000007"/>
    <n v="285742174.677109"/>
    <n v="28574.2174677109"/>
  </r>
  <r>
    <x v="1163"/>
    <x v="134"/>
    <x v="19"/>
    <x v="0"/>
    <n v="213461.673538"/>
    <n v="427515762.537126"/>
    <n v="42751.576253712599"/>
  </r>
  <r>
    <x v="293"/>
    <x v="133"/>
    <x v="18"/>
    <x v="0"/>
    <n v="89772.964636999997"/>
    <n v="359921220.25623798"/>
    <n v="35992.122025623801"/>
  </r>
  <r>
    <x v="1164"/>
    <x v="136"/>
    <x v="18"/>
    <x v="0"/>
    <n v="31616.636924999999"/>
    <n v="45830420.641966999"/>
    <n v="4583.0420641967003"/>
  </r>
  <r>
    <x v="1165"/>
    <x v="133"/>
    <x v="18"/>
    <x v="0"/>
    <n v="44471.308674"/>
    <n v="84543966.289919004"/>
    <n v="8454.3966289919008"/>
  </r>
  <r>
    <x v="1166"/>
    <x v="136"/>
    <x v="18"/>
    <x v="0"/>
    <n v="39674.068562"/>
    <n v="76049271.884852007"/>
    <n v="7604.9271884852005"/>
  </r>
  <r>
    <x v="1167"/>
    <x v="134"/>
    <x v="19"/>
    <x v="0"/>
    <n v="63096.123571999997"/>
    <n v="184577453.202921"/>
    <n v="18457.745320292099"/>
  </r>
  <r>
    <x v="991"/>
    <x v="138"/>
    <x v="19"/>
    <x v="0"/>
    <n v="53148.412795999997"/>
    <n v="92645455.548586994"/>
    <n v="9264.5455548586997"/>
  </r>
  <r>
    <x v="1168"/>
    <x v="136"/>
    <x v="18"/>
    <x v="0"/>
    <n v="73559.067431000003"/>
    <n v="213706531.760153"/>
    <n v="21370.653176015301"/>
  </r>
  <r>
    <x v="1058"/>
    <x v="133"/>
    <x v="18"/>
    <x v="0"/>
    <n v="77400.525070000003"/>
    <n v="195387503.56711501"/>
    <n v="19538.750356711502"/>
  </r>
  <r>
    <x v="1169"/>
    <x v="137"/>
    <x v="18"/>
    <x v="0"/>
    <n v="87068.456353999994"/>
    <n v="344441286.64806801"/>
    <n v="34444.128664806798"/>
  </r>
  <r>
    <x v="1170"/>
    <x v="139"/>
    <x v="21"/>
    <x v="0"/>
    <n v="101464.893343"/>
    <n v="428062029.66373903"/>
    <n v="42806.202966373901"/>
  </r>
  <r>
    <x v="1171"/>
    <x v="133"/>
    <x v="18"/>
    <x v="0"/>
    <n v="121175.804041"/>
    <n v="548184168.95946097"/>
    <n v="54818.416895946095"/>
  </r>
  <r>
    <x v="1172"/>
    <x v="130"/>
    <x v="18"/>
    <x v="0"/>
    <n v="213597.148564"/>
    <n v="1449491733.98877"/>
    <n v="144949.173398877"/>
  </r>
  <r>
    <x v="1173"/>
    <x v="130"/>
    <x v="18"/>
    <x v="0"/>
    <n v="139315.56164"/>
    <n v="588147975.75461996"/>
    <n v="58814.797575461998"/>
  </r>
  <r>
    <x v="1174"/>
    <x v="137"/>
    <x v="18"/>
    <x v="0"/>
    <n v="63010.518774999997"/>
    <n v="149771429.102577"/>
    <n v="14977.1429102577"/>
  </r>
  <r>
    <x v="1175"/>
    <x v="140"/>
    <x v="18"/>
    <x v="0"/>
    <n v="62029.645606999999"/>
    <n v="94712298.591674"/>
    <n v="9471.2298591674007"/>
  </r>
  <r>
    <x v="1176"/>
    <x v="140"/>
    <x v="18"/>
    <x v="0"/>
    <n v="30332.439900000001"/>
    <n v="46877672.362222001"/>
    <n v="4687.7672362222002"/>
  </r>
  <r>
    <x v="260"/>
    <x v="141"/>
    <x v="18"/>
    <x v="0"/>
    <n v="76733.304703000002"/>
    <n v="211578798.192184"/>
    <n v="21157.8798192184"/>
  </r>
  <r>
    <x v="1177"/>
    <x v="140"/>
    <x v="18"/>
    <x v="0"/>
    <n v="43207.766650999998"/>
    <n v="85062278.621612996"/>
    <n v="8506.2278621613004"/>
  </r>
  <r>
    <x v="1178"/>
    <x v="141"/>
    <x v="18"/>
    <x v="0"/>
    <n v="47812.771711000001"/>
    <n v="82544243.488223001"/>
    <n v="8254.4243488223001"/>
  </r>
  <r>
    <x v="1179"/>
    <x v="141"/>
    <x v="18"/>
    <x v="0"/>
    <n v="36780.830615999999"/>
    <n v="69677644.439397007"/>
    <n v="6967.7644439397009"/>
  </r>
  <r>
    <x v="1180"/>
    <x v="140"/>
    <x v="18"/>
    <x v="0"/>
    <n v="56753.478839000003"/>
    <n v="154112585.16883099"/>
    <n v="15411.258516883099"/>
  </r>
  <r>
    <x v="1181"/>
    <x v="137"/>
    <x v="18"/>
    <x v="0"/>
    <n v="81360.644530000005"/>
    <n v="339138141.32751799"/>
    <n v="33913.814132751795"/>
  </r>
  <r>
    <x v="1182"/>
    <x v="141"/>
    <x v="18"/>
    <x v="0"/>
    <n v="30462.407996000002"/>
    <n v="46074019.350528002"/>
    <n v="4607.4019350528006"/>
  </r>
  <r>
    <x v="1183"/>
    <x v="142"/>
    <x v="18"/>
    <x v="0"/>
    <n v="25512.249026000001"/>
    <n v="29284681.183598999"/>
    <n v="2928.4681183599"/>
  </r>
  <r>
    <x v="52"/>
    <x v="142"/>
    <x v="18"/>
    <x v="0"/>
    <n v="96181.133497000003"/>
    <n v="290663750.12220401"/>
    <n v="29066.3750122204"/>
  </r>
  <r>
    <x v="1184"/>
    <x v="140"/>
    <x v="18"/>
    <x v="0"/>
    <n v="60999.832155999997"/>
    <n v="151929792.393749"/>
    <n v="15192.979239374899"/>
  </r>
  <r>
    <x v="1185"/>
    <x v="138"/>
    <x v="19"/>
    <x v="0"/>
    <n v="136160.56484100001"/>
    <n v="701094215.36306095"/>
    <n v="70109.421536306094"/>
  </r>
  <r>
    <x v="813"/>
    <x v="140"/>
    <x v="18"/>
    <x v="0"/>
    <n v="44764.065091999997"/>
    <n v="57565247.708687998"/>
    <n v="5756.5247708688003"/>
  </r>
  <r>
    <x v="1186"/>
    <x v="141"/>
    <x v="18"/>
    <x v="0"/>
    <n v="55912.498480000002"/>
    <n v="89202738.475707993"/>
    <n v="8920.2738475707993"/>
  </r>
  <r>
    <x v="1187"/>
    <x v="138"/>
    <x v="19"/>
    <x v="0"/>
    <n v="1026425.131007"/>
    <n v="855904047.86816204"/>
    <n v="85590.404786816202"/>
  </r>
  <r>
    <x v="583"/>
    <x v="141"/>
    <x v="18"/>
    <x v="0"/>
    <n v="91905.892005999995"/>
    <n v="276917596.13194799"/>
    <n v="27691.759613194801"/>
  </r>
  <r>
    <x v="1188"/>
    <x v="140"/>
    <x v="18"/>
    <x v="0"/>
    <n v="104261.84009699999"/>
    <n v="426579515.760001"/>
    <n v="42657.951576000101"/>
  </r>
  <r>
    <x v="1189"/>
    <x v="142"/>
    <x v="18"/>
    <x v="0"/>
    <n v="87951.871064000006"/>
    <n v="199181065.79172599"/>
    <n v="19918.1065791726"/>
  </r>
  <r>
    <x v="1190"/>
    <x v="143"/>
    <x v="21"/>
    <x v="0"/>
    <n v="56679.320808999997"/>
    <n v="130562117.11116999"/>
    <n v="13056.211711116999"/>
  </r>
  <r>
    <x v="143"/>
    <x v="142"/>
    <x v="18"/>
    <x v="0"/>
    <n v="65092.320113000002"/>
    <n v="144938976.855342"/>
    <n v="14493.897685534201"/>
  </r>
  <r>
    <x v="1191"/>
    <x v="141"/>
    <x v="18"/>
    <x v="0"/>
    <n v="81630.785082000002"/>
    <n v="209062110.67211699"/>
    <n v="20906.211067211698"/>
  </r>
  <r>
    <x v="1192"/>
    <x v="143"/>
    <x v="21"/>
    <x v="0"/>
    <n v="110096.10858"/>
    <n v="242135256.58327401"/>
    <n v="24213.525658327402"/>
  </r>
  <r>
    <x v="1193"/>
    <x v="144"/>
    <x v="20"/>
    <x v="0"/>
    <n v="239570.71543899999"/>
    <n v="790185.41898900003"/>
    <n v="79.018541898899997"/>
  </r>
  <r>
    <x v="1194"/>
    <x v="139"/>
    <x v="21"/>
    <x v="0"/>
    <n v="217922.38295500001"/>
    <n v="1677041243.1372199"/>
    <n v="167704.12431372199"/>
  </r>
  <r>
    <x v="1195"/>
    <x v="141"/>
    <x v="18"/>
    <x v="0"/>
    <n v="59008.908629999998"/>
    <n v="148437659.78169999"/>
    <n v="14843.765978169999"/>
  </r>
  <r>
    <x v="1196"/>
    <x v="141"/>
    <x v="18"/>
    <x v="0"/>
    <n v="62895.173211000001"/>
    <n v="173672150.094096"/>
    <n v="17367.2150094096"/>
  </r>
  <r>
    <x v="1197"/>
    <x v="142"/>
    <x v="18"/>
    <x v="0"/>
    <n v="45810.447069000002"/>
    <n v="81989672.853459001"/>
    <n v="8198.9672853458997"/>
  </r>
  <r>
    <x v="1198"/>
    <x v="142"/>
    <x v="18"/>
    <x v="0"/>
    <n v="18087.685335999999"/>
    <n v="13586006.364952"/>
    <n v="1358.6006364952"/>
  </r>
  <r>
    <x v="1199"/>
    <x v="142"/>
    <x v="18"/>
    <x v="0"/>
    <n v="53676.899618000003"/>
    <n v="115723953.199707"/>
    <n v="11572.395319970699"/>
  </r>
  <r>
    <x v="1200"/>
    <x v="143"/>
    <x v="21"/>
    <x v="0"/>
    <n v="47158.452698000001"/>
    <n v="102511946.692376"/>
    <n v="10251.1946692376"/>
  </r>
  <r>
    <x v="1201"/>
    <x v="145"/>
    <x v="12"/>
    <x v="0"/>
    <n v="555564.13341200002"/>
    <n v="385284297.95585603"/>
    <n v="38528.429795585602"/>
  </r>
  <r>
    <x v="652"/>
    <x v="141"/>
    <x v="18"/>
    <x v="0"/>
    <n v="57831.272835999996"/>
    <n v="150527044.51515701"/>
    <n v="15052.704451515701"/>
  </r>
  <r>
    <x v="1202"/>
    <x v="142"/>
    <x v="18"/>
    <x v="0"/>
    <n v="53474.643852000001"/>
    <n v="110559855.666876"/>
    <n v="11055.985566687601"/>
  </r>
  <r>
    <x v="1203"/>
    <x v="142"/>
    <x v="18"/>
    <x v="0"/>
    <n v="42557.976057"/>
    <n v="63634963.524480999"/>
    <n v="6363.4963524481"/>
  </r>
  <r>
    <x v="1204"/>
    <x v="143"/>
    <x v="21"/>
    <x v="0"/>
    <n v="56780.355893"/>
    <n v="130538930.973455"/>
    <n v="13053.893097345499"/>
  </r>
  <r>
    <x v="1205"/>
    <x v="143"/>
    <x v="21"/>
    <x v="0"/>
    <n v="123218.746573"/>
    <n v="338168955.71957898"/>
    <n v="33816.895571957895"/>
  </r>
  <r>
    <x v="1206"/>
    <x v="146"/>
    <x v="21"/>
    <x v="0"/>
    <n v="77141.070793999999"/>
    <n v="289434019.84234399"/>
    <n v="28943.401984234399"/>
  </r>
  <r>
    <x v="1207"/>
    <x v="147"/>
    <x v="21"/>
    <x v="0"/>
    <n v="104120.619079"/>
    <n v="439750705.39751101"/>
    <n v="43975.070539751097"/>
  </r>
  <r>
    <x v="1208"/>
    <x v="145"/>
    <x v="12"/>
    <x v="0"/>
    <n v="20181.829290999998"/>
    <n v="4506619.3684189999"/>
    <n v="450.6619368419"/>
  </r>
  <r>
    <x v="1209"/>
    <x v="139"/>
    <x v="21"/>
    <x v="0"/>
    <n v="182638.55544200001"/>
    <n v="1087964707.42716"/>
    <n v="108796.470742716"/>
  </r>
  <r>
    <x v="1210"/>
    <x v="146"/>
    <x v="21"/>
    <x v="0"/>
    <n v="26569.195151"/>
    <n v="28298858.374474"/>
    <n v="2829.8858374473998"/>
  </r>
  <r>
    <x v="1211"/>
    <x v="143"/>
    <x v="21"/>
    <x v="0"/>
    <n v="44295.008690000002"/>
    <n v="92904267.949811995"/>
    <n v="9290.4267949812001"/>
  </r>
  <r>
    <x v="1212"/>
    <x v="146"/>
    <x v="21"/>
    <x v="0"/>
    <n v="15161.732898"/>
    <n v="11894257.113783"/>
    <n v="1189.4257113783001"/>
  </r>
  <r>
    <x v="1213"/>
    <x v="142"/>
    <x v="18"/>
    <x v="0"/>
    <n v="126601.40283000001"/>
    <n v="580310840.05292702"/>
    <n v="58031.084005292701"/>
  </r>
  <r>
    <x v="1214"/>
    <x v="148"/>
    <x v="21"/>
    <x v="0"/>
    <n v="187487.020124"/>
    <n v="1081839863.4233"/>
    <n v="108183.98634233"/>
  </r>
  <r>
    <x v="1215"/>
    <x v="146"/>
    <x v="21"/>
    <x v="0"/>
    <n v="31515.106765"/>
    <n v="38377957.131635003"/>
    <n v="3837.7957131635003"/>
  </r>
  <r>
    <x v="574"/>
    <x v="148"/>
    <x v="21"/>
    <x v="0"/>
    <n v="45046.658234000002"/>
    <n v="69119222.243138999"/>
    <n v="6911.9222243139002"/>
  </r>
  <r>
    <x v="1216"/>
    <x v="146"/>
    <x v="21"/>
    <x v="0"/>
    <n v="8220.3317119999992"/>
    <n v="2517833.9213990001"/>
    <n v="251.7833921399"/>
  </r>
  <r>
    <x v="1217"/>
    <x v="148"/>
    <x v="21"/>
    <x v="0"/>
    <n v="88301.01741"/>
    <n v="163590878.54303101"/>
    <n v="16359.087854303101"/>
  </r>
  <r>
    <x v="1218"/>
    <x v="147"/>
    <x v="21"/>
    <x v="0"/>
    <n v="75887.676214000006"/>
    <n v="234974145.44906899"/>
    <n v="23497.4145449069"/>
  </r>
  <r>
    <x v="1219"/>
    <x v="143"/>
    <x v="21"/>
    <x v="0"/>
    <n v="76477.714974999995"/>
    <n v="230074606.55224699"/>
    <n v="23007.460655224699"/>
  </r>
  <r>
    <x v="1220"/>
    <x v="148"/>
    <x v="21"/>
    <x v="0"/>
    <n v="69457.737922"/>
    <n v="150387642.21537301"/>
    <n v="15038.764221537302"/>
  </r>
  <r>
    <x v="1221"/>
    <x v="143"/>
    <x v="21"/>
    <x v="0"/>
    <n v="88563.947635000004"/>
    <n v="308846570.14544201"/>
    <n v="30884.657014544202"/>
  </r>
  <r>
    <x v="723"/>
    <x v="142"/>
    <x v="18"/>
    <x v="0"/>
    <n v="116350.649538"/>
    <n v="440609748.64985597"/>
    <n v="44060.974864985597"/>
  </r>
  <r>
    <x v="1222"/>
    <x v="148"/>
    <x v="21"/>
    <x v="0"/>
    <n v="48755.026678000002"/>
    <n v="69428572.526115"/>
    <n v="6942.8572526115004"/>
  </r>
  <r>
    <x v="1223"/>
    <x v="146"/>
    <x v="21"/>
    <x v="0"/>
    <n v="20545.365365000001"/>
    <n v="21206091.881545"/>
    <n v="2120.6091881544999"/>
  </r>
  <r>
    <x v="1224"/>
    <x v="145"/>
    <x v="12"/>
    <x v="0"/>
    <n v="8884.1627349999999"/>
    <n v="692568.45830699999"/>
    <n v="69.256845830700001"/>
  </r>
  <r>
    <x v="1225"/>
    <x v="147"/>
    <x v="21"/>
    <x v="0"/>
    <n v="70572.150349999996"/>
    <n v="209374196.58048201"/>
    <n v="20937.419658048202"/>
  </r>
  <r>
    <x v="1226"/>
    <x v="146"/>
    <x v="21"/>
    <x v="0"/>
    <n v="31396.061985"/>
    <n v="38529161.891165003"/>
    <n v="3852.9161891165004"/>
  </r>
  <r>
    <x v="1227"/>
    <x v="143"/>
    <x v="21"/>
    <x v="0"/>
    <n v="595636.04888799996"/>
    <n v="494629041.33149099"/>
    <n v="49462.904133149103"/>
  </r>
  <r>
    <x v="1228"/>
    <x v="149"/>
    <x v="21"/>
    <x v="0"/>
    <n v="35291.938935999999"/>
    <n v="37399079.172578"/>
    <n v="3739.9079172577999"/>
  </r>
  <r>
    <x v="864"/>
    <x v="147"/>
    <x v="21"/>
    <x v="0"/>
    <n v="78601.000383000006"/>
    <n v="228325076.59426099"/>
    <n v="22832.507659426101"/>
  </r>
  <r>
    <x v="1229"/>
    <x v="146"/>
    <x v="21"/>
    <x v="0"/>
    <n v="127818.161358"/>
    <n v="493912721.29821903"/>
    <n v="49391.272129821904"/>
  </r>
  <r>
    <x v="1230"/>
    <x v="149"/>
    <x v="21"/>
    <x v="0"/>
    <n v="64294.871847000002"/>
    <n v="196026104.11127001"/>
    <n v="19602.610411127"/>
  </r>
  <r>
    <x v="1231"/>
    <x v="148"/>
    <x v="21"/>
    <x v="0"/>
    <n v="108854.24380500001"/>
    <n v="315202149.90993202"/>
    <n v="31520.214990993201"/>
  </r>
  <r>
    <x v="1232"/>
    <x v="143"/>
    <x v="21"/>
    <x v="0"/>
    <n v="51674.735490999999"/>
    <n v="125247292.760895"/>
    <n v="12524.7292760895"/>
  </r>
  <r>
    <x v="1233"/>
    <x v="146"/>
    <x v="21"/>
    <x v="0"/>
    <n v="63514.458514999998"/>
    <n v="150743762.050154"/>
    <n v="15074.3762050154"/>
  </r>
  <r>
    <x v="1234"/>
    <x v="148"/>
    <x v="21"/>
    <x v="0"/>
    <n v="86005.184101000006"/>
    <n v="270473408.80687302"/>
    <n v="27047.340880687301"/>
  </r>
  <r>
    <x v="1235"/>
    <x v="146"/>
    <x v="21"/>
    <x v="0"/>
    <n v="114748.946046"/>
    <n v="319177198.07496899"/>
    <n v="31917.719807496898"/>
  </r>
  <r>
    <x v="1236"/>
    <x v="148"/>
    <x v="21"/>
    <x v="0"/>
    <n v="126689.44053399999"/>
    <n v="555273920.48802495"/>
    <n v="55527.392048802496"/>
  </r>
  <r>
    <x v="1237"/>
    <x v="143"/>
    <x v="21"/>
    <x v="0"/>
    <n v="91157.453225999998"/>
    <n v="277906597.59314603"/>
    <n v="27790.659759314603"/>
  </r>
  <r>
    <x v="1238"/>
    <x v="150"/>
    <x v="21"/>
    <x v="0"/>
    <n v="48774.548347000004"/>
    <n v="113795246.33574"/>
    <n v="11379.524633573999"/>
  </r>
  <r>
    <x v="1239"/>
    <x v="149"/>
    <x v="21"/>
    <x v="0"/>
    <n v="21019.040351"/>
    <n v="22219338.707433999"/>
    <n v="2221.9338707433999"/>
  </r>
  <r>
    <x v="1240"/>
    <x v="149"/>
    <x v="21"/>
    <x v="0"/>
    <n v="87770.030843999994"/>
    <n v="258894749.028456"/>
    <n v="25889.474902845599"/>
  </r>
  <r>
    <x v="1241"/>
    <x v="149"/>
    <x v="21"/>
    <x v="0"/>
    <n v="37009.898915999998"/>
    <n v="41553705.012787998"/>
    <n v="4155.3705012787996"/>
  </r>
  <r>
    <x v="1242"/>
    <x v="151"/>
    <x v="21"/>
    <x v="0"/>
    <n v="113040.668504"/>
    <n v="335883233.04688799"/>
    <n v="33588.323304688798"/>
  </r>
  <r>
    <x v="1243"/>
    <x v="146"/>
    <x v="21"/>
    <x v="0"/>
    <n v="96659.543466999996"/>
    <n v="389864442.82164198"/>
    <n v="38986.444282164201"/>
  </r>
  <r>
    <x v="1244"/>
    <x v="150"/>
    <x v="21"/>
    <x v="0"/>
    <n v="59204.775325000002"/>
    <n v="157160554.76045701"/>
    <n v="15716.055476045702"/>
  </r>
  <r>
    <x v="1245"/>
    <x v="151"/>
    <x v="21"/>
    <x v="0"/>
    <n v="42322.501813000003"/>
    <n v="98393777.743396997"/>
    <n v="9839.3777743397004"/>
  </r>
  <r>
    <x v="1246"/>
    <x v="143"/>
    <x v="21"/>
    <x v="0"/>
    <n v="91706.844521000006"/>
    <n v="310321764.44329101"/>
    <n v="31032.176444329099"/>
  </r>
  <r>
    <x v="1247"/>
    <x v="149"/>
    <x v="21"/>
    <x v="0"/>
    <n v="35478.913462999997"/>
    <n v="65963162.570378996"/>
    <n v="6596.3162570379"/>
  </r>
  <r>
    <x v="1248"/>
    <x v="150"/>
    <x v="21"/>
    <x v="0"/>
    <n v="51212.341606000002"/>
    <n v="104225404.527347"/>
    <n v="10422.5404527347"/>
  </r>
  <r>
    <x v="1249"/>
    <x v="149"/>
    <x v="21"/>
    <x v="0"/>
    <n v="108324.788113"/>
    <n v="403014882.58147502"/>
    <n v="40301.488258147503"/>
  </r>
  <r>
    <x v="1250"/>
    <x v="151"/>
    <x v="21"/>
    <x v="0"/>
    <n v="140876.596361"/>
    <n v="416077644.91330898"/>
    <n v="41607.764491330898"/>
  </r>
  <r>
    <x v="1251"/>
    <x v="151"/>
    <x v="21"/>
    <x v="0"/>
    <n v="98525.161944000007"/>
    <n v="262844529.98382401"/>
    <n v="26284.452998382403"/>
  </r>
  <r>
    <x v="1252"/>
    <x v="145"/>
    <x v="12"/>
    <x v="0"/>
    <n v="129052.79689500001"/>
    <n v="31578025.160427999"/>
    <n v="3157.8025160427997"/>
  </r>
  <r>
    <x v="1253"/>
    <x v="150"/>
    <x v="21"/>
    <x v="0"/>
    <n v="46479.172595999997"/>
    <n v="82078200.770769"/>
    <n v="8207.8200770768999"/>
  </r>
  <r>
    <x v="1254"/>
    <x v="149"/>
    <x v="21"/>
    <x v="0"/>
    <n v="122042.34579599999"/>
    <n v="468178718.95640999"/>
    <n v="46817.871895641001"/>
  </r>
  <r>
    <x v="1255"/>
    <x v="151"/>
    <x v="21"/>
    <x v="0"/>
    <n v="107643.168895"/>
    <n v="337559005.47175401"/>
    <n v="33755.900547175399"/>
  </r>
  <r>
    <x v="1256"/>
    <x v="151"/>
    <x v="21"/>
    <x v="0"/>
    <n v="137424.473486"/>
    <n v="417475069.54296499"/>
    <n v="41747.506954296499"/>
  </r>
  <r>
    <x v="1257"/>
    <x v="149"/>
    <x v="21"/>
    <x v="0"/>
    <n v="108717.147482"/>
    <n v="455043128.29060298"/>
    <n v="45504.312829060298"/>
  </r>
  <r>
    <x v="1258"/>
    <x v="149"/>
    <x v="21"/>
    <x v="0"/>
    <n v="69342.906161999999"/>
    <n v="135572725.11214"/>
    <n v="13557.272511214"/>
  </r>
  <r>
    <x v="1259"/>
    <x v="143"/>
    <x v="21"/>
    <x v="0"/>
    <n v="111007.78604599999"/>
    <n v="393358102.27878499"/>
    <n v="39335.810227878501"/>
  </r>
  <r>
    <x v="1260"/>
    <x v="151"/>
    <x v="21"/>
    <x v="0"/>
    <n v="94994.780954000002"/>
    <n v="235637810.33833301"/>
    <n v="23563.7810338333"/>
  </r>
  <r>
    <x v="1261"/>
    <x v="150"/>
    <x v="21"/>
    <x v="0"/>
    <n v="188355.317866"/>
    <n v="921461251.42982197"/>
    <n v="92146.1251429822"/>
  </r>
  <r>
    <x v="1262"/>
    <x v="152"/>
    <x v="11"/>
    <x v="0"/>
    <n v="65257.272484000001"/>
    <n v="190473423.49728"/>
    <n v="19047.342349728002"/>
  </r>
  <r>
    <x v="1263"/>
    <x v="150"/>
    <x v="21"/>
    <x v="0"/>
    <n v="99380.957733999996"/>
    <n v="311601170.98831898"/>
    <n v="31160.117098831899"/>
  </r>
  <r>
    <x v="1264"/>
    <x v="153"/>
    <x v="21"/>
    <x v="0"/>
    <n v="86507.134713000007"/>
    <n v="301024196.851717"/>
    <n v="30102.419685171699"/>
  </r>
  <r>
    <x v="1153"/>
    <x v="153"/>
    <x v="21"/>
    <x v="0"/>
    <n v="77557.143511999995"/>
    <n v="288313030.06164902"/>
    <n v="28831.303006164904"/>
  </r>
  <r>
    <x v="1265"/>
    <x v="150"/>
    <x v="21"/>
    <x v="0"/>
    <n v="88285.696330999999"/>
    <n v="307830047.19483602"/>
    <n v="30783.004719483601"/>
  </r>
  <r>
    <x v="1266"/>
    <x v="153"/>
    <x v="21"/>
    <x v="0"/>
    <n v="81021.329593999995"/>
    <n v="234962645.92196101"/>
    <n v="23496.264592196101"/>
  </r>
  <r>
    <x v="1267"/>
    <x v="151"/>
    <x v="21"/>
    <x v="0"/>
    <n v="98078.234825000007"/>
    <n v="398002696.10570699"/>
    <n v="39800.2696105707"/>
  </r>
  <r>
    <x v="1268"/>
    <x v="152"/>
    <x v="11"/>
    <x v="0"/>
    <n v="62157.055913999997"/>
    <n v="197365964.21890399"/>
    <n v="19736.596421890397"/>
  </r>
  <r>
    <x v="1269"/>
    <x v="154"/>
    <x v="21"/>
    <x v="0"/>
    <n v="93633.965595000001"/>
    <n v="323856599.76628399"/>
    <n v="32385.659976628398"/>
  </r>
  <r>
    <x v="1270"/>
    <x v="154"/>
    <x v="21"/>
    <x v="0"/>
    <n v="64801.780024"/>
    <n v="164497530.055987"/>
    <n v="16449.753005598701"/>
  </r>
  <r>
    <x v="1271"/>
    <x v="153"/>
    <x v="21"/>
    <x v="0"/>
    <n v="124667.676204"/>
    <n v="468161838.52765799"/>
    <n v="46816.183852765796"/>
  </r>
  <r>
    <x v="1272"/>
    <x v="155"/>
    <x v="11"/>
    <x v="0"/>
    <n v="48434.703882000002"/>
    <n v="62423411.696451001"/>
    <n v="6242.3411696451003"/>
  </r>
  <r>
    <x v="1273"/>
    <x v="150"/>
    <x v="21"/>
    <x v="0"/>
    <n v="137545.98276499999"/>
    <n v="651984214.01003003"/>
    <n v="65198.421401003005"/>
  </r>
  <r>
    <x v="1274"/>
    <x v="156"/>
    <x v="11"/>
    <x v="0"/>
    <n v="112569.560058"/>
    <n v="488363842.49328101"/>
    <n v="48836.384249328097"/>
  </r>
  <r>
    <x v="985"/>
    <x v="155"/>
    <x v="11"/>
    <x v="0"/>
    <n v="42462.340920000002"/>
    <n v="68437934.675105006"/>
    <n v="6843.7934675105007"/>
  </r>
  <r>
    <x v="1275"/>
    <x v="152"/>
    <x v="11"/>
    <x v="0"/>
    <n v="148778.33014500001"/>
    <n v="819386946.77758598"/>
    <n v="81938.694677758598"/>
  </r>
  <r>
    <x v="1276"/>
    <x v="157"/>
    <x v="21"/>
    <x v="0"/>
    <n v="141127.81226400001"/>
    <n v="687180482.94802701"/>
    <n v="68718.048294802706"/>
  </r>
  <r>
    <x v="1277"/>
    <x v="157"/>
    <x v="21"/>
    <x v="0"/>
    <n v="31551.401320000001"/>
    <n v="34681676.354246996"/>
    <n v="3468.1676354246997"/>
  </r>
  <r>
    <x v="1278"/>
    <x v="158"/>
    <x v="11"/>
    <x v="0"/>
    <n v="124084.07805900001"/>
    <n v="554150616.26758003"/>
    <n v="55415.061626758004"/>
  </r>
  <r>
    <x v="1279"/>
    <x v="155"/>
    <x v="11"/>
    <x v="0"/>
    <n v="55261.883254"/>
    <n v="68018932.203595996"/>
    <n v="6801.8932203595996"/>
  </r>
  <r>
    <x v="1280"/>
    <x v="152"/>
    <x v="11"/>
    <x v="0"/>
    <n v="122708.03284299999"/>
    <n v="582319264.20569503"/>
    <n v="58231.9264205695"/>
  </r>
  <r>
    <x v="1281"/>
    <x v="157"/>
    <x v="21"/>
    <x v="0"/>
    <n v="33080.236922999997"/>
    <n v="48986754.634870999"/>
    <n v="4898.6754634870995"/>
  </r>
  <r>
    <x v="267"/>
    <x v="157"/>
    <x v="21"/>
    <x v="0"/>
    <n v="76739.763007999994"/>
    <n v="179138529.13285401"/>
    <n v="17913.852913285402"/>
  </r>
  <r>
    <x v="1282"/>
    <x v="156"/>
    <x v="11"/>
    <x v="0"/>
    <n v="35412.651764000002"/>
    <n v="50578545.007930003"/>
    <n v="5057.8545007930006"/>
  </r>
  <r>
    <x v="1283"/>
    <x v="155"/>
    <x v="11"/>
    <x v="0"/>
    <n v="50824.664884999998"/>
    <n v="107976804.98827501"/>
    <n v="10797.6804988275"/>
  </r>
  <r>
    <x v="1284"/>
    <x v="156"/>
    <x v="11"/>
    <x v="0"/>
    <n v="36452.371087"/>
    <n v="65557263.436752997"/>
    <n v="6555.7263436753001"/>
  </r>
  <r>
    <x v="1285"/>
    <x v="158"/>
    <x v="11"/>
    <x v="0"/>
    <n v="76729.641961999994"/>
    <n v="214578078.54335099"/>
    <n v="21457.8078543351"/>
  </r>
  <r>
    <x v="1286"/>
    <x v="156"/>
    <x v="11"/>
    <x v="0"/>
    <n v="82034.745374000006"/>
    <n v="294113189.173953"/>
    <n v="29411.3189173953"/>
  </r>
  <r>
    <x v="1287"/>
    <x v="144"/>
    <x v="20"/>
    <x v="0"/>
    <n v="181474.21328699999"/>
    <n v="587692.66191300005"/>
    <n v="58.769266191300005"/>
  </r>
  <r>
    <x v="1288"/>
    <x v="155"/>
    <x v="11"/>
    <x v="0"/>
    <n v="95740.560035000002"/>
    <n v="243135705.36090699"/>
    <n v="24313.570536090698"/>
  </r>
  <r>
    <x v="1289"/>
    <x v="158"/>
    <x v="11"/>
    <x v="0"/>
    <n v="31952.324917999998"/>
    <n v="57690336.052996002"/>
    <n v="5769.0336052995999"/>
  </r>
  <r>
    <x v="260"/>
    <x v="158"/>
    <x v="11"/>
    <x v="0"/>
    <n v="42481.17729"/>
    <n v="72549997.185320005"/>
    <n v="7254.9997185320008"/>
  </r>
  <r>
    <x v="1290"/>
    <x v="157"/>
    <x v="21"/>
    <x v="0"/>
    <n v="74885.435509999996"/>
    <n v="168267209.78040701"/>
    <n v="16826.720978040703"/>
  </r>
  <r>
    <x v="1291"/>
    <x v="156"/>
    <x v="11"/>
    <x v="0"/>
    <n v="101450.760392"/>
    <n v="353036555.62371701"/>
    <n v="35303.655562371699"/>
  </r>
  <r>
    <x v="1292"/>
    <x v="156"/>
    <x v="11"/>
    <x v="0"/>
    <n v="57595.186864000003"/>
    <n v="131771738.126779"/>
    <n v="13177.1738126779"/>
  </r>
  <r>
    <x v="938"/>
    <x v="158"/>
    <x v="11"/>
    <x v="0"/>
    <n v="97182.838441"/>
    <n v="295946337.31293601"/>
    <n v="29594.633731293601"/>
  </r>
  <r>
    <x v="1293"/>
    <x v="156"/>
    <x v="11"/>
    <x v="0"/>
    <n v="60355.760427000001"/>
    <n v="147528996.13070899"/>
    <n v="14752.899613070898"/>
  </r>
  <r>
    <x v="1294"/>
    <x v="156"/>
    <x v="11"/>
    <x v="0"/>
    <n v="141871.35089100001"/>
    <n v="547337863.28247094"/>
    <n v="54733.786328247093"/>
  </r>
  <r>
    <x v="1295"/>
    <x v="158"/>
    <x v="11"/>
    <x v="0"/>
    <n v="70074.878809000002"/>
    <n v="207631274.237488"/>
    <n v="20763.1274237488"/>
  </r>
  <r>
    <x v="1296"/>
    <x v="158"/>
    <x v="11"/>
    <x v="0"/>
    <n v="36253.276644999998"/>
    <n v="50899144.214815997"/>
    <n v="5089.9144214815997"/>
  </r>
  <r>
    <x v="1297"/>
    <x v="155"/>
    <x v="11"/>
    <x v="0"/>
    <n v="62361.682080999999"/>
    <n v="221412225.520237"/>
    <n v="22141.222552023701"/>
  </r>
  <r>
    <x v="1298"/>
    <x v="159"/>
    <x v="21"/>
    <x v="0"/>
    <n v="78068.155798000007"/>
    <n v="289896038.21301901"/>
    <n v="28989.603821301902"/>
  </r>
  <r>
    <x v="1299"/>
    <x v="158"/>
    <x v="11"/>
    <x v="0"/>
    <n v="60945.110023000001"/>
    <n v="158048656.58241299"/>
    <n v="15804.865658241299"/>
  </r>
  <r>
    <x v="1300"/>
    <x v="160"/>
    <x v="11"/>
    <x v="0"/>
    <n v="72119.341629999995"/>
    <n v="166938100.59090301"/>
    <n v="16693.810059090301"/>
  </r>
  <r>
    <x v="1301"/>
    <x v="154"/>
    <x v="21"/>
    <x v="0"/>
    <n v="59744.640366"/>
    <n v="96905211.869468004"/>
    <n v="9690.5211869468003"/>
  </r>
  <r>
    <x v="623"/>
    <x v="160"/>
    <x v="11"/>
    <x v="0"/>
    <n v="36501.673322000002"/>
    <n v="42948553.752114996"/>
    <n v="4294.8553752114994"/>
  </r>
  <r>
    <x v="1302"/>
    <x v="158"/>
    <x v="11"/>
    <x v="0"/>
    <n v="39889.919990000002"/>
    <n v="73755112.855215997"/>
    <n v="7375.5112855215993"/>
  </r>
  <r>
    <x v="1303"/>
    <x v="154"/>
    <x v="21"/>
    <x v="0"/>
    <n v="142330.47973399999"/>
    <n v="737082586.94965196"/>
    <n v="73708.258694965189"/>
  </r>
  <r>
    <x v="336"/>
    <x v="159"/>
    <x v="21"/>
    <x v="0"/>
    <n v="85916.847508999999"/>
    <n v="271767935.922104"/>
    <n v="27176.793592210401"/>
  </r>
  <r>
    <x v="1304"/>
    <x v="155"/>
    <x v="11"/>
    <x v="0"/>
    <n v="118202.33138600001"/>
    <n v="583977697.07528996"/>
    <n v="58397.769707528998"/>
  </r>
  <r>
    <x v="348"/>
    <x v="160"/>
    <x v="11"/>
    <x v="0"/>
    <n v="75054.750599000006"/>
    <n v="200710533.71752"/>
    <n v="20071.053371752001"/>
  </r>
  <r>
    <x v="1305"/>
    <x v="161"/>
    <x v="11"/>
    <x v="0"/>
    <n v="88207.998000000007"/>
    <n v="309565289.15379399"/>
    <n v="30956.5289153794"/>
  </r>
  <r>
    <x v="1306"/>
    <x v="158"/>
    <x v="11"/>
    <x v="0"/>
    <n v="87701.695005999994"/>
    <n v="282771029.69454002"/>
    <n v="28277.102969454001"/>
  </r>
  <r>
    <x v="1307"/>
    <x v="161"/>
    <x v="11"/>
    <x v="0"/>
    <n v="78058.777682"/>
    <n v="170718627.33975899"/>
    <n v="17071.8627339759"/>
  </r>
  <r>
    <x v="1308"/>
    <x v="161"/>
    <x v="11"/>
    <x v="0"/>
    <n v="51909.889917"/>
    <n v="70594102.952750996"/>
    <n v="7059.4102952751"/>
  </r>
  <r>
    <x v="1309"/>
    <x v="154"/>
    <x v="21"/>
    <x v="0"/>
    <n v="78404.988975999993"/>
    <n v="189196626.31830001"/>
    <n v="18919.66263183"/>
  </r>
  <r>
    <x v="1310"/>
    <x v="159"/>
    <x v="21"/>
    <x v="0"/>
    <n v="107566.27944699999"/>
    <n v="591159353.17183399"/>
    <n v="59115.935317183401"/>
  </r>
  <r>
    <x v="1311"/>
    <x v="162"/>
    <x v="11"/>
    <x v="0"/>
    <n v="91992.334233999994"/>
    <n v="282081058.24362499"/>
    <n v="28208.105824362498"/>
  </r>
  <r>
    <x v="1312"/>
    <x v="154"/>
    <x v="21"/>
    <x v="0"/>
    <n v="100079.074771"/>
    <n v="213560904.88294601"/>
    <n v="21356.090488294602"/>
  </r>
  <r>
    <x v="1303"/>
    <x v="161"/>
    <x v="11"/>
    <x v="0"/>
    <n v="45664.962048000001"/>
    <n v="84812873.724996999"/>
    <n v="8481.2873724997007"/>
  </r>
  <r>
    <x v="653"/>
    <x v="161"/>
    <x v="11"/>
    <x v="0"/>
    <n v="115852.091504"/>
    <n v="356150273.57817203"/>
    <n v="35615.027357817205"/>
  </r>
  <r>
    <x v="1313"/>
    <x v="162"/>
    <x v="11"/>
    <x v="0"/>
    <n v="79027.529483000006"/>
    <n v="262944994.580452"/>
    <n v="26294.4994580452"/>
  </r>
  <r>
    <x v="1314"/>
    <x v="163"/>
    <x v="22"/>
    <x v="0"/>
    <n v="22608.259297000001"/>
    <n v="13252089.09341"/>
    <n v="1325.208909341"/>
  </r>
  <r>
    <x v="1315"/>
    <x v="162"/>
    <x v="11"/>
    <x v="0"/>
    <n v="36066.341412000002"/>
    <n v="51930771.570954002"/>
    <n v="5193.0771570954003"/>
  </r>
  <r>
    <x v="1316"/>
    <x v="163"/>
    <x v="22"/>
    <x v="0"/>
    <n v="100525.692144"/>
    <n v="432497671.449736"/>
    <n v="43249.767144973601"/>
  </r>
  <r>
    <x v="1317"/>
    <x v="162"/>
    <x v="11"/>
    <x v="0"/>
    <n v="34308.789338000002"/>
    <n v="50477225.613173001"/>
    <n v="5047.7225613173005"/>
  </r>
  <r>
    <x v="1318"/>
    <x v="158"/>
    <x v="11"/>
    <x v="0"/>
    <n v="125021.423389"/>
    <n v="380119535.51782697"/>
    <n v="38011.953551782695"/>
  </r>
  <r>
    <x v="1319"/>
    <x v="163"/>
    <x v="22"/>
    <x v="0"/>
    <n v="44150.578973999996"/>
    <n v="83790022.227052003"/>
    <n v="8379.0022227051995"/>
  </r>
  <r>
    <x v="1320"/>
    <x v="161"/>
    <x v="11"/>
    <x v="0"/>
    <n v="103895.85249600001"/>
    <n v="360495626.12543702"/>
    <n v="36049.562612543705"/>
  </r>
  <r>
    <x v="1321"/>
    <x v="162"/>
    <x v="11"/>
    <x v="0"/>
    <n v="63098.436979999999"/>
    <n v="167041414.823459"/>
    <n v="16704.141482345902"/>
  </r>
  <r>
    <x v="136"/>
    <x v="164"/>
    <x v="10"/>
    <x v="0"/>
    <n v="116807.286156"/>
    <n v="149953999.993038"/>
    <n v="14995.3999993038"/>
  </r>
  <r>
    <x v="1322"/>
    <x v="161"/>
    <x v="11"/>
    <x v="0"/>
    <n v="66115.490336999996"/>
    <n v="134657583.02693799"/>
    <n v="13465.758302693799"/>
  </r>
  <r>
    <x v="1323"/>
    <x v="163"/>
    <x v="22"/>
    <x v="0"/>
    <n v="76791.116852000006"/>
    <n v="212529239.77007499"/>
    <n v="21252.9239770075"/>
  </r>
  <r>
    <x v="1324"/>
    <x v="161"/>
    <x v="11"/>
    <x v="0"/>
    <n v="89958.420012000002"/>
    <n v="155645423.706397"/>
    <n v="15564.5423706397"/>
  </r>
  <r>
    <x v="1325"/>
    <x v="160"/>
    <x v="11"/>
    <x v="0"/>
    <n v="80689.364856999993"/>
    <n v="256514800.38867599"/>
    <n v="25651.480038867598"/>
  </r>
  <r>
    <x v="52"/>
    <x v="163"/>
    <x v="22"/>
    <x v="0"/>
    <n v="25412.555973999999"/>
    <n v="13676941.010578001"/>
    <n v="1367.6941010578"/>
  </r>
  <r>
    <x v="1326"/>
    <x v="161"/>
    <x v="11"/>
    <x v="0"/>
    <n v="88388.864321999994"/>
    <n v="340400710.72942698"/>
    <n v="34040.071072942701"/>
  </r>
  <r>
    <x v="1327"/>
    <x v="163"/>
    <x v="22"/>
    <x v="0"/>
    <n v="77771.492284000007"/>
    <n v="165308132.54945701"/>
    <n v="16530.8132549457"/>
  </r>
  <r>
    <x v="1328"/>
    <x v="162"/>
    <x v="11"/>
    <x v="0"/>
    <n v="49673.548169000002"/>
    <n v="99118996.984910995"/>
    <n v="9911.8996984910991"/>
  </r>
  <r>
    <x v="1329"/>
    <x v="161"/>
    <x v="11"/>
    <x v="0"/>
    <n v="44423.240682000003"/>
    <n v="55218609.054293998"/>
    <n v="5521.8609054294002"/>
  </r>
  <r>
    <x v="1330"/>
    <x v="163"/>
    <x v="22"/>
    <x v="0"/>
    <n v="42467.546750000001"/>
    <n v="47095613.003756002"/>
    <n v="4709.5613003755998"/>
  </r>
  <r>
    <x v="1331"/>
    <x v="163"/>
    <x v="22"/>
    <x v="0"/>
    <n v="36469.659671000001"/>
    <n v="45600472.623402998"/>
    <n v="4560.0472623403002"/>
  </r>
  <r>
    <x v="1332"/>
    <x v="161"/>
    <x v="11"/>
    <x v="0"/>
    <n v="89653.888636999996"/>
    <n v="142786820.27952999"/>
    <n v="14278.682027952998"/>
  </r>
  <r>
    <x v="1333"/>
    <x v="158"/>
    <x v="11"/>
    <x v="0"/>
    <n v="160382.23679"/>
    <n v="635168708.60336602"/>
    <n v="63516.870860336603"/>
  </r>
  <r>
    <x v="775"/>
    <x v="163"/>
    <x v="22"/>
    <x v="0"/>
    <n v="30546.642604000001"/>
    <n v="41152524.674410999"/>
    <n v="4115.2524674410997"/>
  </r>
  <r>
    <x v="1334"/>
    <x v="163"/>
    <x v="22"/>
    <x v="0"/>
    <n v="128587.47702999999"/>
    <n v="315891863.95137399"/>
    <n v="31589.1863951374"/>
  </r>
  <r>
    <x v="1335"/>
    <x v="163"/>
    <x v="22"/>
    <x v="0"/>
    <n v="91686.865692000007"/>
    <n v="175936591.42743501"/>
    <n v="17593.659142743501"/>
  </r>
  <r>
    <x v="1336"/>
    <x v="163"/>
    <x v="22"/>
    <x v="0"/>
    <n v="40246.169137999997"/>
    <n v="47482162.941466004"/>
    <n v="4748.2162941466004"/>
  </r>
  <r>
    <x v="1337"/>
    <x v="161"/>
    <x v="11"/>
    <x v="0"/>
    <n v="67783.409100000004"/>
    <n v="202731432.039345"/>
    <n v="20273.143203934498"/>
  </r>
  <r>
    <x v="1338"/>
    <x v="163"/>
    <x v="22"/>
    <x v="0"/>
    <n v="43414.156321000002"/>
    <n v="77099563.870761007"/>
    <n v="7709.9563870761003"/>
  </r>
  <r>
    <x v="267"/>
    <x v="165"/>
    <x v="22"/>
    <x v="0"/>
    <n v="30087.336217"/>
    <n v="45472812.025328003"/>
    <n v="4547.2812025328003"/>
  </r>
  <r>
    <x v="1339"/>
    <x v="163"/>
    <x v="22"/>
    <x v="0"/>
    <n v="43442.207986000001"/>
    <n v="67034326.702035002"/>
    <n v="6703.4326702035005"/>
  </r>
  <r>
    <x v="1340"/>
    <x v="163"/>
    <x v="22"/>
    <x v="0"/>
    <n v="27724.834432"/>
    <n v="29465630.052352"/>
    <n v="2946.5630052351999"/>
  </r>
  <r>
    <x v="1341"/>
    <x v="161"/>
    <x v="11"/>
    <x v="0"/>
    <n v="63868.175385000002"/>
    <n v="161724982.46328801"/>
    <n v="16172.498246328802"/>
  </r>
  <r>
    <x v="1342"/>
    <x v="164"/>
    <x v="10"/>
    <x v="0"/>
    <n v="189336.12938699999"/>
    <n v="219079786.55558601"/>
    <n v="21907.9786555586"/>
  </r>
  <r>
    <x v="1343"/>
    <x v="163"/>
    <x v="22"/>
    <x v="0"/>
    <n v="38230.988821999999"/>
    <n v="52598446.975818999"/>
    <n v="5259.8446975818997"/>
  </r>
  <r>
    <x v="1344"/>
    <x v="163"/>
    <x v="22"/>
    <x v="0"/>
    <n v="75019.012434999997"/>
    <n v="126434192.95995501"/>
    <n v="12643.4192959955"/>
  </r>
  <r>
    <x v="1345"/>
    <x v="162"/>
    <x v="11"/>
    <x v="0"/>
    <n v="137494.416046"/>
    <n v="446542005.08617997"/>
    <n v="44654.200508618"/>
  </r>
  <r>
    <x v="1346"/>
    <x v="163"/>
    <x v="22"/>
    <x v="0"/>
    <n v="113384.393396"/>
    <n v="488995212.055484"/>
    <n v="48899.521205548401"/>
  </r>
  <r>
    <x v="1347"/>
    <x v="166"/>
    <x v="11"/>
    <x v="0"/>
    <n v="66713.180399000004"/>
    <n v="159537164.26058501"/>
    <n v="15953.716426058501"/>
  </r>
  <r>
    <x v="1348"/>
    <x v="166"/>
    <x v="11"/>
    <x v="0"/>
    <n v="27281.080597"/>
    <n v="31364189.883735001"/>
    <n v="3136.4189883735003"/>
  </r>
  <r>
    <x v="1349"/>
    <x v="167"/>
    <x v="11"/>
    <x v="0"/>
    <n v="73981.427259000004"/>
    <n v="229322332.719098"/>
    <n v="22932.233271909801"/>
  </r>
  <r>
    <x v="1350"/>
    <x v="166"/>
    <x v="11"/>
    <x v="0"/>
    <n v="27243.463489000002"/>
    <n v="33855553.992778003"/>
    <n v="3385.5553992778005"/>
  </r>
  <r>
    <x v="1351"/>
    <x v="164"/>
    <x v="10"/>
    <x v="0"/>
    <n v="236130.13540599999"/>
    <n v="184879931.493213"/>
    <n v="18487.993149321301"/>
  </r>
  <r>
    <x v="671"/>
    <x v="166"/>
    <x v="11"/>
    <x v="0"/>
    <n v="12746.473253"/>
    <n v="8654703.3080010004"/>
    <n v="865.47033080009999"/>
  </r>
  <r>
    <x v="1352"/>
    <x v="166"/>
    <x v="11"/>
    <x v="0"/>
    <n v="37574.035337000001"/>
    <n v="57696852.290232003"/>
    <n v="5769.6852290232"/>
  </r>
  <r>
    <x v="1353"/>
    <x v="163"/>
    <x v="22"/>
    <x v="0"/>
    <n v="69102.593978000004"/>
    <n v="185083305.63263899"/>
    <n v="18508.330563263899"/>
  </r>
  <r>
    <x v="1354"/>
    <x v="167"/>
    <x v="11"/>
    <x v="0"/>
    <n v="45524.928053000003"/>
    <n v="106032855.413771"/>
    <n v="10603.285541377101"/>
  </r>
  <r>
    <x v="1355"/>
    <x v="162"/>
    <x v="11"/>
    <x v="0"/>
    <n v="67770.941993"/>
    <n v="169900698.07147601"/>
    <n v="16990.0698071476"/>
  </r>
  <r>
    <x v="1356"/>
    <x v="166"/>
    <x v="11"/>
    <x v="0"/>
    <n v="146966.183341"/>
    <n v="566494291.51436806"/>
    <n v="56649.429151436809"/>
  </r>
  <r>
    <x v="1357"/>
    <x v="162"/>
    <x v="11"/>
    <x v="0"/>
    <n v="112752.476994"/>
    <n v="403960001.17488003"/>
    <n v="40396.000117488002"/>
  </r>
  <r>
    <x v="336"/>
    <x v="168"/>
    <x v="22"/>
    <x v="0"/>
    <n v="22442.772702999999"/>
    <n v="31330537.789677002"/>
    <n v="3133.0537789677001"/>
  </r>
  <r>
    <x v="1358"/>
    <x v="165"/>
    <x v="22"/>
    <x v="0"/>
    <n v="96722.403892000002"/>
    <n v="327258860.50489998"/>
    <n v="32725.886050489997"/>
  </r>
  <r>
    <x v="293"/>
    <x v="166"/>
    <x v="11"/>
    <x v="0"/>
    <n v="49736.490590000001"/>
    <n v="105575262.551239"/>
    <n v="10557.526255123899"/>
  </r>
  <r>
    <x v="1359"/>
    <x v="164"/>
    <x v="10"/>
    <x v="0"/>
    <n v="42624.33741"/>
    <n v="21890015.799623001"/>
    <n v="2189.0015799623002"/>
  </r>
  <r>
    <x v="1360"/>
    <x v="166"/>
    <x v="11"/>
    <x v="0"/>
    <n v="28941.816082000001"/>
    <n v="43437587.027521998"/>
    <n v="4343.7587027521995"/>
  </r>
  <r>
    <x v="1223"/>
    <x v="166"/>
    <x v="11"/>
    <x v="0"/>
    <n v="42904.897563999999"/>
    <n v="59907921.591600001"/>
    <n v="5990.7921591599998"/>
  </r>
  <r>
    <x v="1361"/>
    <x v="168"/>
    <x v="22"/>
    <x v="0"/>
    <n v="44553.153373000001"/>
    <n v="60581444.987929001"/>
    <n v="6058.1444987928999"/>
  </r>
  <r>
    <x v="1362"/>
    <x v="162"/>
    <x v="11"/>
    <x v="0"/>
    <n v="113462.037253"/>
    <n v="263088680.617567"/>
    <n v="26308.868061756701"/>
  </r>
  <r>
    <x v="1363"/>
    <x v="169"/>
    <x v="10"/>
    <x v="0"/>
    <n v="59613.569723000001"/>
    <n v="17146060.841658998"/>
    <n v="1714.6060841658998"/>
  </r>
  <r>
    <x v="1270"/>
    <x v="167"/>
    <x v="11"/>
    <x v="0"/>
    <n v="107765.331968"/>
    <n v="454577252.570961"/>
    <n v="45457.725257096099"/>
  </r>
  <r>
    <x v="1364"/>
    <x v="168"/>
    <x v="22"/>
    <x v="0"/>
    <n v="74709.104107000006"/>
    <n v="210617510.17494899"/>
    <n v="21061.751017494898"/>
  </r>
  <r>
    <x v="887"/>
    <x v="164"/>
    <x v="10"/>
    <x v="0"/>
    <n v="41873.850142000003"/>
    <n v="29640157.238200001"/>
    <n v="2964.0157238199999"/>
  </r>
  <r>
    <x v="1365"/>
    <x v="165"/>
    <x v="22"/>
    <x v="0"/>
    <n v="51520.411032999997"/>
    <n v="103334416.31001399"/>
    <n v="10333.4416310014"/>
  </r>
  <r>
    <x v="1366"/>
    <x v="169"/>
    <x v="10"/>
    <x v="0"/>
    <n v="198513.117184"/>
    <n v="171546139.314632"/>
    <n v="17154.613931463198"/>
  </r>
  <r>
    <x v="284"/>
    <x v="169"/>
    <x v="10"/>
    <x v="0"/>
    <n v="63556.795127999998"/>
    <n v="17597281.359384"/>
    <n v="1759.7281359384001"/>
  </r>
  <r>
    <x v="1367"/>
    <x v="166"/>
    <x v="11"/>
    <x v="0"/>
    <n v="63362.177021000003"/>
    <n v="191524721.47956601"/>
    <n v="19152.4721479566"/>
  </r>
  <r>
    <x v="1368"/>
    <x v="166"/>
    <x v="11"/>
    <x v="0"/>
    <n v="61269.288850999998"/>
    <n v="128153325.067637"/>
    <n v="12815.3325067637"/>
  </r>
  <r>
    <x v="1369"/>
    <x v="163"/>
    <x v="22"/>
    <x v="0"/>
    <n v="144087.90568200001"/>
    <n v="725066522.29814005"/>
    <n v="72506.652229814004"/>
  </r>
  <r>
    <x v="834"/>
    <x v="170"/>
    <x v="11"/>
    <x v="0"/>
    <n v="44864.833186000003"/>
    <n v="98285565.004438996"/>
    <n v="9828.5565004438995"/>
  </r>
  <r>
    <x v="1370"/>
    <x v="162"/>
    <x v="11"/>
    <x v="0"/>
    <n v="62778.015197000001"/>
    <n v="205323589.32653001"/>
    <n v="20532.358932653002"/>
  </r>
  <r>
    <x v="1371"/>
    <x v="171"/>
    <x v="10"/>
    <x v="0"/>
    <n v="20220"/>
    <n v="6103800"/>
    <n v="610.38"/>
  </r>
  <r>
    <x v="1372"/>
    <x v="170"/>
    <x v="11"/>
    <x v="0"/>
    <n v="61827.505487000002"/>
    <n v="121376334.077277"/>
    <n v="12137.633407727701"/>
  </r>
  <r>
    <x v="1373"/>
    <x v="165"/>
    <x v="22"/>
    <x v="0"/>
    <n v="45577.331109999999"/>
    <n v="63812717.609789997"/>
    <n v="6381.2717609789997"/>
  </r>
  <r>
    <x v="1374"/>
    <x v="170"/>
    <x v="11"/>
    <x v="0"/>
    <n v="83781.013483000002"/>
    <n v="267075926.10538501"/>
    <n v="26707.592610538501"/>
  </r>
  <r>
    <x v="1375"/>
    <x v="165"/>
    <x v="22"/>
    <x v="0"/>
    <n v="31697.979656"/>
    <n v="24189154.0024"/>
    <n v="2418.9154002400001"/>
  </r>
  <r>
    <x v="1376"/>
    <x v="170"/>
    <x v="11"/>
    <x v="0"/>
    <n v="59763.437447999997"/>
    <n v="177908885.33541799"/>
    <n v="17790.888533541798"/>
  </r>
  <r>
    <x v="1377"/>
    <x v="164"/>
    <x v="10"/>
    <x v="0"/>
    <n v="57735.096490000004"/>
    <n v="37531666.901676998"/>
    <n v="3753.1666901676999"/>
  </r>
  <r>
    <x v="1084"/>
    <x v="170"/>
    <x v="11"/>
    <x v="0"/>
    <n v="69817.858938000005"/>
    <n v="118224098.747605"/>
    <n v="11822.4098747605"/>
  </r>
  <r>
    <x v="1378"/>
    <x v="169"/>
    <x v="10"/>
    <x v="0"/>
    <n v="124908.096603"/>
    <n v="33161163.302832"/>
    <n v="3316.1163302832001"/>
  </r>
  <r>
    <x v="1379"/>
    <x v="169"/>
    <x v="10"/>
    <x v="0"/>
    <n v="8583.4385299999994"/>
    <n v="984150.48741499998"/>
    <n v="98.415048741500001"/>
  </r>
  <r>
    <x v="1380"/>
    <x v="165"/>
    <x v="22"/>
    <x v="0"/>
    <n v="50782.123161000003"/>
    <n v="89300748.661679"/>
    <n v="8930.0748661679008"/>
  </r>
  <r>
    <x v="1381"/>
    <x v="170"/>
    <x v="11"/>
    <x v="0"/>
    <n v="69574.563146"/>
    <n v="153351096.73047"/>
    <n v="15335.109673047"/>
  </r>
  <r>
    <x v="1156"/>
    <x v="170"/>
    <x v="11"/>
    <x v="0"/>
    <n v="136803.7941"/>
    <n v="492836106.58606702"/>
    <n v="49283.610658606704"/>
  </r>
  <r>
    <x v="1382"/>
    <x v="162"/>
    <x v="11"/>
    <x v="0"/>
    <n v="73189.283055000007"/>
    <n v="252280633.60275599"/>
    <n v="25228.063360275599"/>
  </r>
  <r>
    <x v="1383"/>
    <x v="170"/>
    <x v="11"/>
    <x v="0"/>
    <n v="36490.481230999998"/>
    <n v="64960219.369113997"/>
    <n v="6496.0219369113993"/>
  </r>
  <r>
    <x v="1384"/>
    <x v="170"/>
    <x v="11"/>
    <x v="0"/>
    <n v="30838.008783000001"/>
    <n v="48293780.309176996"/>
    <n v="4829.3780309177"/>
  </r>
  <r>
    <x v="1385"/>
    <x v="172"/>
    <x v="12"/>
    <x v="0"/>
    <n v="1966966.1851689999"/>
    <n v="1842136614.6275799"/>
    <n v="184213.661462758"/>
  </r>
  <r>
    <x v="1386"/>
    <x v="171"/>
    <x v="10"/>
    <x v="0"/>
    <n v="53136.903944999998"/>
    <n v="11398825.315368"/>
    <n v="1139.8825315368001"/>
  </r>
  <r>
    <x v="1387"/>
    <x v="169"/>
    <x v="10"/>
    <x v="0"/>
    <n v="146801.51782400001"/>
    <n v="116546644.49437401"/>
    <n v="11654.664449437401"/>
  </r>
  <r>
    <x v="1388"/>
    <x v="165"/>
    <x v="22"/>
    <x v="0"/>
    <n v="187162.121973"/>
    <n v="1061544100.61018"/>
    <n v="106154.410061018"/>
  </r>
  <r>
    <x v="1389"/>
    <x v="168"/>
    <x v="22"/>
    <x v="0"/>
    <n v="134575.23803000001"/>
    <n v="552989555.65093803"/>
    <n v="55298.955565093805"/>
  </r>
  <r>
    <x v="1390"/>
    <x v="170"/>
    <x v="11"/>
    <x v="0"/>
    <n v="75980.898793999993"/>
    <n v="218041650.55119199"/>
    <n v="21804.1650551192"/>
  </r>
  <r>
    <x v="1391"/>
    <x v="170"/>
    <x v="11"/>
    <x v="0"/>
    <n v="82589.622868000006"/>
    <n v="201020991.50953099"/>
    <n v="20102.099150953098"/>
  </r>
  <r>
    <x v="1295"/>
    <x v="164"/>
    <x v="10"/>
    <x v="0"/>
    <n v="62743.295714"/>
    <n v="23485354.834904999"/>
    <n v="2348.5354834904997"/>
  </r>
  <r>
    <x v="1392"/>
    <x v="169"/>
    <x v="10"/>
    <x v="0"/>
    <n v="61624.967977"/>
    <n v="24926020.644857999"/>
    <n v="2492.6020644857999"/>
  </r>
  <r>
    <x v="1393"/>
    <x v="170"/>
    <x v="11"/>
    <x v="0"/>
    <n v="91352.139557999995"/>
    <n v="193711954.627406"/>
    <n v="19371.195462740601"/>
  </r>
  <r>
    <x v="1394"/>
    <x v="170"/>
    <x v="11"/>
    <x v="0"/>
    <n v="83372.941219999993"/>
    <n v="246351433.60774601"/>
    <n v="24635.1433607746"/>
  </r>
  <r>
    <x v="1395"/>
    <x v="169"/>
    <x v="10"/>
    <x v="0"/>
    <n v="40808.132552000003"/>
    <n v="9706814.1001440007"/>
    <n v="970.68141001440006"/>
  </r>
  <r>
    <x v="1396"/>
    <x v="164"/>
    <x v="10"/>
    <x v="0"/>
    <n v="61724.340748000002"/>
    <n v="33962924.081914999"/>
    <n v="3396.2924081914998"/>
  </r>
  <r>
    <x v="1155"/>
    <x v="171"/>
    <x v="10"/>
    <x v="0"/>
    <n v="7126.9988729999995"/>
    <n v="1240456.3040110001"/>
    <n v="124.04563040110001"/>
  </r>
  <r>
    <x v="1397"/>
    <x v="170"/>
    <x v="11"/>
    <x v="0"/>
    <n v="57206.835454"/>
    <n v="153027650.19460401"/>
    <n v="15302.765019460401"/>
  </r>
  <r>
    <x v="1398"/>
    <x v="171"/>
    <x v="10"/>
    <x v="0"/>
    <n v="45989.056832000002"/>
    <n v="8838479.2601800002"/>
    <n v="883.84792601800007"/>
  </r>
  <r>
    <x v="1399"/>
    <x v="164"/>
    <x v="10"/>
    <x v="0"/>
    <n v="31536.408941000002"/>
    <n v="27198306.539161999"/>
    <n v="2719.8306539161999"/>
  </r>
  <r>
    <x v="1400"/>
    <x v="170"/>
    <x v="11"/>
    <x v="0"/>
    <n v="72466.784001000007"/>
    <n v="207876651.21687099"/>
    <n v="20787.6651216871"/>
  </r>
  <r>
    <x v="1401"/>
    <x v="170"/>
    <x v="11"/>
    <x v="0"/>
    <n v="91839.877473"/>
    <n v="299828513.11239499"/>
    <n v="29982.851311239498"/>
  </r>
  <r>
    <x v="1402"/>
    <x v="173"/>
    <x v="11"/>
    <x v="0"/>
    <n v="123877.68057700001"/>
    <n v="431380378.80326003"/>
    <n v="43138.037880326003"/>
  </r>
  <r>
    <x v="1403"/>
    <x v="169"/>
    <x v="10"/>
    <x v="0"/>
    <n v="73579.365441000002"/>
    <n v="38016202.284979001"/>
    <n v="3801.6202284978999"/>
  </r>
  <r>
    <x v="1404"/>
    <x v="169"/>
    <x v="10"/>
    <x v="0"/>
    <n v="86249.649363000004"/>
    <n v="20852779.563058998"/>
    <n v="2085.2779563058998"/>
  </r>
  <r>
    <x v="1405"/>
    <x v="169"/>
    <x v="10"/>
    <x v="0"/>
    <n v="87159.250094999996"/>
    <n v="56156963.787169002"/>
    <n v="5615.6963787169007"/>
  </r>
  <r>
    <x v="1406"/>
    <x v="164"/>
    <x v="10"/>
    <x v="0"/>
    <n v="1108.458869"/>
    <n v="20160.230608999998"/>
    <n v="2.0160230608999998"/>
  </r>
  <r>
    <x v="1407"/>
    <x v="164"/>
    <x v="10"/>
    <x v="0"/>
    <n v="49434.150629999996"/>
    <n v="22501507.966476001"/>
    <n v="2250.1507966476001"/>
  </r>
  <r>
    <x v="1408"/>
    <x v="170"/>
    <x v="11"/>
    <x v="0"/>
    <n v="66057.889832000001"/>
    <n v="145744387.44207299"/>
    <n v="14574.438744207298"/>
  </r>
  <r>
    <x v="1409"/>
    <x v="170"/>
    <x v="11"/>
    <x v="0"/>
    <n v="145226.87831100001"/>
    <n v="423224385.16326398"/>
    <n v="42322.438516326394"/>
  </r>
  <r>
    <x v="1410"/>
    <x v="173"/>
    <x v="11"/>
    <x v="0"/>
    <n v="52967.446150000003"/>
    <n v="102831136.152043"/>
    <n v="10283.1136152043"/>
  </r>
  <r>
    <x v="1411"/>
    <x v="173"/>
    <x v="11"/>
    <x v="0"/>
    <n v="68183.472848999998"/>
    <n v="154996281.25389299"/>
    <n v="15499.628125389299"/>
  </r>
  <r>
    <x v="1412"/>
    <x v="169"/>
    <x v="10"/>
    <x v="0"/>
    <n v="26401.727234999998"/>
    <n v="3261827.5422749999"/>
    <n v="326.18275422749997"/>
  </r>
  <r>
    <x v="1413"/>
    <x v="173"/>
    <x v="11"/>
    <x v="0"/>
    <n v="45760.127105"/>
    <n v="104947221.886824"/>
    <n v="10494.722188682399"/>
  </r>
  <r>
    <x v="1414"/>
    <x v="171"/>
    <x v="10"/>
    <x v="0"/>
    <n v="24972.219168"/>
    <n v="7720115.2867980003"/>
    <n v="772.01152867979999"/>
  </r>
  <r>
    <x v="1415"/>
    <x v="164"/>
    <x v="10"/>
    <x v="0"/>
    <n v="18413.020452000001"/>
    <n v="5689915.3896019999"/>
    <n v="568.99153896020005"/>
  </r>
  <r>
    <x v="1416"/>
    <x v="173"/>
    <x v="11"/>
    <x v="0"/>
    <n v="26168.928337000001"/>
    <n v="34655697.263805002"/>
    <n v="3465.5697263805"/>
  </r>
  <r>
    <x v="1417"/>
    <x v="173"/>
    <x v="11"/>
    <x v="0"/>
    <n v="70762.79307"/>
    <n v="124846077.019016"/>
    <n v="12484.607701901599"/>
  </r>
  <r>
    <x v="1418"/>
    <x v="165"/>
    <x v="22"/>
    <x v="0"/>
    <n v="162528.15252599999"/>
    <n v="691660391.81141806"/>
    <n v="69166.039181141809"/>
  </r>
  <r>
    <x v="1419"/>
    <x v="169"/>
    <x v="10"/>
    <x v="0"/>
    <n v="19980.521838000001"/>
    <n v="6935531.7601939999"/>
    <n v="693.55317601939998"/>
  </r>
  <r>
    <x v="1420"/>
    <x v="164"/>
    <x v="10"/>
    <x v="0"/>
    <n v="99512.426047999994"/>
    <n v="54839045.314375997"/>
    <n v="5483.9045314375999"/>
  </r>
  <r>
    <x v="1421"/>
    <x v="165"/>
    <x v="22"/>
    <x v="0"/>
    <n v="45035.600812999997"/>
    <n v="77746239.268006995"/>
    <n v="7774.6239268006993"/>
  </r>
  <r>
    <x v="1422"/>
    <x v="173"/>
    <x v="11"/>
    <x v="0"/>
    <n v="39474.470869999997"/>
    <n v="68424877.250652999"/>
    <n v="6842.4877250652999"/>
  </r>
  <r>
    <x v="1423"/>
    <x v="169"/>
    <x v="10"/>
    <x v="0"/>
    <n v="17994.755290000001"/>
    <n v="5228785.2644220004"/>
    <n v="522.87852644220004"/>
  </r>
  <r>
    <x v="1424"/>
    <x v="170"/>
    <x v="11"/>
    <x v="0"/>
    <n v="59120.558236999997"/>
    <n v="141566742.556914"/>
    <n v="14156.6742556914"/>
  </r>
  <r>
    <x v="1425"/>
    <x v="169"/>
    <x v="10"/>
    <x v="0"/>
    <n v="84930.456932999994"/>
    <n v="50873258.329277001"/>
    <n v="5087.3258329277005"/>
  </r>
  <r>
    <x v="1426"/>
    <x v="168"/>
    <x v="22"/>
    <x v="0"/>
    <n v="125225.804707"/>
    <n v="437521402.54256701"/>
    <n v="43752.140254256701"/>
  </r>
  <r>
    <x v="1427"/>
    <x v="173"/>
    <x v="11"/>
    <x v="0"/>
    <n v="45612.770296000002"/>
    <n v="99036484.019096002"/>
    <n v="9903.6484019096006"/>
  </r>
  <r>
    <x v="1428"/>
    <x v="173"/>
    <x v="11"/>
    <x v="0"/>
    <n v="142538.58519300001"/>
    <n v="689398950.40573299"/>
    <n v="68939.895040573305"/>
  </r>
  <r>
    <x v="47"/>
    <x v="169"/>
    <x v="10"/>
    <x v="0"/>
    <n v="5971.8284540000004"/>
    <n v="1497425.289266"/>
    <n v="149.74252892660002"/>
  </r>
  <r>
    <x v="1429"/>
    <x v="164"/>
    <x v="10"/>
    <x v="0"/>
    <n v="111811.54563199999"/>
    <n v="124681174.76311401"/>
    <n v="12468.117476311401"/>
  </r>
  <r>
    <x v="1430"/>
    <x v="169"/>
    <x v="10"/>
    <x v="0"/>
    <n v="998.14441699999998"/>
    <n v="42387.046527999999"/>
    <n v="4.2387046528000001"/>
  </r>
  <r>
    <x v="1431"/>
    <x v="164"/>
    <x v="10"/>
    <x v="0"/>
    <n v="55296.296131000003"/>
    <n v="20853145.782178"/>
    <n v="2085.3145782177999"/>
  </r>
  <r>
    <x v="1432"/>
    <x v="52"/>
    <x v="10"/>
    <x v="0"/>
    <n v="23809.769971999998"/>
    <n v="11056725.437408"/>
    <n v="1105.6725437407999"/>
  </r>
  <r>
    <x v="293"/>
    <x v="173"/>
    <x v="11"/>
    <x v="0"/>
    <n v="51319.749078000001"/>
    <n v="129940866.68983001"/>
    <n v="12994.086668983"/>
  </r>
  <r>
    <x v="1433"/>
    <x v="169"/>
    <x v="10"/>
    <x v="0"/>
    <n v="34868.840350999999"/>
    <n v="15596840.001189999"/>
    <n v="1559.6840001189998"/>
  </r>
  <r>
    <x v="1434"/>
    <x v="173"/>
    <x v="11"/>
    <x v="0"/>
    <n v="103564.260888"/>
    <n v="309161403.28562897"/>
    <n v="30916.140328562899"/>
  </r>
  <r>
    <x v="1435"/>
    <x v="169"/>
    <x v="10"/>
    <x v="0"/>
    <n v="58551.948664000003"/>
    <n v="17236384.446387999"/>
    <n v="1723.6384446387999"/>
  </r>
  <r>
    <x v="236"/>
    <x v="171"/>
    <x v="10"/>
    <x v="0"/>
    <n v="151071.366006"/>
    <n v="93812264.224675"/>
    <n v="9381.2264224675"/>
  </r>
  <r>
    <x v="1436"/>
    <x v="165"/>
    <x v="22"/>
    <x v="0"/>
    <n v="143126.17324400001"/>
    <n v="559155150.11571002"/>
    <n v="55915.515011570998"/>
  </r>
  <r>
    <x v="284"/>
    <x v="173"/>
    <x v="11"/>
    <x v="0"/>
    <n v="85811.038715000002"/>
    <n v="228211325.60658899"/>
    <n v="22821.132560658898"/>
  </r>
  <r>
    <x v="1437"/>
    <x v="164"/>
    <x v="10"/>
    <x v="0"/>
    <n v="91609.625847000003"/>
    <n v="15651784.025409"/>
    <n v="1565.1784025408999"/>
  </r>
  <r>
    <x v="1438"/>
    <x v="168"/>
    <x v="22"/>
    <x v="0"/>
    <n v="106812.65410499999"/>
    <n v="290400108.21574497"/>
    <n v="29040.010821574499"/>
  </r>
  <r>
    <x v="1439"/>
    <x v="173"/>
    <x v="11"/>
    <x v="0"/>
    <n v="82558.949336999998"/>
    <n v="169710857.30952799"/>
    <n v="16971.0857309528"/>
  </r>
  <r>
    <x v="1440"/>
    <x v="51"/>
    <x v="10"/>
    <x v="0"/>
    <n v="88844.481494000007"/>
    <n v="52982544.763857998"/>
    <n v="5298.2544763857995"/>
  </r>
  <r>
    <x v="1441"/>
    <x v="52"/>
    <x v="10"/>
    <x v="0"/>
    <n v="45796.101881000002"/>
    <n v="38065425.690315999"/>
    <n v="3806.5425690316001"/>
  </r>
  <r>
    <x v="1442"/>
    <x v="174"/>
    <x v="23"/>
    <x v="0"/>
    <n v="118415.74009199999"/>
    <n v="381128.51797300001"/>
    <n v="38.112851797300003"/>
  </r>
  <r>
    <x v="1285"/>
    <x v="164"/>
    <x v="10"/>
    <x v="0"/>
    <n v="25560.605593"/>
    <n v="6759249.9469630001"/>
    <n v="675.92499469630002"/>
  </r>
  <r>
    <x v="1073"/>
    <x v="164"/>
    <x v="10"/>
    <x v="0"/>
    <n v="72430.672216999999"/>
    <n v="46828804.710020997"/>
    <n v="4682.8804710020995"/>
  </r>
  <r>
    <x v="1443"/>
    <x v="51"/>
    <x v="10"/>
    <x v="0"/>
    <n v="44171.539805"/>
    <n v="38745050.611861996"/>
    <n v="3874.5050611861998"/>
  </r>
  <r>
    <x v="229"/>
    <x v="53"/>
    <x v="11"/>
    <x v="0"/>
    <n v="82577.233869999996"/>
    <n v="159156820.35803801"/>
    <n v="15915.6820358038"/>
  </r>
  <r>
    <x v="454"/>
    <x v="165"/>
    <x v="22"/>
    <x v="0"/>
    <n v="185219.32076500001"/>
    <n v="1008681593.7503"/>
    <n v="100868.15937503001"/>
  </r>
  <r>
    <x v="503"/>
    <x v="169"/>
    <x v="10"/>
    <x v="0"/>
    <n v="51481.484800999999"/>
    <n v="12934617.953396"/>
    <n v="1293.4617953396"/>
  </r>
  <r>
    <x v="1444"/>
    <x v="173"/>
    <x v="11"/>
    <x v="0"/>
    <n v="52358.408921000002"/>
    <n v="129723410.280755"/>
    <n v="12972.3410280755"/>
  </r>
  <r>
    <x v="1445"/>
    <x v="52"/>
    <x v="10"/>
    <x v="0"/>
    <n v="8947.0071850000004"/>
    <n v="758668.44475100003"/>
    <n v="75.86684447510001"/>
  </r>
  <r>
    <x v="1446"/>
    <x v="52"/>
    <x v="10"/>
    <x v="0"/>
    <n v="4331.1449890000004"/>
    <n v="525989.30499099998"/>
    <n v="52.5989304991"/>
  </r>
  <r>
    <x v="1447"/>
    <x v="52"/>
    <x v="10"/>
    <x v="0"/>
    <n v="75211.939928000007"/>
    <n v="20431913.210912999"/>
    <n v="2043.1913210912999"/>
  </r>
  <r>
    <x v="1448"/>
    <x v="52"/>
    <x v="10"/>
    <x v="0"/>
    <n v="94513.968364"/>
    <n v="43908351.412873998"/>
    <n v="4390.8351412873999"/>
  </r>
  <r>
    <x v="1449"/>
    <x v="51"/>
    <x v="10"/>
    <x v="0"/>
    <n v="89437.516061999995"/>
    <n v="52299221.093544997"/>
    <n v="5229.9221093544993"/>
  </r>
  <r>
    <x v="1450"/>
    <x v="54"/>
    <x v="12"/>
    <x v="0"/>
    <n v="22466.951836"/>
    <n v="3065738.4096039999"/>
    <n v="306.57384096039999"/>
  </r>
  <r>
    <x v="1451"/>
    <x v="173"/>
    <x v="11"/>
    <x v="0"/>
    <n v="87518.992068000007"/>
    <n v="260106305.02713701"/>
    <n v="26010.630502713702"/>
  </r>
  <r>
    <x v="1452"/>
    <x v="51"/>
    <x v="10"/>
    <x v="0"/>
    <n v="119589.881652"/>
    <n v="262782339.84940699"/>
    <n v="26278.2339849407"/>
  </r>
  <r>
    <x v="1453"/>
    <x v="53"/>
    <x v="11"/>
    <x v="0"/>
    <n v="162597.92516300001"/>
    <n v="52494890.510434002"/>
    <n v="5249.4890510433997"/>
  </r>
  <r>
    <x v="1454"/>
    <x v="53"/>
    <x v="11"/>
    <x v="0"/>
    <n v="270140.41341699997"/>
    <n v="195037147.03916499"/>
    <n v="19503.714703916499"/>
  </r>
  <r>
    <x v="1455"/>
    <x v="55"/>
    <x v="10"/>
    <x v="0"/>
    <n v="90351.200912"/>
    <n v="112870088.640093"/>
    <n v="11287.0088640093"/>
  </r>
  <r>
    <x v="1456"/>
    <x v="165"/>
    <x v="22"/>
    <x v="0"/>
    <n v="431469.685077"/>
    <n v="5360720738.1428804"/>
    <n v="536072.07381428801"/>
  </r>
  <r>
    <x v="1457"/>
    <x v="58"/>
    <x v="13"/>
    <x v="0"/>
    <n v="71352.093867999996"/>
    <n v="264642955.83700001"/>
    <n v="26464.295583700001"/>
  </r>
  <r>
    <x v="1458"/>
    <x v="58"/>
    <x v="13"/>
    <x v="0"/>
    <n v="368254.89762100001"/>
    <n v="5780869142.2568703"/>
    <n v="578086.91422568704"/>
  </r>
  <r>
    <x v="1459"/>
    <x v="58"/>
    <x v="13"/>
    <x v="0"/>
    <n v="23847.087307999998"/>
    <n v="20047039.293008"/>
    <n v="2004.7039293007999"/>
  </r>
  <r>
    <x v="1460"/>
    <x v="57"/>
    <x v="13"/>
    <x v="0"/>
    <n v="251776.402412"/>
    <n v="1951795391.9198101"/>
    <n v="195179.53919198099"/>
  </r>
  <r>
    <x v="1461"/>
    <x v="58"/>
    <x v="13"/>
    <x v="0"/>
    <n v="41236.975861999999"/>
    <n v="69228227.513424993"/>
    <n v="6922.822751342499"/>
  </r>
  <r>
    <x v="1462"/>
    <x v="54"/>
    <x v="12"/>
    <x v="0"/>
    <n v="108554.022514"/>
    <n v="44660015.728719003"/>
    <n v="4466.0015728719"/>
  </r>
  <r>
    <x v="1463"/>
    <x v="58"/>
    <x v="13"/>
    <x v="0"/>
    <n v="17930.378118000001"/>
    <n v="14723894.208799999"/>
    <n v="1472.38942088"/>
  </r>
  <r>
    <x v="1464"/>
    <x v="57"/>
    <x v="13"/>
    <x v="0"/>
    <n v="105580.378016"/>
    <n v="313298954.11502302"/>
    <n v="31329.895411502301"/>
  </r>
  <r>
    <x v="1465"/>
    <x v="55"/>
    <x v="10"/>
    <x v="0"/>
    <n v="42053.990702000003"/>
    <n v="8674810.9255619999"/>
    <n v="867.4810925562"/>
  </r>
  <r>
    <x v="1466"/>
    <x v="60"/>
    <x v="11"/>
    <x v="0"/>
    <n v="227591.99838599999"/>
    <n v="59584950.131006002"/>
    <n v="5958.4950131005999"/>
  </r>
  <r>
    <x v="1467"/>
    <x v="59"/>
    <x v="13"/>
    <x v="0"/>
    <n v="141480.54898200001"/>
    <n v="1046168860.85279"/>
    <n v="104616.88608527899"/>
  </r>
  <r>
    <x v="1468"/>
    <x v="56"/>
    <x v="13"/>
    <x v="0"/>
    <n v="297507.185245"/>
    <n v="2550101713.4980402"/>
    <n v="255010.17134980403"/>
  </r>
  <r>
    <x v="1469"/>
    <x v="52"/>
    <x v="10"/>
    <x v="0"/>
    <n v="4762.3074479999996"/>
    <n v="136384.93640000001"/>
    <n v="13.63849364"/>
  </r>
  <r>
    <x v="1470"/>
    <x v="57"/>
    <x v="13"/>
    <x v="0"/>
    <n v="66556.111996000007"/>
    <n v="146730895.90087"/>
    <n v="14673.089590087"/>
  </r>
  <r>
    <x v="1471"/>
    <x v="59"/>
    <x v="13"/>
    <x v="0"/>
    <n v="49402.024528000002"/>
    <n v="80919265.846310005"/>
    <n v="8091.9265846310009"/>
  </r>
  <r>
    <x v="1472"/>
    <x v="59"/>
    <x v="13"/>
    <x v="0"/>
    <n v="97803.730630999999"/>
    <n v="219858246.799483"/>
    <n v="21985.824679948299"/>
  </r>
  <r>
    <x v="1473"/>
    <x v="59"/>
    <x v="13"/>
    <x v="0"/>
    <n v="70036.936398999998"/>
    <n v="173350820.68708199"/>
    <n v="17335.082068708198"/>
  </r>
  <r>
    <x v="927"/>
    <x v="57"/>
    <x v="13"/>
    <x v="0"/>
    <n v="178857.88714599999"/>
    <n v="385646099.82059997"/>
    <n v="38564.609982059999"/>
  </r>
  <r>
    <x v="1474"/>
    <x v="60"/>
    <x v="11"/>
    <x v="0"/>
    <n v="5170.5925909999996"/>
    <n v="16359.586053999999"/>
    <n v="1.6359586053999999"/>
  </r>
  <r>
    <x v="1475"/>
    <x v="59"/>
    <x v="13"/>
    <x v="0"/>
    <n v="71963.617167000004"/>
    <n v="149992826.65537801"/>
    <n v="14999.282665537801"/>
  </r>
  <r>
    <x v="1476"/>
    <x v="174"/>
    <x v="23"/>
    <x v="0"/>
    <n v="572267.46402499999"/>
    <n v="1852866.664632"/>
    <n v="185.28666646319999"/>
  </r>
  <r>
    <x v="1477"/>
    <x v="56"/>
    <x v="13"/>
    <x v="0"/>
    <n v="133870.864837"/>
    <n v="664943053.73441398"/>
    <n v="66494.305373441399"/>
  </r>
  <r>
    <x v="1478"/>
    <x v="60"/>
    <x v="11"/>
    <x v="0"/>
    <n v="141396.632904"/>
    <n v="32249797.764483001"/>
    <n v="3224.9797764483001"/>
  </r>
  <r>
    <x v="1479"/>
    <x v="59"/>
    <x v="13"/>
    <x v="0"/>
    <n v="81673.687621000005"/>
    <n v="190823147.82150799"/>
    <n v="19082.314782150799"/>
  </r>
  <r>
    <x v="1480"/>
    <x v="56"/>
    <x v="13"/>
    <x v="0"/>
    <n v="98461.771330999996"/>
    <n v="322959361.25964499"/>
    <n v="32295.936125964497"/>
  </r>
  <r>
    <x v="1481"/>
    <x v="59"/>
    <x v="13"/>
    <x v="0"/>
    <n v="162846.93052699999"/>
    <n v="868591237.66751599"/>
    <n v="86859.123766751596"/>
  </r>
  <r>
    <x v="1482"/>
    <x v="175"/>
    <x v="13"/>
    <x v="0"/>
    <n v="149970.685971"/>
    <n v="707114479.21853101"/>
    <n v="70711.447921853105"/>
  </r>
  <r>
    <x v="1483"/>
    <x v="176"/>
    <x v="13"/>
    <x v="0"/>
    <n v="111647.282039"/>
    <n v="481673012.94287598"/>
    <n v="48167.301294287601"/>
  </r>
  <r>
    <x v="1484"/>
    <x v="175"/>
    <x v="13"/>
    <x v="0"/>
    <n v="13557.845052999999"/>
    <n v="8376532.2445139997"/>
    <n v="837.65322445139998"/>
  </r>
  <r>
    <x v="1485"/>
    <x v="175"/>
    <x v="13"/>
    <x v="0"/>
    <n v="135545.400322"/>
    <n v="580609072.99938202"/>
    <n v="58060.907299938204"/>
  </r>
  <r>
    <x v="378"/>
    <x v="176"/>
    <x v="13"/>
    <x v="0"/>
    <n v="5895.8980760000004"/>
    <n v="2013043.378089"/>
    <n v="201.30433780889999"/>
  </r>
  <r>
    <x v="1486"/>
    <x v="175"/>
    <x v="13"/>
    <x v="0"/>
    <n v="73284.057069999995"/>
    <n v="123737652.850555"/>
    <n v="12373.7652850555"/>
  </r>
  <r>
    <x v="1487"/>
    <x v="57"/>
    <x v="13"/>
    <x v="0"/>
    <n v="342953.43620900001"/>
    <n v="188871834.17107901"/>
    <n v="18887.183417107903"/>
  </r>
  <r>
    <x v="385"/>
    <x v="176"/>
    <x v="13"/>
    <x v="0"/>
    <n v="32418.318501000002"/>
    <n v="31538764.975407999"/>
    <n v="3153.8764975407998"/>
  </r>
  <r>
    <x v="1488"/>
    <x v="175"/>
    <x v="13"/>
    <x v="0"/>
    <n v="62213.604721999996"/>
    <n v="159315410.710049"/>
    <n v="15931.5410710049"/>
  </r>
  <r>
    <x v="1489"/>
    <x v="177"/>
    <x v="13"/>
    <x v="0"/>
    <n v="141899.409533"/>
    <n v="566902529.31975305"/>
    <n v="56690.252931975308"/>
  </r>
  <r>
    <x v="1490"/>
    <x v="175"/>
    <x v="13"/>
    <x v="0"/>
    <n v="49029.51165"/>
    <n v="64526813.239238001"/>
    <n v="6452.6813239237999"/>
  </r>
  <r>
    <x v="1491"/>
    <x v="175"/>
    <x v="13"/>
    <x v="0"/>
    <n v="51771.539063999997"/>
    <n v="65456086.063513003"/>
    <n v="6545.6086063513003"/>
  </r>
  <r>
    <x v="1492"/>
    <x v="177"/>
    <x v="13"/>
    <x v="0"/>
    <n v="218069.925307"/>
    <n v="963710985.10010397"/>
    <n v="96371.098510010401"/>
  </r>
  <r>
    <x v="1493"/>
    <x v="176"/>
    <x v="13"/>
    <x v="0"/>
    <n v="64227.608602"/>
    <n v="189678620.53199899"/>
    <n v="18967.8620531999"/>
  </r>
  <r>
    <x v="1494"/>
    <x v="177"/>
    <x v="13"/>
    <x v="0"/>
    <n v="74876.190369000004"/>
    <n v="277301358.25408399"/>
    <n v="27730.135825408401"/>
  </r>
  <r>
    <x v="1316"/>
    <x v="177"/>
    <x v="13"/>
    <x v="0"/>
    <n v="75555.670505999995"/>
    <n v="191654790.37683299"/>
    <n v="19165.479037683301"/>
  </r>
  <r>
    <x v="1495"/>
    <x v="56"/>
    <x v="13"/>
    <x v="0"/>
    <n v="245840.061395"/>
    <n v="1457155510.1487401"/>
    <n v="145715.55101487401"/>
  </r>
  <r>
    <x v="1496"/>
    <x v="176"/>
    <x v="13"/>
    <x v="0"/>
    <n v="150594.55455999999"/>
    <n v="487854141.10223699"/>
    <n v="48785.414110223697"/>
  </r>
  <r>
    <x v="1497"/>
    <x v="60"/>
    <x v="11"/>
    <x v="0"/>
    <n v="88672.320665000007"/>
    <n v="1358124.49847"/>
    <n v="135.81244984700001"/>
  </r>
  <r>
    <x v="1498"/>
    <x v="60"/>
    <x v="11"/>
    <x v="0"/>
    <n v="80338.991605999996"/>
    <n v="49618111.011991002"/>
    <n v="4961.8111011991004"/>
  </r>
  <r>
    <x v="1499"/>
    <x v="176"/>
    <x v="13"/>
    <x v="0"/>
    <n v="84566.779420000006"/>
    <n v="279499604.34645897"/>
    <n v="27949.960434645898"/>
  </r>
  <r>
    <x v="1500"/>
    <x v="178"/>
    <x v="13"/>
    <x v="0"/>
    <n v="145227.446299"/>
    <n v="832978217.63016295"/>
    <n v="83297.821763016298"/>
  </r>
  <r>
    <x v="1501"/>
    <x v="56"/>
    <x v="13"/>
    <x v="0"/>
    <n v="151144.13818499999"/>
    <n v="513098230.79855603"/>
    <n v="51309.823079855603"/>
  </r>
  <r>
    <x v="1502"/>
    <x v="177"/>
    <x v="13"/>
    <x v="0"/>
    <n v="53213.826090000002"/>
    <n v="130566332.432917"/>
    <n v="13056.633243291701"/>
  </r>
  <r>
    <x v="1503"/>
    <x v="177"/>
    <x v="13"/>
    <x v="0"/>
    <n v="96357.960416000002"/>
    <n v="326241589.98528898"/>
    <n v="32624.158998528899"/>
  </r>
  <r>
    <x v="1504"/>
    <x v="177"/>
    <x v="13"/>
    <x v="0"/>
    <n v="28430.232947"/>
    <n v="35457047.861327998"/>
    <n v="3545.7047861327997"/>
  </r>
  <r>
    <x v="1505"/>
    <x v="55"/>
    <x v="10"/>
    <x v="0"/>
    <n v="41037.859850000001"/>
    <n v="3818236.286936"/>
    <n v="381.82362869359997"/>
  </r>
  <r>
    <x v="1506"/>
    <x v="177"/>
    <x v="13"/>
    <x v="0"/>
    <n v="53317.861613000001"/>
    <n v="98187696.636998996"/>
    <n v="9818.769663699899"/>
  </r>
  <r>
    <x v="1507"/>
    <x v="177"/>
    <x v="13"/>
    <x v="0"/>
    <n v="409341.58837499999"/>
    <n v="1469302167.70049"/>
    <n v="146930.21677004901"/>
  </r>
  <r>
    <x v="1508"/>
    <x v="178"/>
    <x v="13"/>
    <x v="0"/>
    <n v="184062.79104700001"/>
    <n v="1130686907.8010399"/>
    <n v="113068.69078010399"/>
  </r>
  <r>
    <x v="1509"/>
    <x v="178"/>
    <x v="13"/>
    <x v="0"/>
    <n v="87119.286634999997"/>
    <n v="239843283.45310599"/>
    <n v="23984.328345310598"/>
  </r>
  <r>
    <x v="1510"/>
    <x v="177"/>
    <x v="13"/>
    <x v="0"/>
    <n v="190503.38268800001"/>
    <n v="1074755831.2546899"/>
    <n v="107475.583125469"/>
  </r>
  <r>
    <x v="1511"/>
    <x v="178"/>
    <x v="13"/>
    <x v="0"/>
    <n v="100168.361544"/>
    <n v="484904551.89981198"/>
    <n v="48490.4551899812"/>
  </r>
  <r>
    <x v="1512"/>
    <x v="176"/>
    <x v="13"/>
    <x v="0"/>
    <n v="283776.27467200003"/>
    <n v="1662471078.8405499"/>
    <n v="166247.107884055"/>
  </r>
  <r>
    <x v="1513"/>
    <x v="178"/>
    <x v="13"/>
    <x v="0"/>
    <n v="73527.429191999996"/>
    <n v="164937435.11782899"/>
    <n v="16493.743511782901"/>
  </r>
  <r>
    <x v="1514"/>
    <x v="178"/>
    <x v="13"/>
    <x v="0"/>
    <n v="59894.697059999999"/>
    <n v="98758827.598621994"/>
    <n v="9875.8827598621992"/>
  </r>
  <r>
    <x v="1515"/>
    <x v="176"/>
    <x v="13"/>
    <x v="0"/>
    <n v="350812.49044899998"/>
    <n v="2187129269.3782501"/>
    <n v="218712.92693782502"/>
  </r>
  <r>
    <x v="1516"/>
    <x v="179"/>
    <x v="23"/>
    <x v="0"/>
    <n v="948056.75133500004"/>
    <n v="3065251.3148869998"/>
    <n v="306.52513148869997"/>
  </r>
  <r>
    <x v="1517"/>
    <x v="180"/>
    <x v="24"/>
    <x v="0"/>
    <n v="126798.552735"/>
    <n v="629877620.71114004"/>
    <n v="62987.762071114004"/>
  </r>
  <r>
    <x v="1518"/>
    <x v="180"/>
    <x v="24"/>
    <x v="0"/>
    <n v="163073.906357"/>
    <n v="863335224.02556705"/>
    <n v="86333.5224025567"/>
  </r>
  <r>
    <x v="1519"/>
    <x v="181"/>
    <x v="24"/>
    <x v="0"/>
    <n v="160184.98998899999"/>
    <n v="731528551.66253304"/>
    <n v="73152.855166253299"/>
  </r>
  <r>
    <x v="1520"/>
    <x v="180"/>
    <x v="24"/>
    <x v="0"/>
    <n v="135818.864829"/>
    <n v="653323315.98314202"/>
    <n v="65332.331598314202"/>
  </r>
  <r>
    <x v="1521"/>
    <x v="181"/>
    <x v="24"/>
    <x v="0"/>
    <n v="227909.26004600001"/>
    <n v="590801708.19007599"/>
    <n v="59080.170819007602"/>
  </r>
  <r>
    <x v="1522"/>
    <x v="55"/>
    <x v="10"/>
    <x v="0"/>
    <n v="46133.421410000003"/>
    <n v="20597781.977451999"/>
    <n v="2059.7781977452"/>
  </r>
  <r>
    <x v="1523"/>
    <x v="182"/>
    <x v="24"/>
    <x v="0"/>
    <n v="125461.66733500001"/>
    <n v="393006076.94304401"/>
    <n v="39300.607694304403"/>
  </r>
  <r>
    <x v="1524"/>
    <x v="181"/>
    <x v="24"/>
    <x v="0"/>
    <n v="42360.151623999998"/>
    <n v="65021779.560892999"/>
    <n v="6502.1779560893001"/>
  </r>
  <r>
    <x v="1525"/>
    <x v="181"/>
    <x v="24"/>
    <x v="0"/>
    <n v="68427.134141000002"/>
    <n v="116026369.824426"/>
    <n v="11602.6369824426"/>
  </r>
  <r>
    <x v="1526"/>
    <x v="181"/>
    <x v="24"/>
    <x v="0"/>
    <n v="59231.016753000004"/>
    <n v="129395958.125249"/>
    <n v="12939.5958125249"/>
  </r>
  <r>
    <x v="1527"/>
    <x v="182"/>
    <x v="24"/>
    <x v="0"/>
    <n v="63239.185079000003"/>
    <n v="204007170.78330499"/>
    <n v="20400.717078330497"/>
  </r>
  <r>
    <x v="1528"/>
    <x v="181"/>
    <x v="24"/>
    <x v="0"/>
    <n v="90503.516971999998"/>
    <n v="152756656.784004"/>
    <n v="15275.665678400401"/>
  </r>
  <r>
    <x v="1529"/>
    <x v="182"/>
    <x v="24"/>
    <x v="0"/>
    <n v="50503.265529999997"/>
    <n v="47873931.617994003"/>
    <n v="4787.3931617994003"/>
  </r>
  <r>
    <x v="1530"/>
    <x v="182"/>
    <x v="24"/>
    <x v="0"/>
    <n v="74632.434445999999"/>
    <n v="113305771.219272"/>
    <n v="11330.577121927201"/>
  </r>
  <r>
    <x v="1531"/>
    <x v="183"/>
    <x v="10"/>
    <x v="0"/>
    <n v="241460.94370900001"/>
    <n v="25924631.949000999"/>
    <n v="2592.4631949001"/>
  </r>
  <r>
    <x v="1532"/>
    <x v="179"/>
    <x v="23"/>
    <x v="0"/>
    <n v="168409.71420799999"/>
    <n v="523929.68242500001"/>
    <n v="52.392968242500004"/>
  </r>
  <r>
    <x v="1533"/>
    <x v="183"/>
    <x v="10"/>
    <x v="0"/>
    <n v="111391.24432300001"/>
    <n v="358965.86946399999"/>
    <n v="35.896586946399999"/>
  </r>
  <r>
    <x v="1534"/>
    <x v="184"/>
    <x v="23"/>
    <x v="0"/>
    <n v="84748.656294"/>
    <n v="274778.83278300002"/>
    <n v="27.477883278300002"/>
  </r>
  <r>
    <x v="1535"/>
    <x v="184"/>
    <x v="23"/>
    <x v="0"/>
    <n v="89236.873435000001"/>
    <n v="286297.459157"/>
    <n v="28.629745915699999"/>
  </r>
  <r>
    <x v="1536"/>
    <x v="185"/>
    <x v="23"/>
    <x v="0"/>
    <n v="37562.415565000003"/>
    <n v="110854.98832999999"/>
    <n v="11.085498832999999"/>
  </r>
  <r>
    <x v="1537"/>
    <x v="185"/>
    <x v="23"/>
    <x v="0"/>
    <n v="102064.92061099999"/>
    <n v="301325.13874999998"/>
    <n v="30.132513874999997"/>
  </r>
  <r>
    <x v="1538"/>
    <x v="186"/>
    <x v="23"/>
    <x v="0"/>
    <n v="111966.91308"/>
    <n v="356491.12685900001"/>
    <n v="35.6491126859"/>
  </r>
  <r>
    <x v="1539"/>
    <x v="186"/>
    <x v="23"/>
    <x v="0"/>
    <n v="1044495.309132"/>
    <n v="3324655.9833189999"/>
    <n v="332.46559833189997"/>
  </r>
  <r>
    <x v="1540"/>
    <x v="186"/>
    <x v="23"/>
    <x v="0"/>
    <n v="234330.600271"/>
    <n v="751366.16084699996"/>
    <n v="75.136616084699995"/>
  </r>
  <r>
    <x v="1541"/>
    <x v="186"/>
    <x v="23"/>
    <x v="0"/>
    <n v="543354.55682099995"/>
    <n v="1773171.295596"/>
    <n v="177.3171295596"/>
  </r>
  <r>
    <x v="65"/>
    <x v="7"/>
    <x v="3"/>
    <x v="0"/>
    <n v="175.519046"/>
    <n v="2.5007830000000002"/>
    <n v="2.5007830000000003E-4"/>
  </r>
  <r>
    <x v="109"/>
    <x v="7"/>
    <x v="3"/>
    <x v="0"/>
    <n v="175.519046"/>
    <n v="2.5007830000000002"/>
    <n v="2.5007830000000003E-4"/>
  </r>
  <r>
    <x v="96"/>
    <x v="8"/>
    <x v="3"/>
    <x v="0"/>
    <n v="167.235287"/>
    <n v="0.232296"/>
    <n v="2.3229599999999999E-5"/>
  </r>
  <r>
    <x v="109"/>
    <x v="7"/>
    <x v="3"/>
    <x v="0"/>
    <n v="167.235287"/>
    <n v="0.232296"/>
    <n v="2.3229599999999999E-5"/>
  </r>
  <r>
    <x v="104"/>
    <x v="7"/>
    <x v="3"/>
    <x v="0"/>
    <n v="159.92564300000001"/>
    <n v="0.102704"/>
    <n v="1.0270400000000001E-5"/>
  </r>
  <r>
    <x v="109"/>
    <x v="7"/>
    <x v="3"/>
    <x v="0"/>
    <n v="159.92564300000001"/>
    <n v="0.102704"/>
    <n v="1.0270400000000001E-5"/>
  </r>
  <r>
    <x v="108"/>
    <x v="15"/>
    <x v="3"/>
    <x v="0"/>
    <n v="51.512770000000003"/>
    <n v="0.64253800000000005"/>
    <n v="6.4253800000000012E-5"/>
  </r>
  <r>
    <x v="263"/>
    <x v="15"/>
    <x v="3"/>
    <x v="0"/>
    <n v="51.512770000000003"/>
    <n v="0.64253800000000005"/>
    <n v="6.4253800000000012E-5"/>
  </r>
  <r>
    <x v="277"/>
    <x v="33"/>
    <x v="3"/>
    <x v="1"/>
    <n v="1851.6628639999999"/>
    <n v="133666.926691"/>
    <n v="13.366692669100001"/>
  </r>
  <r>
    <x v="291"/>
    <x v="28"/>
    <x v="3"/>
    <x v="2"/>
    <n v="4860"/>
    <n v="267300"/>
    <n v="26.73"/>
  </r>
  <r>
    <x v="291"/>
    <x v="28"/>
    <x v="3"/>
    <x v="2"/>
    <n v="3300"/>
    <n v="210600"/>
    <n v="21.06"/>
  </r>
  <r>
    <x v="291"/>
    <x v="28"/>
    <x v="3"/>
    <x v="2"/>
    <n v="3180"/>
    <n v="262800"/>
    <n v="26.28"/>
  </r>
  <r>
    <x v="291"/>
    <x v="28"/>
    <x v="3"/>
    <x v="2"/>
    <n v="960"/>
    <n v="39600"/>
    <n v="3.96"/>
  </r>
  <r>
    <x v="291"/>
    <x v="28"/>
    <x v="3"/>
    <x v="2"/>
    <n v="1920"/>
    <n v="93600"/>
    <n v="9.36"/>
  </r>
  <r>
    <x v="291"/>
    <x v="28"/>
    <x v="3"/>
    <x v="2"/>
    <n v="6360"/>
    <n v="708300"/>
    <n v="70.83"/>
  </r>
  <r>
    <x v="291"/>
    <x v="28"/>
    <x v="3"/>
    <x v="2"/>
    <n v="11100"/>
    <n v="918900"/>
    <n v="91.89"/>
  </r>
  <r>
    <x v="291"/>
    <x v="28"/>
    <x v="3"/>
    <x v="2"/>
    <n v="360"/>
    <n v="4500"/>
    <n v="0.45"/>
  </r>
  <r>
    <x v="291"/>
    <x v="28"/>
    <x v="3"/>
    <x v="2"/>
    <n v="8797.7725559999999"/>
    <n v="803287.92"/>
    <n v="80.328792000000007"/>
  </r>
  <r>
    <x v="291"/>
    <x v="28"/>
    <x v="3"/>
    <x v="2"/>
    <n v="180"/>
    <n v="1800"/>
    <n v="0.18"/>
  </r>
  <r>
    <x v="291"/>
    <x v="28"/>
    <x v="3"/>
    <x v="1"/>
    <n v="1560"/>
    <n v="81900"/>
    <n v="8.19"/>
  </r>
  <r>
    <x v="291"/>
    <x v="28"/>
    <x v="3"/>
    <x v="2"/>
    <n v="7140"/>
    <n v="1383300"/>
    <n v="138.33000000000001"/>
  </r>
  <r>
    <x v="291"/>
    <x v="28"/>
    <x v="3"/>
    <x v="1"/>
    <n v="120"/>
    <n v="900"/>
    <n v="0.09"/>
  </r>
  <r>
    <x v="291"/>
    <x v="28"/>
    <x v="3"/>
    <x v="2"/>
    <n v="2640"/>
    <n v="212400"/>
    <n v="21.24"/>
  </r>
  <r>
    <x v="291"/>
    <x v="28"/>
    <x v="3"/>
    <x v="1"/>
    <n v="2400"/>
    <n v="101700"/>
    <n v="10.17"/>
  </r>
  <r>
    <x v="291"/>
    <x v="28"/>
    <x v="3"/>
    <x v="2"/>
    <n v="120"/>
    <n v="900"/>
    <n v="0.09"/>
  </r>
  <r>
    <x v="291"/>
    <x v="28"/>
    <x v="3"/>
    <x v="2"/>
    <n v="120"/>
    <n v="900"/>
    <n v="0.09"/>
  </r>
  <r>
    <x v="291"/>
    <x v="28"/>
    <x v="3"/>
    <x v="2"/>
    <n v="120"/>
    <n v="900"/>
    <n v="0.09"/>
  </r>
  <r>
    <x v="291"/>
    <x v="28"/>
    <x v="3"/>
    <x v="1"/>
    <n v="600"/>
    <n v="8100"/>
    <n v="0.81"/>
  </r>
  <r>
    <x v="291"/>
    <x v="28"/>
    <x v="3"/>
    <x v="1"/>
    <n v="1132.08365"/>
    <n v="24895.038562999998"/>
    <n v="2.4895038562999998"/>
  </r>
  <r>
    <x v="291"/>
    <x v="28"/>
    <x v="3"/>
    <x v="2"/>
    <n v="120"/>
    <n v="900"/>
    <n v="0.09"/>
  </r>
  <r>
    <x v="291"/>
    <x v="28"/>
    <x v="3"/>
    <x v="2"/>
    <n v="120"/>
    <n v="900"/>
    <n v="0.09"/>
  </r>
  <r>
    <x v="291"/>
    <x v="28"/>
    <x v="3"/>
    <x v="1"/>
    <n v="1980"/>
    <n v="69300"/>
    <n v="6.93"/>
  </r>
  <r>
    <x v="291"/>
    <x v="28"/>
    <x v="3"/>
    <x v="1"/>
    <n v="180"/>
    <n v="1800"/>
    <n v="0.18"/>
  </r>
  <r>
    <x v="291"/>
    <x v="28"/>
    <x v="3"/>
    <x v="1"/>
    <n v="6434.2354580000001"/>
    <n v="415853.84976999997"/>
    <n v="41.585384976999997"/>
  </r>
  <r>
    <x v="291"/>
    <x v="28"/>
    <x v="3"/>
    <x v="1"/>
    <n v="3780"/>
    <n v="170100"/>
    <n v="17.010000000000002"/>
  </r>
  <r>
    <x v="291"/>
    <x v="28"/>
    <x v="3"/>
    <x v="1"/>
    <n v="3180"/>
    <n v="187200"/>
    <n v="18.72"/>
  </r>
  <r>
    <x v="291"/>
    <x v="28"/>
    <x v="3"/>
    <x v="2"/>
    <n v="2527.3656540000002"/>
    <n v="130430.387494"/>
    <n v="13.043038749399999"/>
  </r>
  <r>
    <x v="291"/>
    <x v="28"/>
    <x v="3"/>
    <x v="2"/>
    <n v="120"/>
    <n v="900"/>
    <n v="0.09"/>
  </r>
  <r>
    <x v="291"/>
    <x v="28"/>
    <x v="3"/>
    <x v="1"/>
    <n v="120"/>
    <n v="900"/>
    <n v="0.09"/>
  </r>
  <r>
    <x v="291"/>
    <x v="28"/>
    <x v="3"/>
    <x v="2"/>
    <n v="420"/>
    <n v="7200"/>
    <n v="0.72"/>
  </r>
  <r>
    <x v="291"/>
    <x v="28"/>
    <x v="3"/>
    <x v="2"/>
    <n v="1620"/>
    <n v="109800"/>
    <n v="10.98"/>
  </r>
  <r>
    <x v="291"/>
    <x v="28"/>
    <x v="3"/>
    <x v="2"/>
    <n v="240"/>
    <n v="2700"/>
    <n v="0.27"/>
  </r>
  <r>
    <x v="291"/>
    <x v="28"/>
    <x v="3"/>
    <x v="1"/>
    <n v="120"/>
    <n v="900"/>
    <n v="0.09"/>
  </r>
  <r>
    <x v="291"/>
    <x v="28"/>
    <x v="3"/>
    <x v="2"/>
    <n v="2280"/>
    <n v="130500"/>
    <n v="13.05"/>
  </r>
  <r>
    <x v="291"/>
    <x v="28"/>
    <x v="3"/>
    <x v="1"/>
    <n v="120"/>
    <n v="900"/>
    <n v="0.09"/>
  </r>
  <r>
    <x v="291"/>
    <x v="28"/>
    <x v="3"/>
    <x v="1"/>
    <n v="120"/>
    <n v="900"/>
    <n v="0.09"/>
  </r>
  <r>
    <x v="291"/>
    <x v="28"/>
    <x v="3"/>
    <x v="1"/>
    <n v="120"/>
    <n v="900"/>
    <n v="0.09"/>
  </r>
  <r>
    <x v="291"/>
    <x v="28"/>
    <x v="3"/>
    <x v="2"/>
    <n v="1080"/>
    <n v="20700"/>
    <n v="2.0699999999999998"/>
  </r>
  <r>
    <x v="291"/>
    <x v="28"/>
    <x v="3"/>
    <x v="2"/>
    <n v="31974.962681000001"/>
    <n v="4672442.3711179998"/>
    <n v="467.24423711179998"/>
  </r>
  <r>
    <x v="291"/>
    <x v="28"/>
    <x v="3"/>
    <x v="1"/>
    <n v="148897.33063800001"/>
    <n v="67364608.308581993"/>
    <n v="6736.4608308581992"/>
  </r>
  <r>
    <x v="291"/>
    <x v="28"/>
    <x v="3"/>
    <x v="2"/>
    <n v="120"/>
    <n v="900"/>
    <n v="0.09"/>
  </r>
  <r>
    <x v="291"/>
    <x v="28"/>
    <x v="3"/>
    <x v="1"/>
    <n v="120"/>
    <n v="900"/>
    <n v="0.09"/>
  </r>
  <r>
    <x v="291"/>
    <x v="28"/>
    <x v="3"/>
    <x v="2"/>
    <n v="3780"/>
    <n v="415800"/>
    <n v="41.58"/>
  </r>
  <r>
    <x v="291"/>
    <x v="28"/>
    <x v="3"/>
    <x v="2"/>
    <n v="4560"/>
    <n v="503100"/>
    <n v="50.31"/>
  </r>
  <r>
    <x v="291"/>
    <x v="28"/>
    <x v="3"/>
    <x v="2"/>
    <n v="120"/>
    <n v="900"/>
    <n v="0.09"/>
  </r>
  <r>
    <x v="291"/>
    <x v="28"/>
    <x v="3"/>
    <x v="2"/>
    <n v="120"/>
    <n v="900"/>
    <n v="0.09"/>
  </r>
  <r>
    <x v="291"/>
    <x v="28"/>
    <x v="3"/>
    <x v="2"/>
    <n v="540"/>
    <n v="10800"/>
    <n v="1.08"/>
  </r>
  <r>
    <x v="291"/>
    <x v="28"/>
    <x v="3"/>
    <x v="2"/>
    <n v="4140"/>
    <n v="229500"/>
    <n v="22.95"/>
  </r>
  <r>
    <x v="291"/>
    <x v="28"/>
    <x v="3"/>
    <x v="1"/>
    <n v="65639.554655999993"/>
    <n v="26624419.477070998"/>
    <n v="2662.4419477070996"/>
  </r>
  <r>
    <x v="296"/>
    <x v="33"/>
    <x v="3"/>
    <x v="1"/>
    <n v="480"/>
    <n v="7200"/>
    <n v="0.72"/>
  </r>
  <r>
    <x v="296"/>
    <x v="33"/>
    <x v="3"/>
    <x v="1"/>
    <n v="120"/>
    <n v="900"/>
    <n v="0.09"/>
  </r>
  <r>
    <x v="296"/>
    <x v="33"/>
    <x v="3"/>
    <x v="1"/>
    <n v="4406.3419990000002"/>
    <n v="292978.72233199998"/>
    <n v="29.297872233199996"/>
  </r>
  <r>
    <x v="296"/>
    <x v="33"/>
    <x v="3"/>
    <x v="1"/>
    <n v="120"/>
    <n v="900"/>
    <n v="0.09"/>
  </r>
  <r>
    <x v="296"/>
    <x v="33"/>
    <x v="3"/>
    <x v="2"/>
    <n v="1320"/>
    <n v="36900"/>
    <n v="3.69"/>
  </r>
  <r>
    <x v="296"/>
    <x v="33"/>
    <x v="3"/>
    <x v="2"/>
    <n v="360"/>
    <n v="5400"/>
    <n v="0.54"/>
  </r>
  <r>
    <x v="296"/>
    <x v="33"/>
    <x v="3"/>
    <x v="2"/>
    <n v="46170.779858000002"/>
    <n v="11813237.699786"/>
    <n v="1181.3237699786"/>
  </r>
  <r>
    <x v="296"/>
    <x v="33"/>
    <x v="3"/>
    <x v="1"/>
    <n v="134706.39901699999"/>
    <n v="82753676.771233007"/>
    <n v="8275.3676771233004"/>
  </r>
  <r>
    <x v="305"/>
    <x v="33"/>
    <x v="3"/>
    <x v="2"/>
    <n v="628.23336200000006"/>
    <n v="12013.974275"/>
    <n v="1.2013974275000001"/>
  </r>
  <r>
    <x v="305"/>
    <x v="33"/>
    <x v="3"/>
    <x v="2"/>
    <n v="120"/>
    <n v="900"/>
    <n v="0.09"/>
  </r>
  <r>
    <x v="305"/>
    <x v="33"/>
    <x v="3"/>
    <x v="2"/>
    <n v="240"/>
    <n v="2700"/>
    <n v="0.27"/>
  </r>
  <r>
    <x v="305"/>
    <x v="33"/>
    <x v="3"/>
    <x v="2"/>
    <n v="120"/>
    <n v="900"/>
    <n v="0.09"/>
  </r>
  <r>
    <x v="305"/>
    <x v="33"/>
    <x v="3"/>
    <x v="1"/>
    <n v="4080"/>
    <n v="177300"/>
    <n v="17.73"/>
  </r>
  <r>
    <x v="305"/>
    <x v="33"/>
    <x v="3"/>
    <x v="1"/>
    <n v="2820"/>
    <n v="123300"/>
    <n v="12.33"/>
  </r>
  <r>
    <x v="305"/>
    <x v="33"/>
    <x v="3"/>
    <x v="1"/>
    <n v="3120"/>
    <n v="158400"/>
    <n v="15.84"/>
  </r>
  <r>
    <x v="305"/>
    <x v="33"/>
    <x v="3"/>
    <x v="2"/>
    <n v="11374.51036"/>
    <n v="1996930.0021860001"/>
    <n v="199.69300021860002"/>
  </r>
  <r>
    <x v="305"/>
    <x v="33"/>
    <x v="3"/>
    <x v="2"/>
    <n v="5160"/>
    <n v="203400"/>
    <n v="20.34"/>
  </r>
  <r>
    <x v="305"/>
    <x v="33"/>
    <x v="3"/>
    <x v="1"/>
    <n v="13680"/>
    <n v="1131300"/>
    <n v="113.13"/>
  </r>
  <r>
    <x v="305"/>
    <x v="33"/>
    <x v="3"/>
    <x v="1"/>
    <n v="4380"/>
    <n v="277200"/>
    <n v="27.72"/>
  </r>
  <r>
    <x v="305"/>
    <x v="33"/>
    <x v="3"/>
    <x v="2"/>
    <n v="3660"/>
    <n v="168300"/>
    <n v="16.829999999999998"/>
  </r>
  <r>
    <x v="305"/>
    <x v="33"/>
    <x v="3"/>
    <x v="2"/>
    <n v="7140"/>
    <n v="464400"/>
    <n v="46.44"/>
  </r>
  <r>
    <x v="305"/>
    <x v="33"/>
    <x v="3"/>
    <x v="1"/>
    <n v="2280"/>
    <n v="111600"/>
    <n v="11.16"/>
  </r>
  <r>
    <x v="305"/>
    <x v="33"/>
    <x v="3"/>
    <x v="1"/>
    <n v="4800"/>
    <n v="106200"/>
    <n v="10.62"/>
  </r>
  <r>
    <x v="305"/>
    <x v="33"/>
    <x v="3"/>
    <x v="2"/>
    <n v="6960"/>
    <n v="1360800"/>
    <n v="136.08000000000001"/>
  </r>
  <r>
    <x v="305"/>
    <x v="33"/>
    <x v="3"/>
    <x v="2"/>
    <n v="2040"/>
    <n v="123300"/>
    <n v="12.33"/>
  </r>
  <r>
    <x v="305"/>
    <x v="33"/>
    <x v="3"/>
    <x v="1"/>
    <n v="6420"/>
    <n v="319500"/>
    <n v="31.95"/>
  </r>
  <r>
    <x v="305"/>
    <x v="33"/>
    <x v="3"/>
    <x v="1"/>
    <n v="7020"/>
    <n v="326700"/>
    <n v="32.67"/>
  </r>
  <r>
    <x v="305"/>
    <x v="33"/>
    <x v="3"/>
    <x v="2"/>
    <n v="2640"/>
    <n v="225900"/>
    <n v="22.59"/>
  </r>
  <r>
    <x v="305"/>
    <x v="33"/>
    <x v="3"/>
    <x v="1"/>
    <n v="38880"/>
    <n v="3255300"/>
    <n v="325.52999999999997"/>
  </r>
  <r>
    <x v="305"/>
    <x v="33"/>
    <x v="3"/>
    <x v="2"/>
    <n v="5400"/>
    <n v="439200"/>
    <n v="43.92"/>
  </r>
  <r>
    <x v="305"/>
    <x v="33"/>
    <x v="3"/>
    <x v="1"/>
    <n v="11100"/>
    <n v="588600"/>
    <n v="58.86"/>
  </r>
  <r>
    <x v="305"/>
    <x v="33"/>
    <x v="3"/>
    <x v="1"/>
    <n v="3780"/>
    <n v="207000"/>
    <n v="20.7"/>
  </r>
  <r>
    <x v="305"/>
    <x v="33"/>
    <x v="3"/>
    <x v="1"/>
    <n v="30180"/>
    <n v="2263500"/>
    <n v="226.35"/>
  </r>
  <r>
    <x v="305"/>
    <x v="33"/>
    <x v="3"/>
    <x v="2"/>
    <n v="660"/>
    <n v="17100"/>
    <n v="1.71"/>
  </r>
  <r>
    <x v="305"/>
    <x v="33"/>
    <x v="3"/>
    <x v="1"/>
    <n v="6000"/>
    <n v="175500"/>
    <n v="17.55"/>
  </r>
  <r>
    <x v="305"/>
    <x v="33"/>
    <x v="3"/>
    <x v="2"/>
    <n v="240"/>
    <n v="3600"/>
    <n v="0.36"/>
  </r>
  <r>
    <x v="305"/>
    <x v="33"/>
    <x v="3"/>
    <x v="1"/>
    <n v="2880"/>
    <n v="115200"/>
    <n v="11.52"/>
  </r>
  <r>
    <x v="305"/>
    <x v="33"/>
    <x v="3"/>
    <x v="1"/>
    <n v="5760"/>
    <n v="194400"/>
    <n v="19.440000000000001"/>
  </r>
  <r>
    <x v="305"/>
    <x v="33"/>
    <x v="3"/>
    <x v="1"/>
    <n v="16200"/>
    <n v="1705500"/>
    <n v="170.55"/>
  </r>
  <r>
    <x v="305"/>
    <x v="33"/>
    <x v="3"/>
    <x v="2"/>
    <n v="1680"/>
    <n v="52200"/>
    <n v="5.22"/>
  </r>
  <r>
    <x v="305"/>
    <x v="33"/>
    <x v="3"/>
    <x v="2"/>
    <n v="1140"/>
    <n v="25200"/>
    <n v="2.52"/>
  </r>
  <r>
    <x v="305"/>
    <x v="33"/>
    <x v="3"/>
    <x v="1"/>
    <n v="19200"/>
    <n v="1622700"/>
    <n v="162.27000000000001"/>
  </r>
  <r>
    <x v="305"/>
    <x v="33"/>
    <x v="3"/>
    <x v="2"/>
    <n v="540"/>
    <n v="9000"/>
    <n v="0.9"/>
  </r>
  <r>
    <x v="305"/>
    <x v="33"/>
    <x v="3"/>
    <x v="2"/>
    <n v="120"/>
    <n v="900"/>
    <n v="0.09"/>
  </r>
  <r>
    <x v="305"/>
    <x v="33"/>
    <x v="3"/>
    <x v="2"/>
    <n v="1011.508556"/>
    <n v="26512.080000000002"/>
    <n v="2.651208"/>
  </r>
  <r>
    <x v="305"/>
    <x v="33"/>
    <x v="3"/>
    <x v="2"/>
    <n v="1740"/>
    <n v="75600"/>
    <n v="7.56"/>
  </r>
  <r>
    <x v="305"/>
    <x v="33"/>
    <x v="3"/>
    <x v="2"/>
    <n v="600"/>
    <n v="10800"/>
    <n v="1.08"/>
  </r>
  <r>
    <x v="305"/>
    <x v="33"/>
    <x v="3"/>
    <x v="2"/>
    <n v="120"/>
    <n v="900"/>
    <n v="0.09"/>
  </r>
  <r>
    <x v="305"/>
    <x v="33"/>
    <x v="3"/>
    <x v="1"/>
    <n v="2820"/>
    <n v="139500"/>
    <n v="13.95"/>
  </r>
  <r>
    <x v="305"/>
    <x v="33"/>
    <x v="3"/>
    <x v="2"/>
    <n v="1920"/>
    <n v="54900"/>
    <n v="5.49"/>
  </r>
  <r>
    <x v="305"/>
    <x v="33"/>
    <x v="3"/>
    <x v="2"/>
    <n v="120"/>
    <n v="900"/>
    <n v="0.09"/>
  </r>
  <r>
    <x v="305"/>
    <x v="33"/>
    <x v="3"/>
    <x v="2"/>
    <n v="120"/>
    <n v="900"/>
    <n v="0.09"/>
  </r>
  <r>
    <x v="305"/>
    <x v="33"/>
    <x v="3"/>
    <x v="1"/>
    <n v="19680"/>
    <n v="950400"/>
    <n v="95.04"/>
  </r>
  <r>
    <x v="305"/>
    <x v="33"/>
    <x v="3"/>
    <x v="2"/>
    <n v="360"/>
    <n v="4500"/>
    <n v="0.45"/>
  </r>
  <r>
    <x v="305"/>
    <x v="33"/>
    <x v="3"/>
    <x v="1"/>
    <n v="7500"/>
    <n v="374400"/>
    <n v="37.44"/>
  </r>
  <r>
    <x v="305"/>
    <x v="33"/>
    <x v="3"/>
    <x v="1"/>
    <n v="6540"/>
    <n v="687600"/>
    <n v="68.760000000000005"/>
  </r>
  <r>
    <x v="305"/>
    <x v="33"/>
    <x v="3"/>
    <x v="1"/>
    <n v="9300"/>
    <n v="603000"/>
    <n v="60.3"/>
  </r>
  <r>
    <x v="305"/>
    <x v="33"/>
    <x v="3"/>
    <x v="2"/>
    <n v="4380"/>
    <n v="198900"/>
    <n v="19.89"/>
  </r>
  <r>
    <x v="305"/>
    <x v="33"/>
    <x v="3"/>
    <x v="1"/>
    <n v="7860"/>
    <n v="793800"/>
    <n v="79.38"/>
  </r>
  <r>
    <x v="305"/>
    <x v="33"/>
    <x v="3"/>
    <x v="2"/>
    <n v="120"/>
    <n v="900"/>
    <n v="0.09"/>
  </r>
  <r>
    <x v="305"/>
    <x v="33"/>
    <x v="3"/>
    <x v="1"/>
    <n v="120"/>
    <n v="900"/>
    <n v="0.09"/>
  </r>
  <r>
    <x v="305"/>
    <x v="33"/>
    <x v="3"/>
    <x v="1"/>
    <n v="7020"/>
    <n v="445500"/>
    <n v="44.55"/>
  </r>
  <r>
    <x v="305"/>
    <x v="33"/>
    <x v="3"/>
    <x v="1"/>
    <n v="120"/>
    <n v="900"/>
    <n v="0.09"/>
  </r>
  <r>
    <x v="305"/>
    <x v="33"/>
    <x v="3"/>
    <x v="1"/>
    <n v="180"/>
    <n v="1800"/>
    <n v="0.18"/>
  </r>
  <r>
    <x v="305"/>
    <x v="33"/>
    <x v="3"/>
    <x v="1"/>
    <n v="120"/>
    <n v="900"/>
    <n v="0.09"/>
  </r>
  <r>
    <x v="305"/>
    <x v="33"/>
    <x v="3"/>
    <x v="1"/>
    <n v="240"/>
    <n v="2700"/>
    <n v="0.27"/>
  </r>
  <r>
    <x v="305"/>
    <x v="33"/>
    <x v="3"/>
    <x v="1"/>
    <n v="120"/>
    <n v="900"/>
    <n v="0.09"/>
  </r>
  <r>
    <x v="305"/>
    <x v="33"/>
    <x v="3"/>
    <x v="1"/>
    <n v="120"/>
    <n v="900"/>
    <n v="0.09"/>
  </r>
  <r>
    <x v="305"/>
    <x v="33"/>
    <x v="3"/>
    <x v="2"/>
    <n v="3600"/>
    <n v="289800"/>
    <n v="28.98"/>
  </r>
  <r>
    <x v="305"/>
    <x v="33"/>
    <x v="3"/>
    <x v="1"/>
    <n v="5931.6568500000003"/>
    <n v="294604.96143700002"/>
    <n v="29.460496143700002"/>
  </r>
  <r>
    <x v="305"/>
    <x v="33"/>
    <x v="3"/>
    <x v="1"/>
    <n v="120"/>
    <n v="900"/>
    <n v="0.09"/>
  </r>
  <r>
    <x v="305"/>
    <x v="33"/>
    <x v="3"/>
    <x v="1"/>
    <n v="120"/>
    <n v="900"/>
    <n v="0.09"/>
  </r>
  <r>
    <x v="305"/>
    <x v="33"/>
    <x v="3"/>
    <x v="2"/>
    <n v="120"/>
    <n v="900"/>
    <n v="0.09"/>
  </r>
  <r>
    <x v="305"/>
    <x v="33"/>
    <x v="3"/>
    <x v="1"/>
    <n v="20865.276657999999"/>
    <n v="1592946.15023"/>
    <n v="159.29461502300001"/>
  </r>
  <r>
    <x v="305"/>
    <x v="33"/>
    <x v="3"/>
    <x v="2"/>
    <n v="840"/>
    <n v="27900"/>
    <n v="2.79"/>
  </r>
  <r>
    <x v="305"/>
    <x v="33"/>
    <x v="3"/>
    <x v="2"/>
    <n v="2726.5126540000001"/>
    <n v="244869.612506"/>
    <n v="24.4869612506"/>
  </r>
  <r>
    <x v="305"/>
    <x v="33"/>
    <x v="3"/>
    <x v="2"/>
    <n v="524674.28156000003"/>
    <n v="263206654.90742099"/>
    <n v="26320.6654907421"/>
  </r>
  <r>
    <x v="305"/>
    <x v="33"/>
    <x v="3"/>
    <x v="1"/>
    <n v="263822.27281200001"/>
    <n v="295831138.53459501"/>
    <n v="29583.113853459501"/>
  </r>
  <r>
    <x v="305"/>
    <x v="33"/>
    <x v="3"/>
    <x v="2"/>
    <n v="180"/>
    <n v="1800"/>
    <n v="0.18"/>
  </r>
  <r>
    <x v="305"/>
    <x v="33"/>
    <x v="3"/>
    <x v="1"/>
    <n v="66480"/>
    <n v="51347700"/>
    <n v="5134.7700000000004"/>
  </r>
  <r>
    <x v="305"/>
    <x v="33"/>
    <x v="3"/>
    <x v="1"/>
    <n v="6363.7368560000004"/>
    <n v="1157680.522929"/>
    <n v="115.76805229289999"/>
  </r>
  <r>
    <x v="316"/>
    <x v="33"/>
    <x v="3"/>
    <x v="1"/>
    <n v="120"/>
    <n v="900"/>
    <n v="0.09"/>
  </r>
  <r>
    <x v="316"/>
    <x v="33"/>
    <x v="3"/>
    <x v="1"/>
    <n v="120"/>
    <n v="900"/>
    <n v="0.09"/>
  </r>
  <r>
    <x v="316"/>
    <x v="33"/>
    <x v="3"/>
    <x v="1"/>
    <n v="120"/>
    <n v="900"/>
    <n v="0.09"/>
  </r>
  <r>
    <x v="316"/>
    <x v="33"/>
    <x v="3"/>
    <x v="2"/>
    <n v="3638.885636"/>
    <n v="200611.14552699999"/>
    <n v="20.061114552699998"/>
  </r>
  <r>
    <x v="316"/>
    <x v="33"/>
    <x v="3"/>
    <x v="2"/>
    <n v="120"/>
    <n v="900"/>
    <n v="0.09"/>
  </r>
  <r>
    <x v="316"/>
    <x v="33"/>
    <x v="3"/>
    <x v="2"/>
    <n v="120"/>
    <n v="900"/>
    <n v="0.09"/>
  </r>
  <r>
    <x v="316"/>
    <x v="33"/>
    <x v="3"/>
    <x v="1"/>
    <n v="180"/>
    <n v="1800"/>
    <n v="0.18"/>
  </r>
  <r>
    <x v="316"/>
    <x v="33"/>
    <x v="3"/>
    <x v="2"/>
    <n v="180"/>
    <n v="1800"/>
    <n v="0.18"/>
  </r>
  <r>
    <x v="316"/>
    <x v="33"/>
    <x v="3"/>
    <x v="1"/>
    <n v="180"/>
    <n v="1800"/>
    <n v="0.18"/>
  </r>
  <r>
    <x v="316"/>
    <x v="33"/>
    <x v="3"/>
    <x v="1"/>
    <n v="2220"/>
    <n v="113400"/>
    <n v="11.34"/>
  </r>
  <r>
    <x v="316"/>
    <x v="33"/>
    <x v="3"/>
    <x v="1"/>
    <n v="6720"/>
    <n v="384300"/>
    <n v="38.43"/>
  </r>
  <r>
    <x v="316"/>
    <x v="33"/>
    <x v="3"/>
    <x v="1"/>
    <n v="3120"/>
    <n v="202500"/>
    <n v="20.25"/>
  </r>
  <r>
    <x v="316"/>
    <x v="33"/>
    <x v="3"/>
    <x v="1"/>
    <n v="3120"/>
    <n v="127800"/>
    <n v="12.78"/>
  </r>
  <r>
    <x v="316"/>
    <x v="33"/>
    <x v="3"/>
    <x v="1"/>
    <n v="21180"/>
    <n v="1664100"/>
    <n v="166.41"/>
  </r>
  <r>
    <x v="316"/>
    <x v="33"/>
    <x v="3"/>
    <x v="1"/>
    <n v="4980"/>
    <n v="241200"/>
    <n v="24.12"/>
  </r>
  <r>
    <x v="316"/>
    <x v="33"/>
    <x v="3"/>
    <x v="1"/>
    <n v="2844.9651210000002"/>
    <n v="164103.441051"/>
    <n v="16.410344105100002"/>
  </r>
  <r>
    <x v="316"/>
    <x v="33"/>
    <x v="3"/>
    <x v="1"/>
    <n v="9120"/>
    <n v="686700"/>
    <n v="68.67"/>
  </r>
  <r>
    <x v="316"/>
    <x v="33"/>
    <x v="3"/>
    <x v="1"/>
    <n v="3120"/>
    <n v="204300"/>
    <n v="20.43"/>
  </r>
  <r>
    <x v="316"/>
    <x v="33"/>
    <x v="3"/>
    <x v="1"/>
    <n v="4380"/>
    <n v="169200"/>
    <n v="16.920000000000002"/>
  </r>
  <r>
    <x v="316"/>
    <x v="33"/>
    <x v="3"/>
    <x v="2"/>
    <n v="540"/>
    <n v="9000"/>
    <n v="0.9"/>
  </r>
  <r>
    <x v="316"/>
    <x v="33"/>
    <x v="3"/>
    <x v="2"/>
    <n v="240"/>
    <n v="2700"/>
    <n v="0.27"/>
  </r>
  <r>
    <x v="316"/>
    <x v="33"/>
    <x v="3"/>
    <x v="2"/>
    <n v="300"/>
    <n v="3600"/>
    <n v="0.36"/>
  </r>
  <r>
    <x v="316"/>
    <x v="33"/>
    <x v="3"/>
    <x v="2"/>
    <n v="360"/>
    <n v="6300"/>
    <n v="0.63"/>
  </r>
  <r>
    <x v="316"/>
    <x v="33"/>
    <x v="3"/>
    <x v="2"/>
    <n v="3300"/>
    <n v="157500"/>
    <n v="15.75"/>
  </r>
  <r>
    <x v="316"/>
    <x v="33"/>
    <x v="3"/>
    <x v="1"/>
    <n v="9206.5942279999999"/>
    <n v="1015995.20635"/>
    <n v="101.599520635"/>
  </r>
  <r>
    <x v="316"/>
    <x v="33"/>
    <x v="3"/>
    <x v="2"/>
    <n v="300"/>
    <n v="3600"/>
    <n v="0.36"/>
  </r>
  <r>
    <x v="316"/>
    <x v="33"/>
    <x v="3"/>
    <x v="2"/>
    <n v="120"/>
    <n v="900"/>
    <n v="0.09"/>
  </r>
  <r>
    <x v="316"/>
    <x v="33"/>
    <x v="3"/>
    <x v="2"/>
    <n v="480"/>
    <n v="9000"/>
    <n v="0.9"/>
  </r>
  <r>
    <x v="316"/>
    <x v="33"/>
    <x v="3"/>
    <x v="2"/>
    <n v="300"/>
    <n v="4500"/>
    <n v="0.45"/>
  </r>
  <r>
    <x v="316"/>
    <x v="33"/>
    <x v="3"/>
    <x v="2"/>
    <n v="300"/>
    <n v="4500"/>
    <n v="0.45"/>
  </r>
  <r>
    <x v="316"/>
    <x v="33"/>
    <x v="3"/>
    <x v="1"/>
    <n v="120"/>
    <n v="900"/>
    <n v="0.09"/>
  </r>
  <r>
    <x v="316"/>
    <x v="33"/>
    <x v="3"/>
    <x v="2"/>
    <n v="131972.080991"/>
    <n v="30154727.152559001"/>
    <n v="3015.4727152559003"/>
  </r>
  <r>
    <x v="316"/>
    <x v="33"/>
    <x v="3"/>
    <x v="1"/>
    <n v="71.580299999999994"/>
    <n v="201.503906"/>
    <n v="2.0150390600000002E-2"/>
  </r>
  <r>
    <x v="316"/>
    <x v="33"/>
    <x v="3"/>
    <x v="2"/>
    <n v="120"/>
    <n v="900"/>
    <n v="0.09"/>
  </r>
  <r>
    <x v="316"/>
    <x v="33"/>
    <x v="3"/>
    <x v="2"/>
    <n v="1740"/>
    <n v="122400"/>
    <n v="12.24"/>
  </r>
  <r>
    <x v="316"/>
    <x v="33"/>
    <x v="3"/>
    <x v="2"/>
    <n v="268.76059199999997"/>
    <n v="2357.6337939999999"/>
    <n v="0.23576337939999997"/>
  </r>
  <r>
    <x v="316"/>
    <x v="33"/>
    <x v="3"/>
    <x v="2"/>
    <n v="463.184709"/>
    <n v="5628.1508960000001"/>
    <n v="0.56281508960000004"/>
  </r>
  <r>
    <x v="316"/>
    <x v="33"/>
    <x v="3"/>
    <x v="1"/>
    <n v="24867.683546"/>
    <n v="1863352.0577450001"/>
    <n v="186.33520577450003"/>
  </r>
  <r>
    <x v="316"/>
    <x v="33"/>
    <x v="3"/>
    <x v="2"/>
    <n v="360"/>
    <n v="8100"/>
    <n v="0.81"/>
  </r>
  <r>
    <x v="316"/>
    <x v="33"/>
    <x v="3"/>
    <x v="2"/>
    <n v="180"/>
    <n v="1800"/>
    <n v="0.18"/>
  </r>
  <r>
    <x v="316"/>
    <x v="33"/>
    <x v="3"/>
    <x v="2"/>
    <n v="120"/>
    <n v="900"/>
    <n v="0.09"/>
  </r>
  <r>
    <x v="316"/>
    <x v="33"/>
    <x v="3"/>
    <x v="1"/>
    <n v="120"/>
    <n v="900"/>
    <n v="0.09"/>
  </r>
  <r>
    <x v="316"/>
    <x v="33"/>
    <x v="3"/>
    <x v="2"/>
    <n v="120"/>
    <n v="900"/>
    <n v="0.09"/>
  </r>
  <r>
    <x v="316"/>
    <x v="33"/>
    <x v="3"/>
    <x v="2"/>
    <n v="180"/>
    <n v="1800"/>
    <n v="0.18"/>
  </r>
  <r>
    <x v="316"/>
    <x v="33"/>
    <x v="3"/>
    <x v="1"/>
    <n v="103020"/>
    <n v="55025100"/>
    <n v="5502.51"/>
  </r>
  <r>
    <x v="316"/>
    <x v="33"/>
    <x v="3"/>
    <x v="1"/>
    <n v="4080"/>
    <n v="222300"/>
    <n v="22.23"/>
  </r>
  <r>
    <x v="316"/>
    <x v="33"/>
    <x v="3"/>
    <x v="2"/>
    <n v="120"/>
    <n v="900"/>
    <n v="0.09"/>
  </r>
  <r>
    <x v="316"/>
    <x v="33"/>
    <x v="3"/>
    <x v="1"/>
    <n v="420"/>
    <n v="9900"/>
    <n v="0.99"/>
  </r>
  <r>
    <x v="316"/>
    <x v="33"/>
    <x v="3"/>
    <x v="2"/>
    <n v="120"/>
    <n v="900"/>
    <n v="0.09"/>
  </r>
  <r>
    <x v="316"/>
    <x v="33"/>
    <x v="3"/>
    <x v="2"/>
    <n v="120"/>
    <n v="900"/>
    <n v="0.09"/>
  </r>
  <r>
    <x v="316"/>
    <x v="33"/>
    <x v="3"/>
    <x v="1"/>
    <n v="2340"/>
    <n v="108900"/>
    <n v="10.89"/>
  </r>
  <r>
    <x v="316"/>
    <x v="33"/>
    <x v="3"/>
    <x v="2"/>
    <n v="13080"/>
    <n v="1071000"/>
    <n v="107.1"/>
  </r>
  <r>
    <x v="316"/>
    <x v="33"/>
    <x v="3"/>
    <x v="1"/>
    <n v="10297.024094"/>
    <n v="2477024.0618730001"/>
    <n v="247.7024061873"/>
  </r>
  <r>
    <x v="321"/>
    <x v="33"/>
    <x v="3"/>
    <x v="1"/>
    <n v="1490.5641109999999"/>
    <n v="52949.043196999999"/>
    <n v="5.2949043196999996"/>
  </r>
  <r>
    <x v="321"/>
    <x v="33"/>
    <x v="3"/>
    <x v="2"/>
    <n v="120"/>
    <n v="900"/>
    <n v="0.09"/>
  </r>
  <r>
    <x v="321"/>
    <x v="33"/>
    <x v="3"/>
    <x v="2"/>
    <n v="720"/>
    <n v="18000"/>
    <n v="1.8"/>
  </r>
  <r>
    <x v="321"/>
    <x v="33"/>
    <x v="3"/>
    <x v="2"/>
    <n v="4920"/>
    <n v="306000"/>
    <n v="30.6"/>
  </r>
  <r>
    <x v="321"/>
    <x v="33"/>
    <x v="3"/>
    <x v="1"/>
    <n v="120"/>
    <n v="900"/>
    <n v="0.09"/>
  </r>
  <r>
    <x v="321"/>
    <x v="33"/>
    <x v="3"/>
    <x v="2"/>
    <n v="3660"/>
    <n v="219600"/>
    <n v="21.96"/>
  </r>
  <r>
    <x v="321"/>
    <x v="33"/>
    <x v="3"/>
    <x v="2"/>
    <n v="120"/>
    <n v="900"/>
    <n v="0.09"/>
  </r>
  <r>
    <x v="321"/>
    <x v="33"/>
    <x v="3"/>
    <x v="2"/>
    <n v="2040"/>
    <n v="96300"/>
    <n v="9.6300000000000008"/>
  </r>
  <r>
    <x v="321"/>
    <x v="33"/>
    <x v="3"/>
    <x v="1"/>
    <n v="1557.069121"/>
    <n v="64496.558948999998"/>
    <n v="6.4496558949000002"/>
  </r>
  <r>
    <x v="321"/>
    <x v="33"/>
    <x v="3"/>
    <x v="2"/>
    <n v="6960"/>
    <n v="1242000"/>
    <n v="124.2"/>
  </r>
  <r>
    <x v="321"/>
    <x v="33"/>
    <x v="3"/>
    <x v="1"/>
    <n v="3060"/>
    <n v="121500"/>
    <n v="12.15"/>
  </r>
  <r>
    <x v="321"/>
    <x v="33"/>
    <x v="3"/>
    <x v="2"/>
    <n v="16320"/>
    <n v="3058200"/>
    <n v="305.82"/>
  </r>
  <r>
    <x v="321"/>
    <x v="33"/>
    <x v="3"/>
    <x v="2"/>
    <n v="180"/>
    <n v="1800"/>
    <n v="0.18"/>
  </r>
  <r>
    <x v="321"/>
    <x v="33"/>
    <x v="3"/>
    <x v="2"/>
    <n v="120"/>
    <n v="900"/>
    <n v="0.09"/>
  </r>
  <r>
    <x v="321"/>
    <x v="33"/>
    <x v="3"/>
    <x v="1"/>
    <n v="2220"/>
    <n v="148500"/>
    <n v="14.85"/>
  </r>
  <r>
    <x v="321"/>
    <x v="33"/>
    <x v="3"/>
    <x v="1"/>
    <n v="1320"/>
    <n v="54000"/>
    <n v="5.4"/>
  </r>
  <r>
    <x v="321"/>
    <x v="33"/>
    <x v="3"/>
    <x v="1"/>
    <n v="6208.499828"/>
    <n v="300704.79365000001"/>
    <n v="30.070479365000001"/>
  </r>
  <r>
    <x v="321"/>
    <x v="33"/>
    <x v="3"/>
    <x v="2"/>
    <n v="120"/>
    <n v="900"/>
    <n v="0.09"/>
  </r>
  <r>
    <x v="321"/>
    <x v="33"/>
    <x v="3"/>
    <x v="1"/>
    <n v="720"/>
    <n v="21600"/>
    <n v="2.16"/>
  </r>
  <r>
    <x v="321"/>
    <x v="33"/>
    <x v="3"/>
    <x v="1"/>
    <n v="1140"/>
    <n v="51300"/>
    <n v="5.13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1"/>
    <n v="480"/>
    <n v="9900"/>
    <n v="0.99"/>
  </r>
  <r>
    <x v="321"/>
    <x v="33"/>
    <x v="3"/>
    <x v="2"/>
    <n v="600"/>
    <n v="8100"/>
    <n v="0.81"/>
  </r>
  <r>
    <x v="321"/>
    <x v="33"/>
    <x v="3"/>
    <x v="2"/>
    <n v="75670.772427000004"/>
    <n v="19618498.443236999"/>
    <n v="1961.8498443236999"/>
  </r>
  <r>
    <x v="321"/>
    <x v="33"/>
    <x v="3"/>
    <x v="1"/>
    <n v="108.7397"/>
    <n v="698.49609399999997"/>
    <n v="6.9849609399999998E-2"/>
  </r>
  <r>
    <x v="321"/>
    <x v="33"/>
    <x v="3"/>
    <x v="1"/>
    <n v="3240"/>
    <n v="141300"/>
    <n v="14.13"/>
  </r>
  <r>
    <x v="321"/>
    <x v="33"/>
    <x v="3"/>
    <x v="2"/>
    <n v="120"/>
    <n v="900"/>
    <n v="0.09"/>
  </r>
  <r>
    <x v="321"/>
    <x v="33"/>
    <x v="3"/>
    <x v="2"/>
    <n v="2931.451192"/>
    <n v="112842.36620600001"/>
    <n v="11.2842366206"/>
  </r>
  <r>
    <x v="321"/>
    <x v="33"/>
    <x v="3"/>
    <x v="2"/>
    <n v="300"/>
    <n v="3600"/>
    <n v="0.36"/>
  </r>
  <r>
    <x v="321"/>
    <x v="33"/>
    <x v="3"/>
    <x v="2"/>
    <n v="120"/>
    <n v="900"/>
    <n v="0.09"/>
  </r>
  <r>
    <x v="321"/>
    <x v="33"/>
    <x v="3"/>
    <x v="2"/>
    <n v="1548.251109"/>
    <n v="101471.84910399999"/>
    <n v="10.1471849104"/>
  </r>
  <r>
    <x v="321"/>
    <x v="33"/>
    <x v="3"/>
    <x v="1"/>
    <n v="5160"/>
    <n v="345600"/>
    <n v="34.56"/>
  </r>
  <r>
    <x v="321"/>
    <x v="33"/>
    <x v="3"/>
    <x v="2"/>
    <n v="5940"/>
    <n v="836100"/>
    <n v="83.61"/>
  </r>
  <r>
    <x v="321"/>
    <x v="33"/>
    <x v="3"/>
    <x v="1"/>
    <n v="120"/>
    <n v="900"/>
    <n v="0.09"/>
  </r>
  <r>
    <x v="321"/>
    <x v="33"/>
    <x v="3"/>
    <x v="1"/>
    <n v="4020"/>
    <n v="148500"/>
    <n v="14.85"/>
  </r>
  <r>
    <x v="321"/>
    <x v="33"/>
    <x v="3"/>
    <x v="2"/>
    <n v="120"/>
    <n v="900"/>
    <n v="0.09"/>
  </r>
  <r>
    <x v="321"/>
    <x v="33"/>
    <x v="3"/>
    <x v="1"/>
    <n v="2460"/>
    <n v="101700"/>
    <n v="10.17"/>
  </r>
  <r>
    <x v="321"/>
    <x v="33"/>
    <x v="3"/>
    <x v="1"/>
    <n v="7680"/>
    <n v="218700"/>
    <n v="21.87"/>
  </r>
  <r>
    <x v="321"/>
    <x v="33"/>
    <x v="3"/>
    <x v="1"/>
    <n v="6420"/>
    <n v="518400"/>
    <n v="51.84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1"/>
    <n v="300"/>
    <n v="3600"/>
    <n v="0.36"/>
  </r>
  <r>
    <x v="321"/>
    <x v="33"/>
    <x v="3"/>
    <x v="1"/>
    <n v="240"/>
    <n v="2700"/>
    <n v="0.27"/>
  </r>
  <r>
    <x v="321"/>
    <x v="33"/>
    <x v="3"/>
    <x v="1"/>
    <n v="4140"/>
    <n v="117000"/>
    <n v="11.7"/>
  </r>
  <r>
    <x v="321"/>
    <x v="33"/>
    <x v="3"/>
    <x v="2"/>
    <n v="300"/>
    <n v="3600"/>
    <n v="0.36"/>
  </r>
  <r>
    <x v="321"/>
    <x v="33"/>
    <x v="3"/>
    <x v="1"/>
    <n v="720"/>
    <n v="16200"/>
    <n v="1.62"/>
  </r>
  <r>
    <x v="321"/>
    <x v="33"/>
    <x v="3"/>
    <x v="2"/>
    <n v="4560"/>
    <n v="526500"/>
    <n v="52.65"/>
  </r>
  <r>
    <x v="321"/>
    <x v="33"/>
    <x v="3"/>
    <x v="1"/>
    <n v="1440"/>
    <n v="88200"/>
    <n v="8.82"/>
  </r>
  <r>
    <x v="321"/>
    <x v="33"/>
    <x v="3"/>
    <x v="2"/>
    <n v="3060"/>
    <n v="209700"/>
    <n v="20.97"/>
  </r>
  <r>
    <x v="321"/>
    <x v="33"/>
    <x v="3"/>
    <x v="1"/>
    <n v="420"/>
    <n v="8100"/>
    <n v="0.81"/>
  </r>
  <r>
    <x v="321"/>
    <x v="33"/>
    <x v="3"/>
    <x v="2"/>
    <n v="2400"/>
    <n v="86400"/>
    <n v="8.64"/>
  </r>
  <r>
    <x v="321"/>
    <x v="33"/>
    <x v="3"/>
    <x v="1"/>
    <n v="103937.237048"/>
    <n v="24652546.827330001"/>
    <n v="2465.2546827330002"/>
  </r>
  <r>
    <x v="321"/>
    <x v="33"/>
    <x v="3"/>
    <x v="1"/>
    <n v="1860"/>
    <n v="82800"/>
    <n v="8.2799999999999994"/>
  </r>
  <r>
    <x v="321"/>
    <x v="33"/>
    <x v="3"/>
    <x v="1"/>
    <n v="720"/>
    <n v="14400"/>
    <n v="1.44"/>
  </r>
  <r>
    <x v="321"/>
    <x v="33"/>
    <x v="3"/>
    <x v="1"/>
    <n v="120"/>
    <n v="900"/>
    <n v="0.09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1"/>
    <n v="960"/>
    <n v="36000"/>
    <n v="3.6"/>
  </r>
  <r>
    <x v="321"/>
    <x v="33"/>
    <x v="3"/>
    <x v="1"/>
    <n v="840"/>
    <n v="15300"/>
    <n v="1.53"/>
  </r>
  <r>
    <x v="321"/>
    <x v="33"/>
    <x v="3"/>
    <x v="2"/>
    <n v="120"/>
    <n v="900"/>
    <n v="0.09"/>
  </r>
  <r>
    <x v="321"/>
    <x v="33"/>
    <x v="3"/>
    <x v="1"/>
    <n v="1020"/>
    <n v="50400"/>
    <n v="5.04"/>
  </r>
  <r>
    <x v="321"/>
    <x v="33"/>
    <x v="3"/>
    <x v="1"/>
    <n v="1080"/>
    <n v="49500"/>
    <n v="4.95"/>
  </r>
  <r>
    <x v="321"/>
    <x v="33"/>
    <x v="3"/>
    <x v="2"/>
    <n v="120"/>
    <n v="900"/>
    <n v="0.09"/>
  </r>
  <r>
    <x v="321"/>
    <x v="33"/>
    <x v="3"/>
    <x v="1"/>
    <n v="720"/>
    <n v="19800"/>
    <n v="1.98"/>
  </r>
  <r>
    <x v="321"/>
    <x v="33"/>
    <x v="3"/>
    <x v="2"/>
    <n v="120"/>
    <n v="900"/>
    <n v="0.09"/>
  </r>
  <r>
    <x v="321"/>
    <x v="33"/>
    <x v="3"/>
    <x v="1"/>
    <n v="1020"/>
    <n v="28800"/>
    <n v="2.88"/>
  </r>
  <r>
    <x v="321"/>
    <x v="33"/>
    <x v="3"/>
    <x v="2"/>
    <n v="120"/>
    <n v="900"/>
    <n v="0.09"/>
  </r>
  <r>
    <x v="321"/>
    <x v="33"/>
    <x v="3"/>
    <x v="1"/>
    <n v="120"/>
    <n v="900"/>
    <n v="0.09"/>
  </r>
  <r>
    <x v="321"/>
    <x v="33"/>
    <x v="3"/>
    <x v="1"/>
    <n v="4740"/>
    <n v="423900"/>
    <n v="42.39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2"/>
    <n v="20880"/>
    <n v="4714200"/>
    <n v="471.42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1"/>
    <n v="2400"/>
    <n v="77400"/>
    <n v="7.74"/>
  </r>
  <r>
    <x v="321"/>
    <x v="33"/>
    <x v="3"/>
    <x v="1"/>
    <n v="240"/>
    <n v="2700"/>
    <n v="0.27"/>
  </r>
  <r>
    <x v="321"/>
    <x v="33"/>
    <x v="3"/>
    <x v="1"/>
    <n v="120"/>
    <n v="900"/>
    <n v="0.09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1"/>
    <n v="480"/>
    <n v="8100"/>
    <n v="0.81"/>
  </r>
  <r>
    <x v="321"/>
    <x v="33"/>
    <x v="3"/>
    <x v="1"/>
    <n v="2640"/>
    <n v="117900"/>
    <n v="11.79"/>
  </r>
  <r>
    <x v="321"/>
    <x v="33"/>
    <x v="3"/>
    <x v="2"/>
    <n v="120"/>
    <n v="900"/>
    <n v="0.09"/>
  </r>
  <r>
    <x v="321"/>
    <x v="33"/>
    <x v="3"/>
    <x v="2"/>
    <n v="120"/>
    <n v="900"/>
    <n v="0.09"/>
  </r>
  <r>
    <x v="321"/>
    <x v="33"/>
    <x v="3"/>
    <x v="1"/>
    <n v="120"/>
    <n v="900"/>
    <n v="0.09"/>
  </r>
  <r>
    <x v="321"/>
    <x v="33"/>
    <x v="3"/>
    <x v="2"/>
    <n v="1980"/>
    <n v="72000"/>
    <n v="7.2"/>
  </r>
  <r>
    <x v="321"/>
    <x v="33"/>
    <x v="3"/>
    <x v="1"/>
    <n v="840"/>
    <n v="25200"/>
    <n v="2.52"/>
  </r>
  <r>
    <x v="321"/>
    <x v="33"/>
    <x v="3"/>
    <x v="1"/>
    <n v="720"/>
    <n v="18000"/>
    <n v="1.8"/>
  </r>
  <r>
    <x v="321"/>
    <x v="33"/>
    <x v="3"/>
    <x v="1"/>
    <n v="2220.252199"/>
    <n v="83221.277667999995"/>
    <n v="8.3221277667999995"/>
  </r>
  <r>
    <x v="321"/>
    <x v="33"/>
    <x v="3"/>
    <x v="2"/>
    <n v="118539.919458"/>
    <n v="47848662.300214"/>
    <n v="4784.8662300214"/>
  </r>
  <r>
    <x v="321"/>
    <x v="33"/>
    <x v="3"/>
    <x v="1"/>
    <n v="317027.50421099999"/>
    <n v="272360471.79329199"/>
    <n v="27236.047179329198"/>
  </r>
  <r>
    <x v="323"/>
    <x v="33"/>
    <x v="3"/>
    <x v="2"/>
    <n v="180"/>
    <n v="1800"/>
    <n v="0.18"/>
  </r>
  <r>
    <x v="323"/>
    <x v="33"/>
    <x v="3"/>
    <x v="2"/>
    <n v="120"/>
    <n v="900"/>
    <n v="0.09"/>
  </r>
  <r>
    <x v="323"/>
    <x v="33"/>
    <x v="3"/>
    <x v="2"/>
    <n v="120"/>
    <n v="900"/>
    <n v="0.09"/>
  </r>
  <r>
    <x v="323"/>
    <x v="33"/>
    <x v="3"/>
    <x v="2"/>
    <n v="120"/>
    <n v="900"/>
    <n v="0.09"/>
  </r>
  <r>
    <x v="323"/>
    <x v="33"/>
    <x v="3"/>
    <x v="1"/>
    <n v="10320"/>
    <n v="1202400"/>
    <n v="120.24"/>
  </r>
  <r>
    <x v="323"/>
    <x v="33"/>
    <x v="3"/>
    <x v="2"/>
    <n v="37886.053823000002"/>
    <n v="20807898.074699"/>
    <n v="2080.7898074699001"/>
  </r>
  <r>
    <x v="323"/>
    <x v="33"/>
    <x v="3"/>
    <x v="2"/>
    <n v="22244.477771999998"/>
    <n v="8747622.0939940009"/>
    <n v="874.76220939940015"/>
  </r>
  <r>
    <x v="323"/>
    <x v="33"/>
    <x v="3"/>
    <x v="1"/>
    <n v="88273.985834000006"/>
    <n v="172791955.46547699"/>
    <n v="17279.1955465477"/>
  </r>
  <r>
    <x v="351"/>
    <x v="46"/>
    <x v="5"/>
    <x v="2"/>
    <n v="120"/>
    <n v="900"/>
    <n v="0.09"/>
  </r>
  <r>
    <x v="351"/>
    <x v="46"/>
    <x v="5"/>
    <x v="1"/>
    <n v="120"/>
    <n v="900"/>
    <n v="0.09"/>
  </r>
  <r>
    <x v="351"/>
    <x v="46"/>
    <x v="5"/>
    <x v="2"/>
    <n v="2580"/>
    <n v="106200"/>
    <n v="10.62"/>
  </r>
  <r>
    <x v="351"/>
    <x v="46"/>
    <x v="5"/>
    <x v="1"/>
    <n v="429.09745600000002"/>
    <n v="5199.3123589999996"/>
    <n v="0.51993123590000001"/>
  </r>
  <r>
    <x v="351"/>
    <x v="46"/>
    <x v="5"/>
    <x v="2"/>
    <n v="420"/>
    <n v="8100"/>
    <n v="0.81"/>
  </r>
  <r>
    <x v="351"/>
    <x v="46"/>
    <x v="5"/>
    <x v="2"/>
    <n v="480"/>
    <n v="9000"/>
    <n v="0.9"/>
  </r>
  <r>
    <x v="351"/>
    <x v="46"/>
    <x v="5"/>
    <x v="2"/>
    <n v="16214.274889"/>
    <n v="1134739.4209779999"/>
    <n v="113.47394209779999"/>
  </r>
  <r>
    <x v="351"/>
    <x v="46"/>
    <x v="5"/>
    <x v="1"/>
    <n v="87592.015740999996"/>
    <n v="155478665.29240501"/>
    <n v="15547.8665292405"/>
  </r>
  <r>
    <x v="357"/>
    <x v="48"/>
    <x v="4"/>
    <x v="1"/>
    <n v="62782.238774999998"/>
    <n v="202701.48564599999"/>
    <n v="20.270148564599999"/>
  </r>
  <r>
    <x v="357"/>
    <x v="48"/>
    <x v="4"/>
    <x v="2"/>
    <n v="1140"/>
    <n v="25200"/>
    <n v="2.52"/>
  </r>
  <r>
    <x v="357"/>
    <x v="48"/>
    <x v="4"/>
    <x v="1"/>
    <n v="1020"/>
    <n v="36000"/>
    <n v="3.6"/>
  </r>
  <r>
    <x v="357"/>
    <x v="48"/>
    <x v="4"/>
    <x v="2"/>
    <n v="120"/>
    <n v="900"/>
    <n v="0.09"/>
  </r>
  <r>
    <x v="357"/>
    <x v="48"/>
    <x v="4"/>
    <x v="1"/>
    <n v="11149.079943000001"/>
    <n v="1859047.2432840001"/>
    <n v="185.90472432840002"/>
  </r>
  <r>
    <x v="357"/>
    <x v="48"/>
    <x v="4"/>
    <x v="2"/>
    <n v="18316.626291"/>
    <n v="4287058.9796599997"/>
    <n v="428.70589796599995"/>
  </r>
  <r>
    <x v="357"/>
    <x v="48"/>
    <x v="4"/>
    <x v="1"/>
    <n v="2580"/>
    <n v="107100"/>
    <n v="10.71"/>
  </r>
  <r>
    <x v="357"/>
    <x v="48"/>
    <x v="4"/>
    <x v="2"/>
    <n v="120"/>
    <n v="900"/>
    <n v="0.09"/>
  </r>
  <r>
    <x v="357"/>
    <x v="48"/>
    <x v="4"/>
    <x v="1"/>
    <n v="62401.462374000002"/>
    <n v="38744087.319246002"/>
    <n v="3874.4087319246"/>
  </r>
  <r>
    <x v="357"/>
    <x v="48"/>
    <x v="4"/>
    <x v="2"/>
    <n v="180"/>
    <n v="1800"/>
    <n v="0.18"/>
  </r>
  <r>
    <x v="357"/>
    <x v="48"/>
    <x v="4"/>
    <x v="2"/>
    <n v="240"/>
    <n v="2700"/>
    <n v="0.27"/>
  </r>
  <r>
    <x v="357"/>
    <x v="48"/>
    <x v="4"/>
    <x v="2"/>
    <n v="3300"/>
    <n v="100800"/>
    <n v="10.08"/>
  </r>
  <r>
    <x v="357"/>
    <x v="48"/>
    <x v="4"/>
    <x v="1"/>
    <n v="3480"/>
    <n v="231300"/>
    <n v="23.13"/>
  </r>
  <r>
    <x v="357"/>
    <x v="48"/>
    <x v="4"/>
    <x v="1"/>
    <n v="2700"/>
    <n v="196200"/>
    <n v="19.62"/>
  </r>
  <r>
    <x v="357"/>
    <x v="48"/>
    <x v="4"/>
    <x v="2"/>
    <n v="1020"/>
    <n v="27000"/>
    <n v="2.7"/>
  </r>
  <r>
    <x v="357"/>
    <x v="48"/>
    <x v="4"/>
    <x v="2"/>
    <n v="1920"/>
    <n v="73800"/>
    <n v="7.38"/>
  </r>
  <r>
    <x v="357"/>
    <x v="48"/>
    <x v="4"/>
    <x v="2"/>
    <n v="120"/>
    <n v="900"/>
    <n v="0.09"/>
  </r>
  <r>
    <x v="357"/>
    <x v="48"/>
    <x v="4"/>
    <x v="1"/>
    <n v="103320"/>
    <n v="27252000"/>
    <n v="2725.2"/>
  </r>
  <r>
    <x v="357"/>
    <x v="48"/>
    <x v="4"/>
    <x v="2"/>
    <n v="10988.101725"/>
    <n v="1318864.5045"/>
    <n v="131.88645045000001"/>
  </r>
  <r>
    <x v="357"/>
    <x v="48"/>
    <x v="4"/>
    <x v="2"/>
    <n v="7200"/>
    <n v="457200"/>
    <n v="45.72"/>
  </r>
  <r>
    <x v="357"/>
    <x v="48"/>
    <x v="4"/>
    <x v="1"/>
    <n v="2640"/>
    <n v="141300"/>
    <n v="14.13"/>
  </r>
  <r>
    <x v="357"/>
    <x v="48"/>
    <x v="4"/>
    <x v="2"/>
    <n v="4080"/>
    <n v="304200"/>
    <n v="30.42"/>
  </r>
  <r>
    <x v="357"/>
    <x v="48"/>
    <x v="4"/>
    <x v="2"/>
    <n v="19260"/>
    <n v="2800800"/>
    <n v="280.08"/>
  </r>
  <r>
    <x v="357"/>
    <x v="48"/>
    <x v="4"/>
    <x v="2"/>
    <n v="6480"/>
    <n v="639000"/>
    <n v="63.9"/>
  </r>
  <r>
    <x v="357"/>
    <x v="48"/>
    <x v="4"/>
    <x v="2"/>
    <n v="3060"/>
    <n v="197100"/>
    <n v="19.71"/>
  </r>
  <r>
    <x v="357"/>
    <x v="48"/>
    <x v="4"/>
    <x v="2"/>
    <n v="960"/>
    <n v="22500"/>
    <n v="2.25"/>
  </r>
  <r>
    <x v="357"/>
    <x v="48"/>
    <x v="4"/>
    <x v="1"/>
    <n v="120"/>
    <n v="900"/>
    <n v="0.09"/>
  </r>
  <r>
    <x v="357"/>
    <x v="48"/>
    <x v="4"/>
    <x v="2"/>
    <n v="120"/>
    <n v="900"/>
    <n v="0.09"/>
  </r>
  <r>
    <x v="357"/>
    <x v="48"/>
    <x v="4"/>
    <x v="2"/>
    <n v="120"/>
    <n v="900"/>
    <n v="0.09"/>
  </r>
  <r>
    <x v="357"/>
    <x v="48"/>
    <x v="4"/>
    <x v="2"/>
    <n v="225854.681082"/>
    <n v="122700484.150637"/>
    <n v="12270.0484150637"/>
  </r>
  <r>
    <x v="357"/>
    <x v="48"/>
    <x v="4"/>
    <x v="1"/>
    <n v="14712.228705"/>
    <n v="5970870.1905230004"/>
    <n v="597.08701905230009"/>
  </r>
  <r>
    <x v="357"/>
    <x v="48"/>
    <x v="4"/>
    <x v="1"/>
    <n v="208264.65383900001"/>
    <n v="380645067.69374001"/>
    <n v="38064.506769373998"/>
  </r>
  <r>
    <x v="1542"/>
    <x v="90"/>
    <x v="16"/>
    <x v="1"/>
    <n v="1260"/>
    <n v="47700"/>
    <n v="4.7699999999999996"/>
  </r>
  <r>
    <x v="1542"/>
    <x v="90"/>
    <x v="16"/>
    <x v="1"/>
    <n v="27600"/>
    <n v="29729700"/>
    <n v="2972.97"/>
  </r>
  <r>
    <x v="1542"/>
    <x v="90"/>
    <x v="16"/>
    <x v="2"/>
    <n v="209671.82786300001"/>
    <n v="606622433.420259"/>
    <n v="60662.243342025897"/>
  </r>
  <r>
    <x v="1542"/>
    <x v="90"/>
    <x v="16"/>
    <x v="3"/>
    <n v="266666.48348900001"/>
    <n v="828191883.98675597"/>
    <n v="82819.1883986756"/>
  </r>
  <r>
    <x v="1542"/>
    <x v="90"/>
    <x v="16"/>
    <x v="1"/>
    <n v="87790.349405999994"/>
    <n v="65583101.319275998"/>
    <n v="6558.3101319276002"/>
  </r>
  <r>
    <x v="1542"/>
    <x v="90"/>
    <x v="16"/>
    <x v="2"/>
    <n v="54111.989548999998"/>
    <n v="177242.58218100001"/>
    <n v="17.724258218100001"/>
  </r>
  <r>
    <x v="1542"/>
    <x v="90"/>
    <x v="16"/>
    <x v="1"/>
    <n v="25190.044274"/>
    <n v="84581.029834000001"/>
    <n v="8.4581029833999999"/>
  </r>
  <r>
    <x v="1542"/>
    <x v="90"/>
    <x v="16"/>
    <x v="3"/>
    <n v="9428.3405490000005"/>
    <n v="29896.369140999999"/>
    <n v="2.9896369141000001"/>
  </r>
  <r>
    <x v="1542"/>
    <x v="90"/>
    <x v="16"/>
    <x v="1"/>
    <n v="8481.0774799999999"/>
    <n v="27922.608114999999"/>
    <n v="2.7922608114999998"/>
  </r>
  <r>
    <x v="1543"/>
    <x v="54"/>
    <x v="12"/>
    <x v="1"/>
    <n v="66929.253385000004"/>
    <n v="69171081.023085997"/>
    <n v="6917.1081023085999"/>
  </r>
  <r>
    <x v="365"/>
    <x v="51"/>
    <x v="10"/>
    <x v="1"/>
    <n v="95506.081141000002"/>
    <n v="181599964.17093"/>
    <n v="18159.996417093"/>
  </r>
  <r>
    <x v="366"/>
    <x v="52"/>
    <x v="10"/>
    <x v="2"/>
    <n v="1622.7887250000001"/>
    <n v="96188.559905000002"/>
    <n v="9.6188559905000002"/>
  </r>
  <r>
    <x v="366"/>
    <x v="52"/>
    <x v="10"/>
    <x v="2"/>
    <n v="9660.9428829999997"/>
    <n v="2439477.0865039998"/>
    <n v="243.94770865039999"/>
  </r>
  <r>
    <x v="366"/>
    <x v="52"/>
    <x v="10"/>
    <x v="2"/>
    <n v="360"/>
    <n v="8100"/>
    <n v="0.81"/>
  </r>
  <r>
    <x v="366"/>
    <x v="52"/>
    <x v="10"/>
    <x v="1"/>
    <n v="103204.31800299999"/>
    <n v="215421506.593045"/>
    <n v="21542.150659304498"/>
  </r>
  <r>
    <x v="1544"/>
    <x v="187"/>
    <x v="23"/>
    <x v="3"/>
    <n v="70.398314999999997"/>
    <n v="331.69364200000001"/>
    <n v="3.3169364200000002E-2"/>
  </r>
  <r>
    <x v="1544"/>
    <x v="187"/>
    <x v="23"/>
    <x v="3"/>
    <n v="238042.53224299999"/>
    <n v="1495548117.8134301"/>
    <n v="149554.81178134301"/>
  </r>
  <r>
    <x v="1544"/>
    <x v="187"/>
    <x v="23"/>
    <x v="3"/>
    <n v="95559.812197000007"/>
    <n v="315833.91143400001"/>
    <n v="31.5833911434"/>
  </r>
  <r>
    <x v="367"/>
    <x v="53"/>
    <x v="11"/>
    <x v="2"/>
    <n v="4260"/>
    <n v="595800"/>
    <n v="59.58"/>
  </r>
  <r>
    <x v="367"/>
    <x v="53"/>
    <x v="11"/>
    <x v="2"/>
    <n v="300"/>
    <n v="3600"/>
    <n v="0.36"/>
  </r>
  <r>
    <x v="367"/>
    <x v="53"/>
    <x v="11"/>
    <x v="1"/>
    <n v="157256.96453500001"/>
    <n v="534708102.830513"/>
    <n v="53470.810283051302"/>
  </r>
  <r>
    <x v="368"/>
    <x v="53"/>
    <x v="11"/>
    <x v="2"/>
    <n v="12047.46081"/>
    <n v="2912120.6072"/>
    <n v="291.21206072000001"/>
  </r>
  <r>
    <x v="368"/>
    <x v="53"/>
    <x v="11"/>
    <x v="1"/>
    <n v="170190.34179499999"/>
    <n v="519829754.07407701"/>
    <n v="51982.975407407699"/>
  </r>
  <r>
    <x v="369"/>
    <x v="53"/>
    <x v="11"/>
    <x v="1"/>
    <n v="119202.259058"/>
    <n v="132514844.428552"/>
    <n v="13251.484442855201"/>
  </r>
  <r>
    <x v="370"/>
    <x v="54"/>
    <x v="12"/>
    <x v="2"/>
    <n v="484.73537800000003"/>
    <n v="1488.910355"/>
    <n v="0.14889103549999999"/>
  </r>
  <r>
    <x v="370"/>
    <x v="54"/>
    <x v="12"/>
    <x v="2"/>
    <n v="801.29672600000004"/>
    <n v="2469.3947069999999"/>
    <n v="0.2469394707"/>
  </r>
  <r>
    <x v="370"/>
    <x v="54"/>
    <x v="12"/>
    <x v="2"/>
    <n v="909.52084200000002"/>
    <n v="2133.166577"/>
    <n v="0.2133166577"/>
  </r>
  <r>
    <x v="370"/>
    <x v="54"/>
    <x v="12"/>
    <x v="2"/>
    <n v="1320"/>
    <n v="60300"/>
    <n v="6.03"/>
  </r>
  <r>
    <x v="370"/>
    <x v="54"/>
    <x v="12"/>
    <x v="2"/>
    <n v="16767.978029000002"/>
    <n v="7869392.3497660002"/>
    <n v="786.93923497660001"/>
  </r>
  <r>
    <x v="370"/>
    <x v="54"/>
    <x v="12"/>
    <x v="1"/>
    <n v="2100"/>
    <n v="129600"/>
    <n v="12.96"/>
  </r>
  <r>
    <x v="370"/>
    <x v="54"/>
    <x v="12"/>
    <x v="2"/>
    <n v="600"/>
    <n v="18000"/>
    <n v="1.8"/>
  </r>
  <r>
    <x v="370"/>
    <x v="54"/>
    <x v="12"/>
    <x v="2"/>
    <n v="559.19045900000003"/>
    <n v="7689.036642"/>
    <n v="0.7689036642"/>
  </r>
  <r>
    <x v="370"/>
    <x v="54"/>
    <x v="12"/>
    <x v="1"/>
    <n v="21044.525384"/>
    <n v="1480558.74367"/>
    <n v="148.055874367"/>
  </r>
  <r>
    <x v="370"/>
    <x v="54"/>
    <x v="12"/>
    <x v="2"/>
    <n v="135573.53543399999"/>
    <n v="171108988.67692"/>
    <n v="17110.898867691998"/>
  </r>
  <r>
    <x v="370"/>
    <x v="54"/>
    <x v="12"/>
    <x v="2"/>
    <n v="7781.4947300000003"/>
    <n v="1627804.689425"/>
    <n v="162.78046894249999"/>
  </r>
  <r>
    <x v="370"/>
    <x v="54"/>
    <x v="12"/>
    <x v="1"/>
    <n v="203533.497974"/>
    <n v="306515981.48274201"/>
    <n v="30651.598148274203"/>
  </r>
  <r>
    <x v="371"/>
    <x v="51"/>
    <x v="10"/>
    <x v="2"/>
    <n v="6443.4102929999999"/>
    <n v="998993.82377100002"/>
    <n v="99.899382377099997"/>
  </r>
  <r>
    <x v="371"/>
    <x v="51"/>
    <x v="10"/>
    <x v="1"/>
    <n v="132772.22676399999"/>
    <n v="455018623.971466"/>
    <n v="45501.8623971466"/>
  </r>
  <r>
    <x v="372"/>
    <x v="53"/>
    <x v="11"/>
    <x v="2"/>
    <n v="4907.62021"/>
    <n v="980379.39280000003"/>
    <n v="98.037939280000003"/>
  </r>
  <r>
    <x v="372"/>
    <x v="53"/>
    <x v="11"/>
    <x v="1"/>
    <n v="146421.64863700001"/>
    <n v="402139395.19788897"/>
    <n v="40213.939519788895"/>
  </r>
  <r>
    <x v="1545"/>
    <x v="187"/>
    <x v="23"/>
    <x v="4"/>
    <n v="153993.21835800001"/>
    <n v="276413993.77081299"/>
    <n v="27641.399377081299"/>
  </r>
  <r>
    <x v="1545"/>
    <x v="187"/>
    <x v="23"/>
    <x v="3"/>
    <n v="371377.28554900002"/>
    <n v="2568997351.4203"/>
    <n v="256899.73514203"/>
  </r>
  <r>
    <x v="1545"/>
    <x v="187"/>
    <x v="23"/>
    <x v="3"/>
    <n v="66767.827455999999"/>
    <n v="211260.18770899999"/>
    <n v="21.1260187709"/>
  </r>
  <r>
    <x v="373"/>
    <x v="55"/>
    <x v="10"/>
    <x v="1"/>
    <n v="18938.252487999998"/>
    <n v="9333245.07223"/>
    <n v="933.32450722299996"/>
  </r>
  <r>
    <x v="374"/>
    <x v="53"/>
    <x v="11"/>
    <x v="1"/>
    <n v="34982.278392"/>
    <n v="64975317.041051"/>
    <n v="6497.5317041051003"/>
  </r>
  <r>
    <x v="1546"/>
    <x v="174"/>
    <x v="23"/>
    <x v="4"/>
    <n v="194777.581878"/>
    <n v="848254721.48387802"/>
    <n v="84825.472148387795"/>
  </r>
  <r>
    <x v="1546"/>
    <x v="174"/>
    <x v="23"/>
    <x v="3"/>
    <n v="202511.39403699999"/>
    <n v="1241868820.37222"/>
    <n v="124186.88203722201"/>
  </r>
  <r>
    <x v="1547"/>
    <x v="174"/>
    <x v="23"/>
    <x v="4"/>
    <n v="207699.25839800001"/>
    <n v="755390771.01261199"/>
    <n v="75539.077101261195"/>
  </r>
  <r>
    <x v="1547"/>
    <x v="174"/>
    <x v="23"/>
    <x v="3"/>
    <n v="502324.06718999997"/>
    <n v="3940956485.1346002"/>
    <n v="394095.64851346001"/>
  </r>
  <r>
    <x v="375"/>
    <x v="55"/>
    <x v="10"/>
    <x v="1"/>
    <n v="52424.564143000003"/>
    <n v="69412654.544685006"/>
    <n v="6941.265454468501"/>
  </r>
  <r>
    <x v="376"/>
    <x v="53"/>
    <x v="11"/>
    <x v="1"/>
    <n v="47315.099941"/>
    <n v="82964981.170092002"/>
    <n v="8296.4981170091996"/>
  </r>
  <r>
    <x v="378"/>
    <x v="53"/>
    <x v="11"/>
    <x v="1"/>
    <n v="83676.876541999998"/>
    <n v="107971526.268976"/>
    <n v="10797.152626897599"/>
  </r>
  <r>
    <x v="379"/>
    <x v="53"/>
    <x v="11"/>
    <x v="2"/>
    <n v="360"/>
    <n v="8100"/>
    <n v="0.81"/>
  </r>
  <r>
    <x v="379"/>
    <x v="53"/>
    <x v="11"/>
    <x v="2"/>
    <n v="2700"/>
    <n v="311400"/>
    <n v="31.14"/>
  </r>
  <r>
    <x v="379"/>
    <x v="53"/>
    <x v="11"/>
    <x v="2"/>
    <n v="5460"/>
    <n v="704700"/>
    <n v="70.47"/>
  </r>
  <r>
    <x v="379"/>
    <x v="53"/>
    <x v="11"/>
    <x v="2"/>
    <n v="3420"/>
    <n v="326700"/>
    <n v="32.67"/>
  </r>
  <r>
    <x v="379"/>
    <x v="53"/>
    <x v="11"/>
    <x v="2"/>
    <n v="15900"/>
    <n v="3847500"/>
    <n v="384.75"/>
  </r>
  <r>
    <x v="379"/>
    <x v="53"/>
    <x v="11"/>
    <x v="2"/>
    <n v="120"/>
    <n v="900"/>
    <n v="0.09"/>
  </r>
  <r>
    <x v="379"/>
    <x v="53"/>
    <x v="11"/>
    <x v="2"/>
    <n v="300"/>
    <n v="3600"/>
    <n v="0.36"/>
  </r>
  <r>
    <x v="379"/>
    <x v="53"/>
    <x v="11"/>
    <x v="2"/>
    <n v="14460"/>
    <n v="3582000"/>
    <n v="358.2"/>
  </r>
  <r>
    <x v="379"/>
    <x v="53"/>
    <x v="11"/>
    <x v="1"/>
    <n v="165648.769974"/>
    <n v="470270169.30707401"/>
    <n v="47027.016930707403"/>
  </r>
  <r>
    <x v="381"/>
    <x v="51"/>
    <x v="10"/>
    <x v="1"/>
    <n v="619.94965200000001"/>
    <n v="8769.339876"/>
    <n v="0.87693398759999996"/>
  </r>
  <r>
    <x v="381"/>
    <x v="51"/>
    <x v="10"/>
    <x v="2"/>
    <n v="6000"/>
    <n v="661500"/>
    <n v="66.150000000000006"/>
  </r>
  <r>
    <x v="381"/>
    <x v="51"/>
    <x v="10"/>
    <x v="2"/>
    <n v="3240"/>
    <n v="188100"/>
    <n v="18.809999999999999"/>
  </r>
  <r>
    <x v="381"/>
    <x v="51"/>
    <x v="10"/>
    <x v="2"/>
    <n v="6240"/>
    <n v="482400"/>
    <n v="48.24"/>
  </r>
  <r>
    <x v="381"/>
    <x v="51"/>
    <x v="10"/>
    <x v="2"/>
    <n v="1920"/>
    <n v="117000"/>
    <n v="11.7"/>
  </r>
  <r>
    <x v="381"/>
    <x v="51"/>
    <x v="10"/>
    <x v="2"/>
    <n v="4800"/>
    <n v="168300"/>
    <n v="16.829999999999998"/>
  </r>
  <r>
    <x v="381"/>
    <x v="51"/>
    <x v="10"/>
    <x v="2"/>
    <n v="4680"/>
    <n v="169200"/>
    <n v="16.920000000000002"/>
  </r>
  <r>
    <x v="381"/>
    <x v="51"/>
    <x v="10"/>
    <x v="2"/>
    <n v="5700"/>
    <n v="683100"/>
    <n v="68.31"/>
  </r>
  <r>
    <x v="381"/>
    <x v="51"/>
    <x v="10"/>
    <x v="2"/>
    <n v="4500"/>
    <n v="240300"/>
    <n v="24.03"/>
  </r>
  <r>
    <x v="381"/>
    <x v="51"/>
    <x v="10"/>
    <x v="2"/>
    <n v="3180"/>
    <n v="167400"/>
    <n v="16.739999999999998"/>
  </r>
  <r>
    <x v="381"/>
    <x v="51"/>
    <x v="10"/>
    <x v="2"/>
    <n v="2880"/>
    <n v="140400"/>
    <n v="14.04"/>
  </r>
  <r>
    <x v="381"/>
    <x v="51"/>
    <x v="10"/>
    <x v="2"/>
    <n v="7380"/>
    <n v="326700"/>
    <n v="32.67"/>
  </r>
  <r>
    <x v="381"/>
    <x v="51"/>
    <x v="10"/>
    <x v="2"/>
    <n v="11040"/>
    <n v="559800"/>
    <n v="55.98"/>
  </r>
  <r>
    <x v="381"/>
    <x v="51"/>
    <x v="10"/>
    <x v="2"/>
    <n v="4020"/>
    <n v="127800"/>
    <n v="12.78"/>
  </r>
  <r>
    <x v="381"/>
    <x v="51"/>
    <x v="10"/>
    <x v="2"/>
    <n v="7200"/>
    <n v="633600"/>
    <n v="63.36"/>
  </r>
  <r>
    <x v="381"/>
    <x v="51"/>
    <x v="10"/>
    <x v="1"/>
    <n v="50220"/>
    <n v="6264000"/>
    <n v="626.4"/>
  </r>
  <r>
    <x v="381"/>
    <x v="51"/>
    <x v="10"/>
    <x v="2"/>
    <n v="4860"/>
    <n v="225900"/>
    <n v="22.59"/>
  </r>
  <r>
    <x v="381"/>
    <x v="51"/>
    <x v="10"/>
    <x v="2"/>
    <n v="6720"/>
    <n v="661500"/>
    <n v="66.150000000000006"/>
  </r>
  <r>
    <x v="381"/>
    <x v="51"/>
    <x v="10"/>
    <x v="1"/>
    <n v="33960"/>
    <n v="2830500"/>
    <n v="283.05"/>
  </r>
  <r>
    <x v="381"/>
    <x v="51"/>
    <x v="10"/>
    <x v="2"/>
    <n v="2160"/>
    <n v="102600"/>
    <n v="10.26"/>
  </r>
  <r>
    <x v="381"/>
    <x v="51"/>
    <x v="10"/>
    <x v="2"/>
    <n v="3900"/>
    <n v="186300"/>
    <n v="18.63"/>
  </r>
  <r>
    <x v="381"/>
    <x v="51"/>
    <x v="10"/>
    <x v="2"/>
    <n v="10080"/>
    <n v="483300"/>
    <n v="48.33"/>
  </r>
  <r>
    <x v="381"/>
    <x v="51"/>
    <x v="10"/>
    <x v="1"/>
    <n v="13080"/>
    <n v="1800000"/>
    <n v="180"/>
  </r>
  <r>
    <x v="381"/>
    <x v="51"/>
    <x v="10"/>
    <x v="2"/>
    <n v="4080"/>
    <n v="190800"/>
    <n v="19.079999999999998"/>
  </r>
  <r>
    <x v="381"/>
    <x v="51"/>
    <x v="10"/>
    <x v="2"/>
    <n v="4860"/>
    <n v="304200"/>
    <n v="30.42"/>
  </r>
  <r>
    <x v="381"/>
    <x v="51"/>
    <x v="10"/>
    <x v="2"/>
    <n v="51120"/>
    <n v="7692300"/>
    <n v="769.23"/>
  </r>
  <r>
    <x v="381"/>
    <x v="51"/>
    <x v="10"/>
    <x v="2"/>
    <n v="13260"/>
    <n v="776700"/>
    <n v="77.67"/>
  </r>
  <r>
    <x v="381"/>
    <x v="51"/>
    <x v="10"/>
    <x v="2"/>
    <n v="3360"/>
    <n v="156600"/>
    <n v="15.66"/>
  </r>
  <r>
    <x v="381"/>
    <x v="51"/>
    <x v="10"/>
    <x v="2"/>
    <n v="4320"/>
    <n v="123300"/>
    <n v="12.33"/>
  </r>
  <r>
    <x v="381"/>
    <x v="51"/>
    <x v="10"/>
    <x v="2"/>
    <n v="11160"/>
    <n v="675000"/>
    <n v="67.5"/>
  </r>
  <r>
    <x v="381"/>
    <x v="51"/>
    <x v="10"/>
    <x v="2"/>
    <n v="3300"/>
    <n v="140400"/>
    <n v="14.04"/>
  </r>
  <r>
    <x v="381"/>
    <x v="51"/>
    <x v="10"/>
    <x v="2"/>
    <n v="4320"/>
    <n v="182700"/>
    <n v="18.27"/>
  </r>
  <r>
    <x v="381"/>
    <x v="51"/>
    <x v="10"/>
    <x v="2"/>
    <n v="9060"/>
    <n v="926100"/>
    <n v="92.61"/>
  </r>
  <r>
    <x v="381"/>
    <x v="51"/>
    <x v="10"/>
    <x v="2"/>
    <n v="3180"/>
    <n v="113400"/>
    <n v="11.34"/>
  </r>
  <r>
    <x v="381"/>
    <x v="51"/>
    <x v="10"/>
    <x v="2"/>
    <n v="3480"/>
    <n v="123300"/>
    <n v="12.33"/>
  </r>
  <r>
    <x v="381"/>
    <x v="51"/>
    <x v="10"/>
    <x v="2"/>
    <n v="24360"/>
    <n v="4740300"/>
    <n v="474.03"/>
  </r>
  <r>
    <x v="381"/>
    <x v="51"/>
    <x v="10"/>
    <x v="2"/>
    <n v="3660"/>
    <n v="119700"/>
    <n v="11.97"/>
  </r>
  <r>
    <x v="381"/>
    <x v="51"/>
    <x v="10"/>
    <x v="2"/>
    <n v="120"/>
    <n v="900"/>
    <n v="0.09"/>
  </r>
  <r>
    <x v="381"/>
    <x v="51"/>
    <x v="10"/>
    <x v="1"/>
    <n v="300"/>
    <n v="4500"/>
    <n v="0.45"/>
  </r>
  <r>
    <x v="381"/>
    <x v="51"/>
    <x v="10"/>
    <x v="2"/>
    <n v="420"/>
    <n v="10800"/>
    <n v="1.08"/>
  </r>
  <r>
    <x v="381"/>
    <x v="51"/>
    <x v="10"/>
    <x v="1"/>
    <n v="120"/>
    <n v="900"/>
    <n v="0.09"/>
  </r>
  <r>
    <x v="381"/>
    <x v="51"/>
    <x v="10"/>
    <x v="1"/>
    <n v="180"/>
    <n v="1800"/>
    <n v="0.18"/>
  </r>
  <r>
    <x v="381"/>
    <x v="51"/>
    <x v="10"/>
    <x v="1"/>
    <n v="480"/>
    <n v="8100"/>
    <n v="0.81"/>
  </r>
  <r>
    <x v="381"/>
    <x v="51"/>
    <x v="10"/>
    <x v="1"/>
    <n v="480"/>
    <n v="8100"/>
    <n v="0.81"/>
  </r>
  <r>
    <x v="381"/>
    <x v="51"/>
    <x v="10"/>
    <x v="1"/>
    <n v="480"/>
    <n v="8100"/>
    <n v="0.81"/>
  </r>
  <r>
    <x v="381"/>
    <x v="51"/>
    <x v="10"/>
    <x v="1"/>
    <n v="32460"/>
    <n v="21816900"/>
    <n v="2181.69"/>
  </r>
  <r>
    <x v="381"/>
    <x v="51"/>
    <x v="10"/>
    <x v="2"/>
    <n v="380164.685773"/>
    <n v="469331178.81112403"/>
    <n v="46933.117881112405"/>
  </r>
  <r>
    <x v="381"/>
    <x v="51"/>
    <x v="10"/>
    <x v="2"/>
    <n v="97697.525185999999"/>
    <n v="167360102.61112499"/>
    <n v="16736.0102611125"/>
  </r>
  <r>
    <x v="381"/>
    <x v="51"/>
    <x v="10"/>
    <x v="1"/>
    <n v="738085.63194899994"/>
    <n v="962289084.66945696"/>
    <n v="96228.908466945693"/>
  </r>
  <r>
    <x v="52"/>
    <x v="53"/>
    <x v="11"/>
    <x v="1"/>
    <n v="70339.290359999999"/>
    <n v="189332376.87694401"/>
    <n v="18933.2376876944"/>
  </r>
  <r>
    <x v="52"/>
    <x v="53"/>
    <x v="11"/>
    <x v="1"/>
    <n v="27083.273318"/>
    <n v="84622.698535000003"/>
    <n v="8.4622698535000005"/>
  </r>
  <r>
    <x v="386"/>
    <x v="60"/>
    <x v="11"/>
    <x v="2"/>
    <n v="4020"/>
    <n v="396000"/>
    <n v="39.6"/>
  </r>
  <r>
    <x v="386"/>
    <x v="60"/>
    <x v="11"/>
    <x v="2"/>
    <n v="120"/>
    <n v="900"/>
    <n v="0.09"/>
  </r>
  <r>
    <x v="386"/>
    <x v="60"/>
    <x v="11"/>
    <x v="2"/>
    <n v="780"/>
    <n v="21600"/>
    <n v="2.16"/>
  </r>
  <r>
    <x v="386"/>
    <x v="60"/>
    <x v="11"/>
    <x v="2"/>
    <n v="30732.734858"/>
    <n v="14911466.321625"/>
    <n v="1491.1466321625001"/>
  </r>
  <r>
    <x v="386"/>
    <x v="60"/>
    <x v="11"/>
    <x v="2"/>
    <n v="16575.366871999999"/>
    <n v="3487623.4487330001"/>
    <n v="348.76234487329998"/>
  </r>
  <r>
    <x v="386"/>
    <x v="60"/>
    <x v="11"/>
    <x v="1"/>
    <n v="133945.16537999999"/>
    <n v="368109516.10652298"/>
    <n v="36810.951610652301"/>
  </r>
  <r>
    <x v="387"/>
    <x v="57"/>
    <x v="13"/>
    <x v="1"/>
    <n v="664.95924000000002"/>
    <n v="2944.8236969999998"/>
    <n v="0.29448236969999997"/>
  </r>
  <r>
    <x v="387"/>
    <x v="57"/>
    <x v="13"/>
    <x v="1"/>
    <n v="1916.4432839999999"/>
    <n v="6909.0836829999998"/>
    <n v="0.69090836830000002"/>
  </r>
  <r>
    <x v="387"/>
    <x v="57"/>
    <x v="13"/>
    <x v="2"/>
    <n v="12720"/>
    <n v="3729600"/>
    <n v="372.96"/>
  </r>
  <r>
    <x v="387"/>
    <x v="57"/>
    <x v="13"/>
    <x v="2"/>
    <n v="120"/>
    <n v="900"/>
    <n v="0.09"/>
  </r>
  <r>
    <x v="387"/>
    <x v="57"/>
    <x v="13"/>
    <x v="2"/>
    <n v="24755.200595999999"/>
    <n v="8833660.157931"/>
    <n v="883.36601579310002"/>
  </r>
  <r>
    <x v="387"/>
    <x v="57"/>
    <x v="13"/>
    <x v="2"/>
    <n v="1740"/>
    <n v="64800"/>
    <n v="6.48"/>
  </r>
  <r>
    <x v="387"/>
    <x v="57"/>
    <x v="13"/>
    <x v="2"/>
    <n v="240"/>
    <n v="2700"/>
    <n v="0.27"/>
  </r>
  <r>
    <x v="387"/>
    <x v="57"/>
    <x v="13"/>
    <x v="2"/>
    <n v="120"/>
    <n v="900"/>
    <n v="0.09"/>
  </r>
  <r>
    <x v="387"/>
    <x v="57"/>
    <x v="13"/>
    <x v="2"/>
    <n v="420"/>
    <n v="8100"/>
    <n v="0.81"/>
  </r>
  <r>
    <x v="387"/>
    <x v="57"/>
    <x v="13"/>
    <x v="1"/>
    <n v="1980"/>
    <n v="71100"/>
    <n v="7.11"/>
  </r>
  <r>
    <x v="387"/>
    <x v="57"/>
    <x v="13"/>
    <x v="2"/>
    <n v="240"/>
    <n v="3600"/>
    <n v="0.36"/>
  </r>
  <r>
    <x v="387"/>
    <x v="57"/>
    <x v="13"/>
    <x v="2"/>
    <n v="360"/>
    <n v="5400"/>
    <n v="0.54"/>
  </r>
  <r>
    <x v="387"/>
    <x v="57"/>
    <x v="13"/>
    <x v="2"/>
    <n v="660"/>
    <n v="16200"/>
    <n v="1.62"/>
  </r>
  <r>
    <x v="387"/>
    <x v="57"/>
    <x v="13"/>
    <x v="2"/>
    <n v="300"/>
    <n v="3600"/>
    <n v="0.36"/>
  </r>
  <r>
    <x v="387"/>
    <x v="57"/>
    <x v="13"/>
    <x v="1"/>
    <n v="180"/>
    <n v="1800"/>
    <n v="0.18"/>
  </r>
  <r>
    <x v="387"/>
    <x v="57"/>
    <x v="13"/>
    <x v="2"/>
    <n v="120"/>
    <n v="900"/>
    <n v="0.09"/>
  </r>
  <r>
    <x v="387"/>
    <x v="57"/>
    <x v="13"/>
    <x v="2"/>
    <n v="4140"/>
    <n v="398700"/>
    <n v="39.869999999999997"/>
  </r>
  <r>
    <x v="387"/>
    <x v="57"/>
    <x v="13"/>
    <x v="1"/>
    <n v="180"/>
    <n v="1800"/>
    <n v="0.18"/>
  </r>
  <r>
    <x v="387"/>
    <x v="57"/>
    <x v="13"/>
    <x v="2"/>
    <n v="32738.712071000002"/>
    <n v="9060418.4713749997"/>
    <n v="906.04184713749999"/>
  </r>
  <r>
    <x v="387"/>
    <x v="57"/>
    <x v="13"/>
    <x v="1"/>
    <n v="161282.802765"/>
    <n v="180864689.147715"/>
    <n v="18086.4689147715"/>
  </r>
  <r>
    <x v="387"/>
    <x v="57"/>
    <x v="13"/>
    <x v="2"/>
    <n v="5975.986844"/>
    <n v="18519.266962999998"/>
    <n v="1.8519266962999998"/>
  </r>
  <r>
    <x v="387"/>
    <x v="57"/>
    <x v="13"/>
    <x v="2"/>
    <n v="6804.7593909999996"/>
    <n v="23784.518649000001"/>
    <n v="2.3784518649000002"/>
  </r>
  <r>
    <x v="387"/>
    <x v="57"/>
    <x v="13"/>
    <x v="1"/>
    <n v="10543.979947"/>
    <n v="32722.988712999999"/>
    <n v="3.2722988712999999"/>
  </r>
  <r>
    <x v="391"/>
    <x v="60"/>
    <x v="11"/>
    <x v="2"/>
    <n v="689.93607199999997"/>
    <n v="7076.5512669999998"/>
    <n v="0.70765512669999997"/>
  </r>
  <r>
    <x v="391"/>
    <x v="60"/>
    <x v="11"/>
    <x v="1"/>
    <n v="83005.350854999997"/>
    <n v="250158414.284354"/>
    <n v="25015.8414284354"/>
  </r>
  <r>
    <x v="410"/>
    <x v="40"/>
    <x v="3"/>
    <x v="1"/>
    <n v="4200"/>
    <n v="235800"/>
    <n v="23.58"/>
  </r>
  <r>
    <x v="410"/>
    <x v="40"/>
    <x v="3"/>
    <x v="2"/>
    <n v="19669.051297999998"/>
    <n v="1694876.696977"/>
    <n v="169.4876696977"/>
  </r>
  <r>
    <x v="410"/>
    <x v="40"/>
    <x v="3"/>
    <x v="2"/>
    <n v="120"/>
    <n v="900"/>
    <n v="0.09"/>
  </r>
  <r>
    <x v="410"/>
    <x v="40"/>
    <x v="3"/>
    <x v="1"/>
    <n v="120"/>
    <n v="900"/>
    <n v="0.09"/>
  </r>
  <r>
    <x v="410"/>
    <x v="40"/>
    <x v="3"/>
    <x v="1"/>
    <n v="120"/>
    <n v="900"/>
    <n v="0.09"/>
  </r>
  <r>
    <x v="410"/>
    <x v="40"/>
    <x v="3"/>
    <x v="2"/>
    <n v="1020"/>
    <n v="38700"/>
    <n v="3.87"/>
  </r>
  <r>
    <x v="410"/>
    <x v="40"/>
    <x v="3"/>
    <x v="2"/>
    <n v="180"/>
    <n v="1800"/>
    <n v="0.18"/>
  </r>
  <r>
    <x v="410"/>
    <x v="40"/>
    <x v="3"/>
    <x v="2"/>
    <n v="1080"/>
    <n v="37800"/>
    <n v="3.78"/>
  </r>
  <r>
    <x v="410"/>
    <x v="40"/>
    <x v="3"/>
    <x v="1"/>
    <n v="120"/>
    <n v="900"/>
    <n v="0.09"/>
  </r>
  <r>
    <x v="410"/>
    <x v="40"/>
    <x v="3"/>
    <x v="2"/>
    <n v="1260"/>
    <n v="48600"/>
    <n v="4.8600000000000003"/>
  </r>
  <r>
    <x v="410"/>
    <x v="40"/>
    <x v="3"/>
    <x v="1"/>
    <n v="120"/>
    <n v="900"/>
    <n v="0.09"/>
  </r>
  <r>
    <x v="410"/>
    <x v="40"/>
    <x v="3"/>
    <x v="2"/>
    <n v="5160"/>
    <n v="527400"/>
    <n v="52.74"/>
  </r>
  <r>
    <x v="410"/>
    <x v="40"/>
    <x v="3"/>
    <x v="1"/>
    <n v="120"/>
    <n v="900"/>
    <n v="0.09"/>
  </r>
  <r>
    <x v="410"/>
    <x v="40"/>
    <x v="3"/>
    <x v="2"/>
    <n v="1620"/>
    <n v="76500"/>
    <n v="7.65"/>
  </r>
  <r>
    <x v="410"/>
    <x v="40"/>
    <x v="3"/>
    <x v="2"/>
    <n v="4260"/>
    <n v="390600"/>
    <n v="39.06"/>
  </r>
  <r>
    <x v="410"/>
    <x v="40"/>
    <x v="3"/>
    <x v="2"/>
    <n v="2280"/>
    <n v="152100"/>
    <n v="15.21"/>
  </r>
  <r>
    <x v="410"/>
    <x v="40"/>
    <x v="3"/>
    <x v="2"/>
    <n v="120"/>
    <n v="900"/>
    <n v="0.09"/>
  </r>
  <r>
    <x v="410"/>
    <x v="40"/>
    <x v="3"/>
    <x v="1"/>
    <n v="120"/>
    <n v="900"/>
    <n v="0.09"/>
  </r>
  <r>
    <x v="410"/>
    <x v="40"/>
    <x v="3"/>
    <x v="1"/>
    <n v="120"/>
    <n v="900"/>
    <n v="0.09"/>
  </r>
  <r>
    <x v="410"/>
    <x v="40"/>
    <x v="3"/>
    <x v="2"/>
    <n v="960"/>
    <n v="23400"/>
    <n v="2.34"/>
  </r>
  <r>
    <x v="410"/>
    <x v="40"/>
    <x v="3"/>
    <x v="1"/>
    <n v="240"/>
    <n v="2700"/>
    <n v="0.27"/>
  </r>
  <r>
    <x v="410"/>
    <x v="40"/>
    <x v="3"/>
    <x v="2"/>
    <n v="1140"/>
    <n v="45900"/>
    <n v="4.59"/>
  </r>
  <r>
    <x v="410"/>
    <x v="40"/>
    <x v="3"/>
    <x v="2"/>
    <n v="7620"/>
    <n v="699300"/>
    <n v="69.930000000000007"/>
  </r>
  <r>
    <x v="410"/>
    <x v="40"/>
    <x v="3"/>
    <x v="2"/>
    <n v="1260"/>
    <n v="70200"/>
    <n v="7.02"/>
  </r>
  <r>
    <x v="410"/>
    <x v="40"/>
    <x v="3"/>
    <x v="1"/>
    <n v="65636.738266"/>
    <n v="32559730.377656002"/>
    <n v="3255.9730377656001"/>
  </r>
  <r>
    <x v="424"/>
    <x v="33"/>
    <x v="3"/>
    <x v="1"/>
    <n v="120"/>
    <n v="900"/>
    <n v="0.09"/>
  </r>
  <r>
    <x v="424"/>
    <x v="33"/>
    <x v="3"/>
    <x v="1"/>
    <n v="120"/>
    <n v="900"/>
    <n v="0.09"/>
  </r>
  <r>
    <x v="424"/>
    <x v="33"/>
    <x v="3"/>
    <x v="1"/>
    <n v="120"/>
    <n v="900"/>
    <n v="0.09"/>
  </r>
  <r>
    <x v="424"/>
    <x v="33"/>
    <x v="3"/>
    <x v="2"/>
    <n v="1260"/>
    <n v="60300"/>
    <n v="6.03"/>
  </r>
  <r>
    <x v="424"/>
    <x v="33"/>
    <x v="3"/>
    <x v="2"/>
    <n v="11329.230971000001"/>
    <n v="1548989.7591029999"/>
    <n v="154.89897591029998"/>
  </r>
  <r>
    <x v="424"/>
    <x v="33"/>
    <x v="3"/>
    <x v="1"/>
    <n v="120"/>
    <n v="900"/>
    <n v="0.09"/>
  </r>
  <r>
    <x v="424"/>
    <x v="33"/>
    <x v="3"/>
    <x v="1"/>
    <n v="120"/>
    <n v="900"/>
    <n v="0.09"/>
  </r>
  <r>
    <x v="424"/>
    <x v="33"/>
    <x v="3"/>
    <x v="2"/>
    <n v="960"/>
    <n v="22500"/>
    <n v="2.25"/>
  </r>
  <r>
    <x v="424"/>
    <x v="33"/>
    <x v="3"/>
    <x v="2"/>
    <n v="2700"/>
    <n v="143100"/>
    <n v="14.31"/>
  </r>
  <r>
    <x v="424"/>
    <x v="33"/>
    <x v="3"/>
    <x v="2"/>
    <n v="4260"/>
    <n v="424800"/>
    <n v="42.48"/>
  </r>
  <r>
    <x v="424"/>
    <x v="33"/>
    <x v="3"/>
    <x v="2"/>
    <n v="2220"/>
    <n v="159300"/>
    <n v="15.93"/>
  </r>
  <r>
    <x v="424"/>
    <x v="33"/>
    <x v="3"/>
    <x v="2"/>
    <n v="240"/>
    <n v="2700"/>
    <n v="0.27"/>
  </r>
  <r>
    <x v="424"/>
    <x v="33"/>
    <x v="3"/>
    <x v="2"/>
    <n v="120"/>
    <n v="900"/>
    <n v="0.09"/>
  </r>
  <r>
    <x v="424"/>
    <x v="33"/>
    <x v="3"/>
    <x v="2"/>
    <n v="1930.084051"/>
    <n v="168125.53049999999"/>
    <n v="16.812553049999998"/>
  </r>
  <r>
    <x v="424"/>
    <x v="33"/>
    <x v="3"/>
    <x v="2"/>
    <n v="1440"/>
    <n v="81900"/>
    <n v="8.19"/>
  </r>
  <r>
    <x v="424"/>
    <x v="33"/>
    <x v="3"/>
    <x v="1"/>
    <n v="44.970469999999999"/>
    <n v="52.295377999999999"/>
    <n v="5.2295377999999997E-3"/>
  </r>
  <r>
    <x v="424"/>
    <x v="33"/>
    <x v="3"/>
    <x v="2"/>
    <n v="109.281891"/>
    <n v="207.710948"/>
    <n v="2.0771094800000001E-2"/>
  </r>
  <r>
    <x v="424"/>
    <x v="33"/>
    <x v="3"/>
    <x v="1"/>
    <n v="120"/>
    <n v="900"/>
    <n v="0.09"/>
  </r>
  <r>
    <x v="424"/>
    <x v="33"/>
    <x v="3"/>
    <x v="1"/>
    <n v="120"/>
    <n v="900"/>
    <n v="0.09"/>
  </r>
  <r>
    <x v="424"/>
    <x v="33"/>
    <x v="3"/>
    <x v="1"/>
    <n v="120"/>
    <n v="900"/>
    <n v="0.09"/>
  </r>
  <r>
    <x v="424"/>
    <x v="33"/>
    <x v="3"/>
    <x v="2"/>
    <n v="1994.512234"/>
    <n v="50934.338334"/>
    <n v="5.0934338333999998"/>
  </r>
  <r>
    <x v="424"/>
    <x v="33"/>
    <x v="3"/>
    <x v="2"/>
    <n v="544.56058800000005"/>
    <n v="6305.0386060000001"/>
    <n v="0.63050386059999997"/>
  </r>
  <r>
    <x v="424"/>
    <x v="33"/>
    <x v="3"/>
    <x v="2"/>
    <n v="14058.340109000001"/>
    <n v="1788788.3368190001"/>
    <n v="178.87883368190001"/>
  </r>
  <r>
    <x v="424"/>
    <x v="33"/>
    <x v="3"/>
    <x v="1"/>
    <n v="255264.216969"/>
    <n v="280468324.51245999"/>
    <n v="28046.832451245999"/>
  </r>
  <r>
    <x v="447"/>
    <x v="33"/>
    <x v="3"/>
    <x v="1"/>
    <n v="4200"/>
    <n v="162000"/>
    <n v="16.2"/>
  </r>
  <r>
    <x v="447"/>
    <x v="33"/>
    <x v="3"/>
    <x v="1"/>
    <n v="2946.0918040000001"/>
    <n v="39183.362273999999"/>
    <n v="3.9183362273999998"/>
  </r>
  <r>
    <x v="447"/>
    <x v="33"/>
    <x v="3"/>
    <x v="1"/>
    <n v="5592.5210319999996"/>
    <n v="307423.77191499999"/>
    <n v="30.742377191499997"/>
  </r>
  <r>
    <x v="447"/>
    <x v="33"/>
    <x v="3"/>
    <x v="1"/>
    <n v="308.27705900000001"/>
    <n v="1406.9192949999999"/>
    <n v="0.14069192949999998"/>
  </r>
  <r>
    <x v="447"/>
    <x v="33"/>
    <x v="3"/>
    <x v="1"/>
    <n v="6180"/>
    <n v="297900"/>
    <n v="29.79"/>
  </r>
  <r>
    <x v="447"/>
    <x v="33"/>
    <x v="3"/>
    <x v="1"/>
    <n v="4757.1462270000002"/>
    <n v="240506.458594"/>
    <n v="24.050645859399999"/>
  </r>
  <r>
    <x v="447"/>
    <x v="33"/>
    <x v="3"/>
    <x v="1"/>
    <n v="2880"/>
    <n v="107100"/>
    <n v="10.71"/>
  </r>
  <r>
    <x v="447"/>
    <x v="33"/>
    <x v="3"/>
    <x v="2"/>
    <n v="360"/>
    <n v="6300"/>
    <n v="0.63"/>
  </r>
  <r>
    <x v="447"/>
    <x v="33"/>
    <x v="3"/>
    <x v="2"/>
    <n v="360"/>
    <n v="5400"/>
    <n v="0.54"/>
  </r>
  <r>
    <x v="447"/>
    <x v="33"/>
    <x v="3"/>
    <x v="1"/>
    <n v="3300"/>
    <n v="111600"/>
    <n v="11.16"/>
  </r>
  <r>
    <x v="447"/>
    <x v="33"/>
    <x v="3"/>
    <x v="1"/>
    <n v="2640"/>
    <n v="138600"/>
    <n v="13.86"/>
  </r>
  <r>
    <x v="447"/>
    <x v="33"/>
    <x v="3"/>
    <x v="1"/>
    <n v="2940"/>
    <n v="133200"/>
    <n v="13.32"/>
  </r>
  <r>
    <x v="447"/>
    <x v="33"/>
    <x v="3"/>
    <x v="2"/>
    <n v="660"/>
    <n v="12600"/>
    <n v="1.26"/>
  </r>
  <r>
    <x v="447"/>
    <x v="33"/>
    <x v="3"/>
    <x v="2"/>
    <n v="660"/>
    <n v="18000"/>
    <n v="1.8"/>
  </r>
  <r>
    <x v="447"/>
    <x v="33"/>
    <x v="3"/>
    <x v="2"/>
    <n v="2520"/>
    <n v="94500"/>
    <n v="9.4499999999999993"/>
  </r>
  <r>
    <x v="447"/>
    <x v="33"/>
    <x v="3"/>
    <x v="2"/>
    <n v="420"/>
    <n v="6300"/>
    <n v="0.63"/>
  </r>
  <r>
    <x v="447"/>
    <x v="33"/>
    <x v="3"/>
    <x v="2"/>
    <n v="2640"/>
    <n v="161100"/>
    <n v="16.11"/>
  </r>
  <r>
    <x v="447"/>
    <x v="33"/>
    <x v="3"/>
    <x v="2"/>
    <n v="1200"/>
    <n v="63000"/>
    <n v="6.3"/>
  </r>
  <r>
    <x v="447"/>
    <x v="33"/>
    <x v="3"/>
    <x v="2"/>
    <n v="420"/>
    <n v="10800"/>
    <n v="1.08"/>
  </r>
  <r>
    <x v="447"/>
    <x v="33"/>
    <x v="3"/>
    <x v="2"/>
    <n v="420"/>
    <n v="10800"/>
    <n v="1.08"/>
  </r>
  <r>
    <x v="447"/>
    <x v="33"/>
    <x v="3"/>
    <x v="1"/>
    <n v="2760"/>
    <n v="191700"/>
    <n v="19.170000000000002"/>
  </r>
  <r>
    <x v="447"/>
    <x v="33"/>
    <x v="3"/>
    <x v="2"/>
    <n v="188010.93705800001"/>
    <n v="82633466.110176995"/>
    <n v="8263.3466110176996"/>
  </r>
  <r>
    <x v="447"/>
    <x v="33"/>
    <x v="3"/>
    <x v="2"/>
    <n v="120"/>
    <n v="900"/>
    <n v="0.09"/>
  </r>
  <r>
    <x v="447"/>
    <x v="33"/>
    <x v="3"/>
    <x v="2"/>
    <n v="2280"/>
    <n v="77400"/>
    <n v="7.74"/>
  </r>
  <r>
    <x v="447"/>
    <x v="33"/>
    <x v="3"/>
    <x v="2"/>
    <n v="1200"/>
    <n v="45900"/>
    <n v="4.59"/>
  </r>
  <r>
    <x v="447"/>
    <x v="33"/>
    <x v="3"/>
    <x v="2"/>
    <n v="240"/>
    <n v="2700"/>
    <n v="0.27"/>
  </r>
  <r>
    <x v="447"/>
    <x v="33"/>
    <x v="3"/>
    <x v="2"/>
    <n v="3180"/>
    <n v="221400"/>
    <n v="22.14"/>
  </r>
  <r>
    <x v="447"/>
    <x v="33"/>
    <x v="3"/>
    <x v="2"/>
    <n v="5040"/>
    <n v="632700"/>
    <n v="63.27"/>
  </r>
  <r>
    <x v="447"/>
    <x v="33"/>
    <x v="3"/>
    <x v="2"/>
    <n v="420"/>
    <n v="10800"/>
    <n v="1.08"/>
  </r>
  <r>
    <x v="447"/>
    <x v="33"/>
    <x v="3"/>
    <x v="1"/>
    <n v="6960"/>
    <n v="563400"/>
    <n v="56.34"/>
  </r>
  <r>
    <x v="447"/>
    <x v="33"/>
    <x v="3"/>
    <x v="2"/>
    <n v="240"/>
    <n v="2700"/>
    <n v="0.27"/>
  </r>
  <r>
    <x v="447"/>
    <x v="33"/>
    <x v="3"/>
    <x v="2"/>
    <n v="180"/>
    <n v="1800"/>
    <n v="0.18"/>
  </r>
  <r>
    <x v="447"/>
    <x v="33"/>
    <x v="3"/>
    <x v="2"/>
    <n v="300"/>
    <n v="3600"/>
    <n v="0.36"/>
  </r>
  <r>
    <x v="447"/>
    <x v="33"/>
    <x v="3"/>
    <x v="2"/>
    <n v="540"/>
    <n v="9900"/>
    <n v="0.99"/>
  </r>
  <r>
    <x v="447"/>
    <x v="33"/>
    <x v="3"/>
    <x v="2"/>
    <n v="300"/>
    <n v="3600"/>
    <n v="0.36"/>
  </r>
  <r>
    <x v="447"/>
    <x v="33"/>
    <x v="3"/>
    <x v="2"/>
    <n v="300"/>
    <n v="3600"/>
    <n v="0.36"/>
  </r>
  <r>
    <x v="447"/>
    <x v="33"/>
    <x v="3"/>
    <x v="2"/>
    <n v="3060"/>
    <n v="129600"/>
    <n v="12.96"/>
  </r>
  <r>
    <x v="447"/>
    <x v="33"/>
    <x v="3"/>
    <x v="1"/>
    <n v="2940"/>
    <n v="106200"/>
    <n v="10.62"/>
  </r>
  <r>
    <x v="447"/>
    <x v="33"/>
    <x v="3"/>
    <x v="1"/>
    <n v="5040"/>
    <n v="297000"/>
    <n v="29.7"/>
  </r>
  <r>
    <x v="447"/>
    <x v="33"/>
    <x v="3"/>
    <x v="1"/>
    <n v="3840"/>
    <n v="180000"/>
    <n v="18"/>
  </r>
  <r>
    <x v="447"/>
    <x v="33"/>
    <x v="3"/>
    <x v="1"/>
    <n v="11460"/>
    <n v="550800"/>
    <n v="55.08"/>
  </r>
  <r>
    <x v="447"/>
    <x v="33"/>
    <x v="3"/>
    <x v="1"/>
    <n v="5400"/>
    <n v="356400"/>
    <n v="35.64"/>
  </r>
  <r>
    <x v="447"/>
    <x v="33"/>
    <x v="3"/>
    <x v="1"/>
    <n v="180"/>
    <n v="1800"/>
    <n v="0.18"/>
  </r>
  <r>
    <x v="447"/>
    <x v="33"/>
    <x v="3"/>
    <x v="1"/>
    <n v="2280"/>
    <n v="102600"/>
    <n v="10.26"/>
  </r>
  <r>
    <x v="447"/>
    <x v="33"/>
    <x v="3"/>
    <x v="1"/>
    <n v="10200"/>
    <n v="446400"/>
    <n v="44.64"/>
  </r>
  <r>
    <x v="447"/>
    <x v="33"/>
    <x v="3"/>
    <x v="1"/>
    <n v="14760"/>
    <n v="1774800"/>
    <n v="177.48"/>
  </r>
  <r>
    <x v="447"/>
    <x v="33"/>
    <x v="3"/>
    <x v="2"/>
    <n v="600"/>
    <n v="9000"/>
    <n v="0.9"/>
  </r>
  <r>
    <x v="447"/>
    <x v="33"/>
    <x v="3"/>
    <x v="2"/>
    <n v="180"/>
    <n v="1800"/>
    <n v="0.18"/>
  </r>
  <r>
    <x v="447"/>
    <x v="33"/>
    <x v="3"/>
    <x v="1"/>
    <n v="120"/>
    <n v="900"/>
    <n v="0.09"/>
  </r>
  <r>
    <x v="447"/>
    <x v="33"/>
    <x v="3"/>
    <x v="2"/>
    <n v="770.38065099999994"/>
    <n v="10974.469499999999"/>
    <n v="1.0974469499999999"/>
  </r>
  <r>
    <x v="447"/>
    <x v="33"/>
    <x v="3"/>
    <x v="2"/>
    <n v="300"/>
    <n v="5400"/>
    <n v="0.54"/>
  </r>
  <r>
    <x v="447"/>
    <x v="33"/>
    <x v="3"/>
    <x v="1"/>
    <n v="120"/>
    <n v="900"/>
    <n v="0.09"/>
  </r>
  <r>
    <x v="447"/>
    <x v="33"/>
    <x v="3"/>
    <x v="2"/>
    <n v="120"/>
    <n v="900"/>
    <n v="0.09"/>
  </r>
  <r>
    <x v="447"/>
    <x v="33"/>
    <x v="3"/>
    <x v="1"/>
    <n v="120"/>
    <n v="900"/>
    <n v="0.09"/>
  </r>
  <r>
    <x v="447"/>
    <x v="33"/>
    <x v="3"/>
    <x v="1"/>
    <n v="4920"/>
    <n v="230400"/>
    <n v="23.04"/>
  </r>
  <r>
    <x v="447"/>
    <x v="33"/>
    <x v="3"/>
    <x v="1"/>
    <n v="3180"/>
    <n v="127800"/>
    <n v="12.78"/>
  </r>
  <r>
    <x v="447"/>
    <x v="33"/>
    <x v="3"/>
    <x v="1"/>
    <n v="120"/>
    <n v="900"/>
    <n v="0.09"/>
  </r>
  <r>
    <x v="447"/>
    <x v="33"/>
    <x v="3"/>
    <x v="1"/>
    <n v="120"/>
    <n v="900"/>
    <n v="0.09"/>
  </r>
  <r>
    <x v="447"/>
    <x v="33"/>
    <x v="3"/>
    <x v="1"/>
    <n v="7500"/>
    <n v="305100"/>
    <n v="30.51"/>
  </r>
  <r>
    <x v="447"/>
    <x v="33"/>
    <x v="3"/>
    <x v="1"/>
    <n v="120"/>
    <n v="900"/>
    <n v="0.09"/>
  </r>
  <r>
    <x v="447"/>
    <x v="33"/>
    <x v="3"/>
    <x v="1"/>
    <n v="115.34847000000001"/>
    <n v="847.70462199999997"/>
    <n v="8.4770462199999994E-2"/>
  </r>
  <r>
    <x v="447"/>
    <x v="33"/>
    <x v="3"/>
    <x v="2"/>
    <n v="4070.8154909999998"/>
    <n v="121292.28905199999"/>
    <n v="12.1292289052"/>
  </r>
  <r>
    <x v="447"/>
    <x v="33"/>
    <x v="3"/>
    <x v="1"/>
    <n v="8820"/>
    <n v="566100"/>
    <n v="56.61"/>
  </r>
  <r>
    <x v="447"/>
    <x v="33"/>
    <x v="3"/>
    <x v="1"/>
    <n v="17100"/>
    <n v="1552500"/>
    <n v="155.25"/>
  </r>
  <r>
    <x v="447"/>
    <x v="33"/>
    <x v="3"/>
    <x v="1"/>
    <n v="6780"/>
    <n v="195300"/>
    <n v="19.53"/>
  </r>
  <r>
    <x v="447"/>
    <x v="33"/>
    <x v="3"/>
    <x v="2"/>
    <n v="1918.567434"/>
    <n v="68765.661666"/>
    <n v="6.8765661666"/>
  </r>
  <r>
    <x v="447"/>
    <x v="33"/>
    <x v="3"/>
    <x v="2"/>
    <n v="480"/>
    <n v="9000"/>
    <n v="0.9"/>
  </r>
  <r>
    <x v="447"/>
    <x v="33"/>
    <x v="3"/>
    <x v="1"/>
    <n v="6420"/>
    <n v="246600"/>
    <n v="24.66"/>
  </r>
  <r>
    <x v="447"/>
    <x v="33"/>
    <x v="3"/>
    <x v="1"/>
    <n v="3660"/>
    <n v="344700"/>
    <n v="34.47"/>
  </r>
  <r>
    <x v="447"/>
    <x v="33"/>
    <x v="3"/>
    <x v="2"/>
    <n v="120"/>
    <n v="900"/>
    <n v="0.09"/>
  </r>
  <r>
    <x v="447"/>
    <x v="33"/>
    <x v="3"/>
    <x v="1"/>
    <n v="28440"/>
    <n v="6278400"/>
    <n v="627.84"/>
  </r>
  <r>
    <x v="447"/>
    <x v="33"/>
    <x v="3"/>
    <x v="1"/>
    <n v="15960"/>
    <n v="707400"/>
    <n v="70.739999999999995"/>
  </r>
  <r>
    <x v="447"/>
    <x v="33"/>
    <x v="3"/>
    <x v="1"/>
    <n v="7020"/>
    <n v="496800"/>
    <n v="49.68"/>
  </r>
  <r>
    <x v="447"/>
    <x v="33"/>
    <x v="3"/>
    <x v="2"/>
    <n v="3046.3210239999999"/>
    <n v="325883.81586700003"/>
    <n v="32.588381586700002"/>
  </r>
  <r>
    <x v="447"/>
    <x v="33"/>
    <x v="3"/>
    <x v="1"/>
    <n v="2940"/>
    <n v="117000"/>
    <n v="11.7"/>
  </r>
  <r>
    <x v="447"/>
    <x v="33"/>
    <x v="3"/>
    <x v="1"/>
    <n v="1831.1719109999999"/>
    <n v="63150.956803000001"/>
    <n v="6.3150956802999998"/>
  </r>
  <r>
    <x v="447"/>
    <x v="33"/>
    <x v="3"/>
    <x v="2"/>
    <n v="41734.710106999999"/>
    <n v="46065457.754083999"/>
    <n v="4606.5457754084"/>
  </r>
  <r>
    <x v="447"/>
    <x v="33"/>
    <x v="3"/>
    <x v="2"/>
    <n v="351337.10377300001"/>
    <n v="172348086.06738499"/>
    <n v="17234.808606738497"/>
  </r>
  <r>
    <x v="447"/>
    <x v="33"/>
    <x v="3"/>
    <x v="2"/>
    <n v="5148.3721599999999"/>
    <n v="831769.997814"/>
    <n v="83.176999781399999"/>
  </r>
  <r>
    <x v="447"/>
    <x v="33"/>
    <x v="3"/>
    <x v="1"/>
    <n v="17784.816859999999"/>
    <n v="2069001.1149249999"/>
    <n v="206.9001114925"/>
  </r>
  <r>
    <x v="447"/>
    <x v="33"/>
    <x v="3"/>
    <x v="1"/>
    <n v="416044.02601500001"/>
    <n v="1046397301.03002"/>
    <n v="104639.730103002"/>
  </r>
  <r>
    <x v="499"/>
    <x v="40"/>
    <x v="3"/>
    <x v="2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1620"/>
    <n v="68400"/>
    <n v="6.84"/>
  </r>
  <r>
    <x v="499"/>
    <x v="40"/>
    <x v="3"/>
    <x v="2"/>
    <n v="360"/>
    <n v="4500"/>
    <n v="0.45"/>
  </r>
  <r>
    <x v="499"/>
    <x v="40"/>
    <x v="3"/>
    <x v="2"/>
    <n v="120"/>
    <n v="900"/>
    <n v="0.09"/>
  </r>
  <r>
    <x v="499"/>
    <x v="40"/>
    <x v="3"/>
    <x v="2"/>
    <n v="1800"/>
    <n v="72000"/>
    <n v="7.2"/>
  </r>
  <r>
    <x v="499"/>
    <x v="40"/>
    <x v="3"/>
    <x v="1"/>
    <n v="120"/>
    <n v="900"/>
    <n v="0.09"/>
  </r>
  <r>
    <x v="499"/>
    <x v="40"/>
    <x v="3"/>
    <x v="2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6060"/>
    <n v="357300"/>
    <n v="35.729999999999997"/>
  </r>
  <r>
    <x v="499"/>
    <x v="40"/>
    <x v="3"/>
    <x v="2"/>
    <n v="120"/>
    <n v="900"/>
    <n v="0.09"/>
  </r>
  <r>
    <x v="499"/>
    <x v="40"/>
    <x v="3"/>
    <x v="2"/>
    <n v="120"/>
    <n v="900"/>
    <n v="0.09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1"/>
    <n v="120"/>
    <n v="900"/>
    <n v="0.09"/>
  </r>
  <r>
    <x v="499"/>
    <x v="40"/>
    <x v="3"/>
    <x v="2"/>
    <n v="180"/>
    <n v="1800"/>
    <n v="0.18"/>
  </r>
  <r>
    <x v="499"/>
    <x v="40"/>
    <x v="3"/>
    <x v="2"/>
    <n v="1500"/>
    <n v="50400"/>
    <n v="5.04"/>
  </r>
  <r>
    <x v="499"/>
    <x v="40"/>
    <x v="3"/>
    <x v="2"/>
    <n v="300"/>
    <n v="3600"/>
    <n v="0.36"/>
  </r>
  <r>
    <x v="499"/>
    <x v="40"/>
    <x v="3"/>
    <x v="2"/>
    <n v="120"/>
    <n v="900"/>
    <n v="0.09"/>
  </r>
  <r>
    <x v="499"/>
    <x v="40"/>
    <x v="3"/>
    <x v="2"/>
    <n v="120"/>
    <n v="900"/>
    <n v="0.09"/>
  </r>
  <r>
    <x v="499"/>
    <x v="40"/>
    <x v="3"/>
    <x v="2"/>
    <n v="120"/>
    <n v="900"/>
    <n v="0.09"/>
  </r>
  <r>
    <x v="499"/>
    <x v="40"/>
    <x v="3"/>
    <x v="2"/>
    <n v="120"/>
    <n v="900"/>
    <n v="0.09"/>
  </r>
  <r>
    <x v="499"/>
    <x v="40"/>
    <x v="3"/>
    <x v="2"/>
    <n v="120"/>
    <n v="900"/>
    <n v="0.09"/>
  </r>
  <r>
    <x v="499"/>
    <x v="40"/>
    <x v="3"/>
    <x v="2"/>
    <n v="5700"/>
    <n v="476100"/>
    <n v="47.61"/>
  </r>
  <r>
    <x v="499"/>
    <x v="40"/>
    <x v="3"/>
    <x v="2"/>
    <n v="540"/>
    <n v="8100"/>
    <n v="0.81"/>
  </r>
  <r>
    <x v="499"/>
    <x v="40"/>
    <x v="3"/>
    <x v="2"/>
    <n v="9120"/>
    <n v="980100"/>
    <n v="98.01"/>
  </r>
  <r>
    <x v="499"/>
    <x v="40"/>
    <x v="3"/>
    <x v="2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1020"/>
    <n v="32400"/>
    <n v="3.24"/>
  </r>
  <r>
    <x v="499"/>
    <x v="40"/>
    <x v="3"/>
    <x v="1"/>
    <n v="120"/>
    <n v="900"/>
    <n v="0.09"/>
  </r>
  <r>
    <x v="499"/>
    <x v="40"/>
    <x v="3"/>
    <x v="2"/>
    <n v="120"/>
    <n v="900"/>
    <n v="0.09"/>
  </r>
  <r>
    <x v="499"/>
    <x v="40"/>
    <x v="3"/>
    <x v="2"/>
    <n v="2040"/>
    <n v="178200"/>
    <n v="17.82"/>
  </r>
  <r>
    <x v="499"/>
    <x v="40"/>
    <x v="3"/>
    <x v="2"/>
    <n v="16238.039181"/>
    <n v="3144765.2175480002"/>
    <n v="314.47652175479999"/>
  </r>
  <r>
    <x v="499"/>
    <x v="40"/>
    <x v="3"/>
    <x v="1"/>
    <n v="120"/>
    <n v="900"/>
    <n v="0.09"/>
  </r>
  <r>
    <x v="499"/>
    <x v="40"/>
    <x v="3"/>
    <x v="2"/>
    <n v="1380"/>
    <n v="72000"/>
    <n v="7.2"/>
  </r>
  <r>
    <x v="499"/>
    <x v="40"/>
    <x v="3"/>
    <x v="1"/>
    <n v="17928.260826999998"/>
    <n v="4795825.7703769999"/>
    <n v="479.58257703769999"/>
  </r>
  <r>
    <x v="499"/>
    <x v="40"/>
    <x v="3"/>
    <x v="2"/>
    <n v="1320"/>
    <n v="55800"/>
    <n v="5.58"/>
  </r>
  <r>
    <x v="499"/>
    <x v="40"/>
    <x v="3"/>
    <x v="2"/>
    <n v="180"/>
    <n v="1800"/>
    <n v="0.18"/>
  </r>
  <r>
    <x v="499"/>
    <x v="40"/>
    <x v="3"/>
    <x v="2"/>
    <n v="660"/>
    <n v="13500"/>
    <n v="1.35"/>
  </r>
  <r>
    <x v="499"/>
    <x v="40"/>
    <x v="3"/>
    <x v="1"/>
    <n v="123667.890241"/>
    <n v="165250003.82528999"/>
    <n v="16525.000382529"/>
  </r>
  <r>
    <x v="499"/>
    <x v="40"/>
    <x v="3"/>
    <x v="2"/>
    <n v="120"/>
    <n v="900"/>
    <n v="0.09"/>
  </r>
  <r>
    <x v="499"/>
    <x v="40"/>
    <x v="3"/>
    <x v="2"/>
    <n v="120"/>
    <n v="900"/>
    <n v="0.09"/>
  </r>
  <r>
    <x v="499"/>
    <x v="40"/>
    <x v="3"/>
    <x v="1"/>
    <n v="3840"/>
    <n v="244800"/>
    <n v="24.48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840"/>
    <n v="15300"/>
    <n v="1.53"/>
  </r>
  <r>
    <x v="499"/>
    <x v="40"/>
    <x v="3"/>
    <x v="1"/>
    <n v="120"/>
    <n v="900"/>
    <n v="0.09"/>
  </r>
  <r>
    <x v="499"/>
    <x v="40"/>
    <x v="3"/>
    <x v="2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4860"/>
    <n v="204300"/>
    <n v="20.43"/>
  </r>
  <r>
    <x v="499"/>
    <x v="40"/>
    <x v="3"/>
    <x v="2"/>
    <n v="1440"/>
    <n v="38700"/>
    <n v="3.87"/>
  </r>
  <r>
    <x v="499"/>
    <x v="40"/>
    <x v="3"/>
    <x v="1"/>
    <n v="8580"/>
    <n v="519300"/>
    <n v="51.93"/>
  </r>
  <r>
    <x v="499"/>
    <x v="40"/>
    <x v="3"/>
    <x v="1"/>
    <n v="4140"/>
    <n v="446400"/>
    <n v="44.64"/>
  </r>
  <r>
    <x v="499"/>
    <x v="40"/>
    <x v="3"/>
    <x v="1"/>
    <n v="6060"/>
    <n v="1062900"/>
    <n v="106.29"/>
  </r>
  <r>
    <x v="499"/>
    <x v="40"/>
    <x v="3"/>
    <x v="2"/>
    <n v="17400"/>
    <n v="3868200"/>
    <n v="386.82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3420"/>
    <n v="216000"/>
    <n v="21.6"/>
  </r>
  <r>
    <x v="499"/>
    <x v="40"/>
    <x v="3"/>
    <x v="1"/>
    <n v="7800"/>
    <n v="1175400"/>
    <n v="117.54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1"/>
    <n v="120"/>
    <n v="900"/>
    <n v="0.09"/>
  </r>
  <r>
    <x v="499"/>
    <x v="40"/>
    <x v="3"/>
    <x v="2"/>
    <n v="1080"/>
    <n v="40500"/>
    <n v="4.05"/>
  </r>
  <r>
    <x v="499"/>
    <x v="40"/>
    <x v="3"/>
    <x v="1"/>
    <n v="1380"/>
    <n v="60300"/>
    <n v="6.03"/>
  </r>
  <r>
    <x v="499"/>
    <x v="40"/>
    <x v="3"/>
    <x v="2"/>
    <n v="300"/>
    <n v="4500"/>
    <n v="0.45"/>
  </r>
  <r>
    <x v="499"/>
    <x v="40"/>
    <x v="3"/>
    <x v="1"/>
    <n v="9529.8260360000004"/>
    <n v="3292340.8485119999"/>
    <n v="329.23408485120001"/>
  </r>
  <r>
    <x v="499"/>
    <x v="40"/>
    <x v="3"/>
    <x v="1"/>
    <n v="14640"/>
    <n v="4008600"/>
    <n v="400.86"/>
  </r>
  <r>
    <x v="499"/>
    <x v="40"/>
    <x v="3"/>
    <x v="2"/>
    <n v="131027.156799"/>
    <n v="276936758.471663"/>
    <n v="27693.675847166302"/>
  </r>
  <r>
    <x v="510"/>
    <x v="40"/>
    <x v="3"/>
    <x v="1"/>
    <n v="120"/>
    <n v="900"/>
    <n v="0.09"/>
  </r>
  <r>
    <x v="510"/>
    <x v="40"/>
    <x v="3"/>
    <x v="1"/>
    <n v="120"/>
    <n v="900"/>
    <n v="0.09"/>
  </r>
  <r>
    <x v="510"/>
    <x v="40"/>
    <x v="3"/>
    <x v="1"/>
    <n v="3300"/>
    <n v="271800"/>
    <n v="27.18"/>
  </r>
  <r>
    <x v="510"/>
    <x v="40"/>
    <x v="3"/>
    <x v="2"/>
    <n v="4560"/>
    <n v="559800"/>
    <n v="55.98"/>
  </r>
  <r>
    <x v="510"/>
    <x v="40"/>
    <x v="3"/>
    <x v="2"/>
    <n v="120"/>
    <n v="900"/>
    <n v="0.09"/>
  </r>
  <r>
    <x v="510"/>
    <x v="40"/>
    <x v="3"/>
    <x v="1"/>
    <n v="2760"/>
    <n v="127800"/>
    <n v="12.78"/>
  </r>
  <r>
    <x v="510"/>
    <x v="40"/>
    <x v="3"/>
    <x v="2"/>
    <n v="120"/>
    <n v="900"/>
    <n v="0.09"/>
  </r>
  <r>
    <x v="510"/>
    <x v="40"/>
    <x v="3"/>
    <x v="1"/>
    <n v="360"/>
    <n v="4500"/>
    <n v="0.45"/>
  </r>
  <r>
    <x v="510"/>
    <x v="40"/>
    <x v="3"/>
    <x v="2"/>
    <n v="240"/>
    <n v="2700"/>
    <n v="0.27"/>
  </r>
  <r>
    <x v="510"/>
    <x v="40"/>
    <x v="3"/>
    <x v="1"/>
    <n v="1200"/>
    <n v="62100"/>
    <n v="6.21"/>
  </r>
  <r>
    <x v="510"/>
    <x v="40"/>
    <x v="3"/>
    <x v="1"/>
    <n v="1920"/>
    <n v="72000"/>
    <n v="7.2"/>
  </r>
  <r>
    <x v="510"/>
    <x v="40"/>
    <x v="3"/>
    <x v="2"/>
    <n v="1500"/>
    <n v="33300"/>
    <n v="3.33"/>
  </r>
  <r>
    <x v="510"/>
    <x v="40"/>
    <x v="3"/>
    <x v="2"/>
    <n v="120"/>
    <n v="900"/>
    <n v="0.09"/>
  </r>
  <r>
    <x v="510"/>
    <x v="40"/>
    <x v="3"/>
    <x v="2"/>
    <n v="40260"/>
    <n v="15251400"/>
    <n v="1525.14"/>
  </r>
  <r>
    <x v="510"/>
    <x v="40"/>
    <x v="3"/>
    <x v="2"/>
    <n v="120"/>
    <n v="900"/>
    <n v="0.09"/>
  </r>
  <r>
    <x v="510"/>
    <x v="40"/>
    <x v="3"/>
    <x v="1"/>
    <n v="13320"/>
    <n v="2774700"/>
    <n v="277.47000000000003"/>
  </r>
  <r>
    <x v="510"/>
    <x v="40"/>
    <x v="3"/>
    <x v="2"/>
    <n v="120"/>
    <n v="900"/>
    <n v="0.09"/>
  </r>
  <r>
    <x v="510"/>
    <x v="40"/>
    <x v="3"/>
    <x v="1"/>
    <n v="118064.18386799999"/>
    <n v="91852458.709141999"/>
    <n v="9185.2458709141993"/>
  </r>
  <r>
    <x v="552"/>
    <x v="69"/>
    <x v="5"/>
    <x v="2"/>
    <n v="300"/>
    <n v="3600"/>
    <n v="0.36"/>
  </r>
  <r>
    <x v="552"/>
    <x v="69"/>
    <x v="5"/>
    <x v="2"/>
    <n v="360"/>
    <n v="4500"/>
    <n v="0.45"/>
  </r>
  <r>
    <x v="552"/>
    <x v="69"/>
    <x v="5"/>
    <x v="2"/>
    <n v="2700"/>
    <n v="100800"/>
    <n v="10.08"/>
  </r>
  <r>
    <x v="552"/>
    <x v="69"/>
    <x v="5"/>
    <x v="2"/>
    <n v="240"/>
    <n v="2700"/>
    <n v="0.27"/>
  </r>
  <r>
    <x v="552"/>
    <x v="69"/>
    <x v="5"/>
    <x v="2"/>
    <n v="120"/>
    <n v="900"/>
    <n v="0.09"/>
  </r>
  <r>
    <x v="552"/>
    <x v="69"/>
    <x v="5"/>
    <x v="2"/>
    <n v="120"/>
    <n v="900"/>
    <n v="0.09"/>
  </r>
  <r>
    <x v="552"/>
    <x v="69"/>
    <x v="5"/>
    <x v="2"/>
    <n v="1294.012692"/>
    <n v="27607.418607"/>
    <n v="2.7607418607"/>
  </r>
  <r>
    <x v="552"/>
    <x v="69"/>
    <x v="5"/>
    <x v="1"/>
    <n v="120"/>
    <n v="900"/>
    <n v="0.09"/>
  </r>
  <r>
    <x v="552"/>
    <x v="69"/>
    <x v="5"/>
    <x v="2"/>
    <n v="2220"/>
    <n v="182700"/>
    <n v="18.27"/>
  </r>
  <r>
    <x v="552"/>
    <x v="69"/>
    <x v="5"/>
    <x v="1"/>
    <n v="120"/>
    <n v="900"/>
    <n v="0.09"/>
  </r>
  <r>
    <x v="552"/>
    <x v="69"/>
    <x v="5"/>
    <x v="2"/>
    <n v="600"/>
    <n v="15300"/>
    <n v="1.53"/>
  </r>
  <r>
    <x v="552"/>
    <x v="69"/>
    <x v="5"/>
    <x v="2"/>
    <n v="960"/>
    <n v="23400"/>
    <n v="2.34"/>
  </r>
  <r>
    <x v="552"/>
    <x v="69"/>
    <x v="5"/>
    <x v="1"/>
    <n v="300"/>
    <n v="3600"/>
    <n v="0.36"/>
  </r>
  <r>
    <x v="552"/>
    <x v="69"/>
    <x v="5"/>
    <x v="2"/>
    <n v="1200"/>
    <n v="64800"/>
    <n v="6.48"/>
  </r>
  <r>
    <x v="552"/>
    <x v="69"/>
    <x v="5"/>
    <x v="1"/>
    <n v="120"/>
    <n v="900"/>
    <n v="0.09"/>
  </r>
  <r>
    <x v="552"/>
    <x v="69"/>
    <x v="5"/>
    <x v="1"/>
    <n v="120"/>
    <n v="900"/>
    <n v="0.09"/>
  </r>
  <r>
    <x v="552"/>
    <x v="69"/>
    <x v="5"/>
    <x v="2"/>
    <n v="13860"/>
    <n v="2368800"/>
    <n v="236.88"/>
  </r>
  <r>
    <x v="552"/>
    <x v="69"/>
    <x v="5"/>
    <x v="2"/>
    <n v="1687.46967"/>
    <n v="61989.765506999996"/>
    <n v="6.1989765506999994"/>
  </r>
  <r>
    <x v="552"/>
    <x v="69"/>
    <x v="5"/>
    <x v="2"/>
    <n v="4080"/>
    <n v="426600"/>
    <n v="42.66"/>
  </r>
  <r>
    <x v="552"/>
    <x v="69"/>
    <x v="5"/>
    <x v="2"/>
    <n v="2100"/>
    <n v="197100"/>
    <n v="19.71"/>
  </r>
  <r>
    <x v="552"/>
    <x v="69"/>
    <x v="5"/>
    <x v="2"/>
    <n v="5580"/>
    <n v="676800"/>
    <n v="67.680000000000007"/>
  </r>
  <r>
    <x v="552"/>
    <x v="69"/>
    <x v="5"/>
    <x v="2"/>
    <n v="4500"/>
    <n v="565200"/>
    <n v="56.52"/>
  </r>
  <r>
    <x v="552"/>
    <x v="69"/>
    <x v="5"/>
    <x v="1"/>
    <n v="120"/>
    <n v="900"/>
    <n v="0.09"/>
  </r>
  <r>
    <x v="552"/>
    <x v="69"/>
    <x v="5"/>
    <x v="1"/>
    <n v="120"/>
    <n v="900"/>
    <n v="0.09"/>
  </r>
  <r>
    <x v="552"/>
    <x v="69"/>
    <x v="5"/>
    <x v="1"/>
    <n v="180"/>
    <n v="1800"/>
    <n v="0.18"/>
  </r>
  <r>
    <x v="552"/>
    <x v="69"/>
    <x v="5"/>
    <x v="2"/>
    <n v="660"/>
    <n v="9900"/>
    <n v="0.99"/>
  </r>
  <r>
    <x v="552"/>
    <x v="69"/>
    <x v="5"/>
    <x v="2"/>
    <n v="9060"/>
    <n v="1155600"/>
    <n v="115.56"/>
  </r>
  <r>
    <x v="552"/>
    <x v="69"/>
    <x v="5"/>
    <x v="1"/>
    <n v="41760"/>
    <n v="22264200"/>
    <n v="2226.42"/>
  </r>
  <r>
    <x v="552"/>
    <x v="69"/>
    <x v="5"/>
    <x v="2"/>
    <n v="195487.549769"/>
    <n v="142622578.99105901"/>
    <n v="14262.2578991059"/>
  </r>
  <r>
    <x v="552"/>
    <x v="69"/>
    <x v="5"/>
    <x v="1"/>
    <n v="62514.957318000001"/>
    <n v="36126774.411998004"/>
    <n v="3612.6774411998003"/>
  </r>
  <r>
    <x v="568"/>
    <x v="40"/>
    <x v="3"/>
    <x v="2"/>
    <n v="34820.600890000002"/>
    <n v="102874.27553300001"/>
    <n v="10.287427553300001"/>
  </r>
  <r>
    <x v="568"/>
    <x v="40"/>
    <x v="3"/>
    <x v="2"/>
    <n v="180"/>
    <n v="1800"/>
    <n v="0.18"/>
  </r>
  <r>
    <x v="568"/>
    <x v="40"/>
    <x v="3"/>
    <x v="2"/>
    <n v="120"/>
    <n v="900"/>
    <n v="0.09"/>
  </r>
  <r>
    <x v="568"/>
    <x v="40"/>
    <x v="3"/>
    <x v="2"/>
    <n v="1020"/>
    <n v="22500"/>
    <n v="2.25"/>
  </r>
  <r>
    <x v="568"/>
    <x v="40"/>
    <x v="3"/>
    <x v="2"/>
    <n v="180"/>
    <n v="1800"/>
    <n v="0.18"/>
  </r>
  <r>
    <x v="568"/>
    <x v="40"/>
    <x v="3"/>
    <x v="2"/>
    <n v="1440"/>
    <n v="65700"/>
    <n v="6.57"/>
  </r>
  <r>
    <x v="568"/>
    <x v="40"/>
    <x v="3"/>
    <x v="2"/>
    <n v="120"/>
    <n v="900"/>
    <n v="0.09"/>
  </r>
  <r>
    <x v="568"/>
    <x v="40"/>
    <x v="3"/>
    <x v="2"/>
    <n v="2460"/>
    <n v="148500"/>
    <n v="14.85"/>
  </r>
  <r>
    <x v="568"/>
    <x v="40"/>
    <x v="3"/>
    <x v="1"/>
    <n v="11520"/>
    <n v="1881000"/>
    <n v="188.1"/>
  </r>
  <r>
    <x v="568"/>
    <x v="40"/>
    <x v="3"/>
    <x v="2"/>
    <n v="2160"/>
    <n v="97200"/>
    <n v="9.7200000000000006"/>
  </r>
  <r>
    <x v="568"/>
    <x v="40"/>
    <x v="3"/>
    <x v="2"/>
    <n v="120"/>
    <n v="900"/>
    <n v="0.09"/>
  </r>
  <r>
    <x v="568"/>
    <x v="40"/>
    <x v="3"/>
    <x v="2"/>
    <n v="840"/>
    <n v="20700"/>
    <n v="2.0699999999999998"/>
  </r>
  <r>
    <x v="568"/>
    <x v="40"/>
    <x v="3"/>
    <x v="2"/>
    <n v="105771.980759"/>
    <n v="103186206.40552101"/>
    <n v="10318.620640552101"/>
  </r>
  <r>
    <x v="568"/>
    <x v="40"/>
    <x v="3"/>
    <x v="1"/>
    <n v="156979.198217"/>
    <n v="402058775.930565"/>
    <n v="40205.877593056503"/>
  </r>
  <r>
    <x v="568"/>
    <x v="40"/>
    <x v="3"/>
    <x v="2"/>
    <n v="72694.988723999995"/>
    <n v="157603150.547986"/>
    <n v="15760.315054798601"/>
  </r>
  <r>
    <x v="572"/>
    <x v="33"/>
    <x v="3"/>
    <x v="3"/>
    <n v="287.82024200000001"/>
    <n v="1065.0363139999999"/>
    <n v="0.10650363139999999"/>
  </r>
  <r>
    <x v="572"/>
    <x v="33"/>
    <x v="3"/>
    <x v="3"/>
    <n v="45555.742697000001"/>
    <n v="6352797.0331720002"/>
    <n v="635.27970331720007"/>
  </r>
  <r>
    <x v="572"/>
    <x v="33"/>
    <x v="3"/>
    <x v="1"/>
    <n v="8760"/>
    <n v="1095300"/>
    <n v="109.53"/>
  </r>
  <r>
    <x v="572"/>
    <x v="33"/>
    <x v="3"/>
    <x v="1"/>
    <n v="7080"/>
    <n v="334800"/>
    <n v="33.479999999999997"/>
  </r>
  <r>
    <x v="572"/>
    <x v="33"/>
    <x v="3"/>
    <x v="1"/>
    <n v="3420"/>
    <n v="110700"/>
    <n v="11.07"/>
  </r>
  <r>
    <x v="572"/>
    <x v="33"/>
    <x v="3"/>
    <x v="1"/>
    <n v="11910.052604"/>
    <n v="1229816.637726"/>
    <n v="122.9816637726"/>
  </r>
  <r>
    <x v="572"/>
    <x v="33"/>
    <x v="3"/>
    <x v="1"/>
    <n v="606.29023199999995"/>
    <n v="6676.2280849999997"/>
    <n v="0.6676228085"/>
  </r>
  <r>
    <x v="572"/>
    <x v="33"/>
    <x v="3"/>
    <x v="1"/>
    <n v="6236.6202590000003"/>
    <n v="241593.080705"/>
    <n v="24.1593080705"/>
  </r>
  <r>
    <x v="572"/>
    <x v="33"/>
    <x v="3"/>
    <x v="1"/>
    <n v="2085.4612269999998"/>
    <n v="70893.541406000004"/>
    <n v="7.0893541406000002"/>
  </r>
  <r>
    <x v="572"/>
    <x v="33"/>
    <x v="3"/>
    <x v="2"/>
    <n v="180"/>
    <n v="1800"/>
    <n v="0.18"/>
  </r>
  <r>
    <x v="572"/>
    <x v="33"/>
    <x v="3"/>
    <x v="1"/>
    <n v="180"/>
    <n v="1800"/>
    <n v="0.18"/>
  </r>
  <r>
    <x v="572"/>
    <x v="33"/>
    <x v="3"/>
    <x v="1"/>
    <n v="120"/>
    <n v="900"/>
    <n v="0.09"/>
  </r>
  <r>
    <x v="572"/>
    <x v="33"/>
    <x v="3"/>
    <x v="2"/>
    <n v="360"/>
    <n v="4500"/>
    <n v="0.45"/>
  </r>
  <r>
    <x v="572"/>
    <x v="33"/>
    <x v="3"/>
    <x v="2"/>
    <n v="7740"/>
    <n v="968400"/>
    <n v="96.84"/>
  </r>
  <r>
    <x v="572"/>
    <x v="33"/>
    <x v="3"/>
    <x v="2"/>
    <n v="900"/>
    <n v="28800"/>
    <n v="2.88"/>
  </r>
  <r>
    <x v="572"/>
    <x v="33"/>
    <x v="3"/>
    <x v="2"/>
    <n v="3720"/>
    <n v="286200"/>
    <n v="28.62"/>
  </r>
  <r>
    <x v="572"/>
    <x v="33"/>
    <x v="3"/>
    <x v="2"/>
    <n v="10398.466571000001"/>
    <n v="1782810.2408970001"/>
    <n v="178.2810240897"/>
  </r>
  <r>
    <x v="572"/>
    <x v="33"/>
    <x v="3"/>
    <x v="2"/>
    <n v="309475.84685999999"/>
    <n v="1544799682.2546401"/>
    <n v="154479.96822546402"/>
  </r>
  <r>
    <x v="572"/>
    <x v="33"/>
    <x v="3"/>
    <x v="1"/>
    <n v="120"/>
    <n v="900"/>
    <n v="0.09"/>
  </r>
  <r>
    <x v="572"/>
    <x v="33"/>
    <x v="3"/>
    <x v="2"/>
    <n v="900"/>
    <n v="36000"/>
    <n v="3.6"/>
  </r>
  <r>
    <x v="572"/>
    <x v="33"/>
    <x v="3"/>
    <x v="2"/>
    <n v="1560"/>
    <n v="106200"/>
    <n v="10.62"/>
  </r>
  <r>
    <x v="572"/>
    <x v="33"/>
    <x v="3"/>
    <x v="2"/>
    <n v="180"/>
    <n v="1800"/>
    <n v="0.18"/>
  </r>
  <r>
    <x v="572"/>
    <x v="33"/>
    <x v="3"/>
    <x v="1"/>
    <n v="240"/>
    <n v="2700"/>
    <n v="0.27"/>
  </r>
  <r>
    <x v="572"/>
    <x v="33"/>
    <x v="3"/>
    <x v="2"/>
    <n v="5340"/>
    <n v="484200"/>
    <n v="48.42"/>
  </r>
  <r>
    <x v="572"/>
    <x v="33"/>
    <x v="3"/>
    <x v="2"/>
    <n v="22800"/>
    <n v="2669400"/>
    <n v="266.94"/>
  </r>
  <r>
    <x v="572"/>
    <x v="33"/>
    <x v="3"/>
    <x v="2"/>
    <n v="120"/>
    <n v="900"/>
    <n v="0.09"/>
  </r>
  <r>
    <x v="572"/>
    <x v="33"/>
    <x v="3"/>
    <x v="2"/>
    <n v="180"/>
    <n v="1800"/>
    <n v="0.18"/>
  </r>
  <r>
    <x v="572"/>
    <x v="33"/>
    <x v="3"/>
    <x v="2"/>
    <n v="3300"/>
    <n v="342900"/>
    <n v="34.29"/>
  </r>
  <r>
    <x v="572"/>
    <x v="33"/>
    <x v="3"/>
    <x v="2"/>
    <n v="240"/>
    <n v="2700"/>
    <n v="0.27"/>
  </r>
  <r>
    <x v="572"/>
    <x v="33"/>
    <x v="3"/>
    <x v="2"/>
    <n v="5220"/>
    <n v="453600"/>
    <n v="45.36"/>
  </r>
  <r>
    <x v="572"/>
    <x v="33"/>
    <x v="3"/>
    <x v="1"/>
    <n v="120"/>
    <n v="900"/>
    <n v="0.09"/>
  </r>
  <r>
    <x v="572"/>
    <x v="33"/>
    <x v="3"/>
    <x v="1"/>
    <n v="120"/>
    <n v="900"/>
    <n v="0.09"/>
  </r>
  <r>
    <x v="572"/>
    <x v="33"/>
    <x v="3"/>
    <x v="1"/>
    <n v="120"/>
    <n v="900"/>
    <n v="0.09"/>
  </r>
  <r>
    <x v="572"/>
    <x v="33"/>
    <x v="3"/>
    <x v="1"/>
    <n v="120"/>
    <n v="900"/>
    <n v="0.09"/>
  </r>
  <r>
    <x v="572"/>
    <x v="33"/>
    <x v="3"/>
    <x v="2"/>
    <n v="1020"/>
    <n v="49500"/>
    <n v="4.95"/>
  </r>
  <r>
    <x v="572"/>
    <x v="33"/>
    <x v="3"/>
    <x v="2"/>
    <n v="1260"/>
    <n v="45900"/>
    <n v="4.59"/>
  </r>
  <r>
    <x v="572"/>
    <x v="33"/>
    <x v="3"/>
    <x v="2"/>
    <n v="1020"/>
    <n v="23400"/>
    <n v="2.34"/>
  </r>
  <r>
    <x v="572"/>
    <x v="33"/>
    <x v="3"/>
    <x v="2"/>
    <n v="1680"/>
    <n v="52200"/>
    <n v="5.22"/>
  </r>
  <r>
    <x v="572"/>
    <x v="33"/>
    <x v="3"/>
    <x v="1"/>
    <n v="120"/>
    <n v="900"/>
    <n v="0.09"/>
  </r>
  <r>
    <x v="572"/>
    <x v="33"/>
    <x v="3"/>
    <x v="1"/>
    <n v="120"/>
    <n v="900"/>
    <n v="0.09"/>
  </r>
  <r>
    <x v="572"/>
    <x v="33"/>
    <x v="3"/>
    <x v="2"/>
    <n v="2220"/>
    <n v="171900"/>
    <n v="17.190000000000001"/>
  </r>
  <r>
    <x v="572"/>
    <x v="33"/>
    <x v="3"/>
    <x v="2"/>
    <n v="120"/>
    <n v="900"/>
    <n v="0.09"/>
  </r>
  <r>
    <x v="572"/>
    <x v="33"/>
    <x v="3"/>
    <x v="2"/>
    <n v="120"/>
    <n v="900"/>
    <n v="0.09"/>
  </r>
  <r>
    <x v="572"/>
    <x v="33"/>
    <x v="3"/>
    <x v="2"/>
    <n v="120"/>
    <n v="900"/>
    <n v="0.09"/>
  </r>
  <r>
    <x v="572"/>
    <x v="33"/>
    <x v="3"/>
    <x v="2"/>
    <n v="14220"/>
    <n v="2370600"/>
    <n v="237.06"/>
  </r>
  <r>
    <x v="572"/>
    <x v="33"/>
    <x v="3"/>
    <x v="2"/>
    <n v="2400"/>
    <n v="143100"/>
    <n v="14.31"/>
  </r>
  <r>
    <x v="572"/>
    <x v="33"/>
    <x v="3"/>
    <x v="2"/>
    <n v="5760"/>
    <n v="653400"/>
    <n v="65.34"/>
  </r>
  <r>
    <x v="572"/>
    <x v="33"/>
    <x v="3"/>
    <x v="1"/>
    <n v="318526.93991000002"/>
    <n v="454541943.50435501"/>
    <n v="45454.1943504355"/>
  </r>
  <r>
    <x v="589"/>
    <x v="40"/>
    <x v="3"/>
    <x v="3"/>
    <n v="34890.848792999997"/>
    <n v="112808.656089"/>
    <n v="11.280865608899999"/>
  </r>
  <r>
    <x v="589"/>
    <x v="40"/>
    <x v="3"/>
    <x v="2"/>
    <n v="24389.948235"/>
    <n v="79807.140931000002"/>
    <n v="7.9807140931000005"/>
  </r>
  <r>
    <x v="589"/>
    <x v="40"/>
    <x v="3"/>
    <x v="3"/>
    <n v="78886.835565000001"/>
    <n v="40232337.940278001"/>
    <n v="4023.2337940278003"/>
  </r>
  <r>
    <x v="589"/>
    <x v="40"/>
    <x v="3"/>
    <x v="2"/>
    <n v="3240"/>
    <n v="192600"/>
    <n v="19.260000000000002"/>
  </r>
  <r>
    <x v="589"/>
    <x v="40"/>
    <x v="3"/>
    <x v="1"/>
    <n v="120"/>
    <n v="900"/>
    <n v="0.09"/>
  </r>
  <r>
    <x v="589"/>
    <x v="40"/>
    <x v="3"/>
    <x v="2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3667.653836"/>
    <n v="5091159.1514879996"/>
    <n v="509.11591514879996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2"/>
    <n v="120"/>
    <n v="900"/>
    <n v="0.09"/>
  </r>
  <r>
    <x v="589"/>
    <x v="40"/>
    <x v="3"/>
    <x v="2"/>
    <n v="180"/>
    <n v="1800"/>
    <n v="0.18"/>
  </r>
  <r>
    <x v="589"/>
    <x v="40"/>
    <x v="3"/>
    <x v="2"/>
    <n v="120"/>
    <n v="900"/>
    <n v="0.09"/>
  </r>
  <r>
    <x v="589"/>
    <x v="40"/>
    <x v="3"/>
    <x v="2"/>
    <n v="5580"/>
    <n v="687600"/>
    <n v="68.760000000000005"/>
  </r>
  <r>
    <x v="589"/>
    <x v="40"/>
    <x v="3"/>
    <x v="2"/>
    <n v="120"/>
    <n v="900"/>
    <n v="0.09"/>
  </r>
  <r>
    <x v="589"/>
    <x v="40"/>
    <x v="3"/>
    <x v="2"/>
    <n v="2580"/>
    <n v="271800"/>
    <n v="27.18"/>
  </r>
  <r>
    <x v="589"/>
    <x v="40"/>
    <x v="3"/>
    <x v="1"/>
    <n v="120"/>
    <n v="900"/>
    <n v="0.09"/>
  </r>
  <r>
    <x v="589"/>
    <x v="40"/>
    <x v="3"/>
    <x v="2"/>
    <n v="3300"/>
    <n v="182700"/>
    <n v="18.27"/>
  </r>
  <r>
    <x v="589"/>
    <x v="40"/>
    <x v="3"/>
    <x v="2"/>
    <n v="120"/>
    <n v="900"/>
    <n v="0.09"/>
  </r>
  <r>
    <x v="589"/>
    <x v="40"/>
    <x v="3"/>
    <x v="1"/>
    <n v="120"/>
    <n v="900"/>
    <n v="0.09"/>
  </r>
  <r>
    <x v="589"/>
    <x v="40"/>
    <x v="3"/>
    <x v="2"/>
    <n v="300"/>
    <n v="4500"/>
    <n v="0.45"/>
  </r>
  <r>
    <x v="589"/>
    <x v="40"/>
    <x v="3"/>
    <x v="1"/>
    <n v="180"/>
    <n v="1800"/>
    <n v="0.18"/>
  </r>
  <r>
    <x v="589"/>
    <x v="40"/>
    <x v="3"/>
    <x v="1"/>
    <n v="120"/>
    <n v="900"/>
    <n v="0.09"/>
  </r>
  <r>
    <x v="589"/>
    <x v="40"/>
    <x v="3"/>
    <x v="2"/>
    <n v="2940"/>
    <n v="137700"/>
    <n v="13.77"/>
  </r>
  <r>
    <x v="589"/>
    <x v="40"/>
    <x v="3"/>
    <x v="1"/>
    <n v="120"/>
    <n v="900"/>
    <n v="0.09"/>
  </r>
  <r>
    <x v="589"/>
    <x v="40"/>
    <x v="3"/>
    <x v="2"/>
    <n v="1200"/>
    <n v="31500"/>
    <n v="3.15"/>
  </r>
  <r>
    <x v="589"/>
    <x v="40"/>
    <x v="3"/>
    <x v="2"/>
    <n v="9660"/>
    <n v="727200"/>
    <n v="72.72"/>
  </r>
  <r>
    <x v="589"/>
    <x v="40"/>
    <x v="3"/>
    <x v="2"/>
    <n v="180"/>
    <n v="1800"/>
    <n v="0.18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2"/>
    <n v="3420"/>
    <n v="114300"/>
    <n v="11.43"/>
  </r>
  <r>
    <x v="589"/>
    <x v="40"/>
    <x v="3"/>
    <x v="1"/>
    <n v="240"/>
    <n v="2700"/>
    <n v="0.27"/>
  </r>
  <r>
    <x v="589"/>
    <x v="40"/>
    <x v="3"/>
    <x v="2"/>
    <n v="900"/>
    <n v="32400"/>
    <n v="3.24"/>
  </r>
  <r>
    <x v="589"/>
    <x v="40"/>
    <x v="3"/>
    <x v="1"/>
    <n v="120"/>
    <n v="900"/>
    <n v="0.09"/>
  </r>
  <r>
    <x v="589"/>
    <x v="40"/>
    <x v="3"/>
    <x v="2"/>
    <n v="1260"/>
    <n v="51300"/>
    <n v="5.13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80"/>
    <n v="1800"/>
    <n v="0.18"/>
  </r>
  <r>
    <x v="589"/>
    <x v="40"/>
    <x v="3"/>
    <x v="2"/>
    <n v="4560"/>
    <n v="199800"/>
    <n v="19.98"/>
  </r>
  <r>
    <x v="589"/>
    <x v="40"/>
    <x v="3"/>
    <x v="2"/>
    <n v="1380"/>
    <n v="46800"/>
    <n v="4.68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2"/>
    <n v="120"/>
    <n v="900"/>
    <n v="0.09"/>
  </r>
  <r>
    <x v="589"/>
    <x v="40"/>
    <x v="3"/>
    <x v="2"/>
    <n v="30180"/>
    <n v="4055400"/>
    <n v="405.54"/>
  </r>
  <r>
    <x v="589"/>
    <x v="40"/>
    <x v="3"/>
    <x v="2"/>
    <n v="120"/>
    <n v="900"/>
    <n v="0.09"/>
  </r>
  <r>
    <x v="589"/>
    <x v="40"/>
    <x v="3"/>
    <x v="1"/>
    <n v="9480"/>
    <n v="711000"/>
    <n v="71.099999999999994"/>
  </r>
  <r>
    <x v="589"/>
    <x v="40"/>
    <x v="3"/>
    <x v="2"/>
    <n v="420"/>
    <n v="7200"/>
    <n v="0.72"/>
  </r>
  <r>
    <x v="589"/>
    <x v="40"/>
    <x v="3"/>
    <x v="2"/>
    <n v="120"/>
    <n v="900"/>
    <n v="0.09"/>
  </r>
  <r>
    <x v="589"/>
    <x v="40"/>
    <x v="3"/>
    <x v="2"/>
    <n v="15960"/>
    <n v="2480400"/>
    <n v="248.04"/>
  </r>
  <r>
    <x v="589"/>
    <x v="40"/>
    <x v="3"/>
    <x v="2"/>
    <n v="120"/>
    <n v="900"/>
    <n v="0.09"/>
  </r>
  <r>
    <x v="589"/>
    <x v="40"/>
    <x v="3"/>
    <x v="2"/>
    <n v="2040"/>
    <n v="118800"/>
    <n v="11.88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2"/>
    <n v="5040"/>
    <n v="443700"/>
    <n v="44.37"/>
  </r>
  <r>
    <x v="589"/>
    <x v="40"/>
    <x v="3"/>
    <x v="2"/>
    <n v="1560"/>
    <n v="87300"/>
    <n v="8.73"/>
  </r>
  <r>
    <x v="589"/>
    <x v="40"/>
    <x v="3"/>
    <x v="1"/>
    <n v="120"/>
    <n v="900"/>
    <n v="0.09"/>
  </r>
  <r>
    <x v="589"/>
    <x v="40"/>
    <x v="3"/>
    <x v="2"/>
    <n v="240"/>
    <n v="2700"/>
    <n v="0.27"/>
  </r>
  <r>
    <x v="589"/>
    <x v="40"/>
    <x v="3"/>
    <x v="2"/>
    <n v="120"/>
    <n v="900"/>
    <n v="0.09"/>
  </r>
  <r>
    <x v="589"/>
    <x v="40"/>
    <x v="3"/>
    <x v="2"/>
    <n v="1080"/>
    <n v="22500"/>
    <n v="2.25"/>
  </r>
  <r>
    <x v="589"/>
    <x v="40"/>
    <x v="3"/>
    <x v="2"/>
    <n v="120"/>
    <n v="900"/>
    <n v="0.09"/>
  </r>
  <r>
    <x v="589"/>
    <x v="40"/>
    <x v="3"/>
    <x v="2"/>
    <n v="120"/>
    <n v="900"/>
    <n v="0.09"/>
  </r>
  <r>
    <x v="589"/>
    <x v="40"/>
    <x v="3"/>
    <x v="1"/>
    <n v="120"/>
    <n v="900"/>
    <n v="0.09"/>
  </r>
  <r>
    <x v="589"/>
    <x v="40"/>
    <x v="3"/>
    <x v="2"/>
    <n v="1080"/>
    <n v="22500"/>
    <n v="2.25"/>
  </r>
  <r>
    <x v="589"/>
    <x v="40"/>
    <x v="3"/>
    <x v="2"/>
    <n v="240"/>
    <n v="2700"/>
    <n v="0.27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2"/>
    <n v="9360"/>
    <n v="738900"/>
    <n v="73.89"/>
  </r>
  <r>
    <x v="589"/>
    <x v="40"/>
    <x v="3"/>
    <x v="2"/>
    <n v="900"/>
    <n v="25200"/>
    <n v="2.52"/>
  </r>
  <r>
    <x v="589"/>
    <x v="40"/>
    <x v="3"/>
    <x v="2"/>
    <n v="120"/>
    <n v="900"/>
    <n v="0.09"/>
  </r>
  <r>
    <x v="589"/>
    <x v="40"/>
    <x v="3"/>
    <x v="1"/>
    <n v="120"/>
    <n v="900"/>
    <n v="0.09"/>
  </r>
  <r>
    <x v="589"/>
    <x v="40"/>
    <x v="3"/>
    <x v="2"/>
    <n v="9900"/>
    <n v="1251900"/>
    <n v="125.19"/>
  </r>
  <r>
    <x v="589"/>
    <x v="40"/>
    <x v="3"/>
    <x v="1"/>
    <n v="120"/>
    <n v="900"/>
    <n v="0.09"/>
  </r>
  <r>
    <x v="589"/>
    <x v="40"/>
    <x v="3"/>
    <x v="2"/>
    <n v="360"/>
    <n v="5400"/>
    <n v="0.54"/>
  </r>
  <r>
    <x v="589"/>
    <x v="40"/>
    <x v="3"/>
    <x v="2"/>
    <n v="180"/>
    <n v="1800"/>
    <n v="0.18"/>
  </r>
  <r>
    <x v="589"/>
    <x v="40"/>
    <x v="3"/>
    <x v="1"/>
    <n v="240"/>
    <n v="2700"/>
    <n v="0.27"/>
  </r>
  <r>
    <x v="589"/>
    <x v="40"/>
    <x v="3"/>
    <x v="1"/>
    <n v="1140"/>
    <n v="26100"/>
    <n v="2.61"/>
  </r>
  <r>
    <x v="589"/>
    <x v="40"/>
    <x v="3"/>
    <x v="1"/>
    <n v="300"/>
    <n v="3600"/>
    <n v="0.36"/>
  </r>
  <r>
    <x v="589"/>
    <x v="40"/>
    <x v="3"/>
    <x v="1"/>
    <n v="120"/>
    <n v="900"/>
    <n v="0.09"/>
  </r>
  <r>
    <x v="589"/>
    <x v="40"/>
    <x v="3"/>
    <x v="2"/>
    <n v="4860"/>
    <n v="468000"/>
    <n v="46.8"/>
  </r>
  <r>
    <x v="589"/>
    <x v="40"/>
    <x v="3"/>
    <x v="1"/>
    <n v="21660"/>
    <n v="1387800"/>
    <n v="138.78"/>
  </r>
  <r>
    <x v="589"/>
    <x v="40"/>
    <x v="3"/>
    <x v="1"/>
    <n v="3480"/>
    <n v="106200"/>
    <n v="10.62"/>
  </r>
  <r>
    <x v="589"/>
    <x v="40"/>
    <x v="3"/>
    <x v="2"/>
    <n v="120"/>
    <n v="900"/>
    <n v="0.09"/>
  </r>
  <r>
    <x v="589"/>
    <x v="40"/>
    <x v="3"/>
    <x v="1"/>
    <n v="180"/>
    <n v="1800"/>
    <n v="0.18"/>
  </r>
  <r>
    <x v="589"/>
    <x v="40"/>
    <x v="3"/>
    <x v="1"/>
    <n v="180"/>
    <n v="1800"/>
    <n v="0.18"/>
  </r>
  <r>
    <x v="589"/>
    <x v="40"/>
    <x v="3"/>
    <x v="1"/>
    <n v="180"/>
    <n v="1800"/>
    <n v="0.18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1"/>
    <n v="120"/>
    <n v="900"/>
    <n v="0.09"/>
  </r>
  <r>
    <x v="589"/>
    <x v="40"/>
    <x v="3"/>
    <x v="2"/>
    <n v="90660"/>
    <n v="34354800"/>
    <n v="3435.48"/>
  </r>
  <r>
    <x v="589"/>
    <x v="40"/>
    <x v="3"/>
    <x v="2"/>
    <n v="120"/>
    <n v="900"/>
    <n v="0.09"/>
  </r>
  <r>
    <x v="589"/>
    <x v="40"/>
    <x v="3"/>
    <x v="2"/>
    <n v="1080"/>
    <n v="41400"/>
    <n v="4.1399999999999997"/>
  </r>
  <r>
    <x v="589"/>
    <x v="40"/>
    <x v="3"/>
    <x v="1"/>
    <n v="180"/>
    <n v="1800"/>
    <n v="0.18"/>
  </r>
  <r>
    <x v="589"/>
    <x v="40"/>
    <x v="3"/>
    <x v="2"/>
    <n v="8460"/>
    <n v="773100"/>
    <n v="77.31"/>
  </r>
  <r>
    <x v="589"/>
    <x v="40"/>
    <x v="3"/>
    <x v="2"/>
    <n v="120"/>
    <n v="900"/>
    <n v="0.09"/>
  </r>
  <r>
    <x v="589"/>
    <x v="40"/>
    <x v="3"/>
    <x v="2"/>
    <n v="4080"/>
    <n v="307800"/>
    <n v="30.78"/>
  </r>
  <r>
    <x v="589"/>
    <x v="40"/>
    <x v="3"/>
    <x v="2"/>
    <n v="120"/>
    <n v="900"/>
    <n v="0.09"/>
  </r>
  <r>
    <x v="589"/>
    <x v="40"/>
    <x v="3"/>
    <x v="1"/>
    <n v="120"/>
    <n v="900"/>
    <n v="0.09"/>
  </r>
  <r>
    <x v="589"/>
    <x v="40"/>
    <x v="3"/>
    <x v="2"/>
    <n v="3960"/>
    <n v="308700"/>
    <n v="30.87"/>
  </r>
  <r>
    <x v="589"/>
    <x v="40"/>
    <x v="3"/>
    <x v="2"/>
    <n v="21665.607498000001"/>
    <n v="5691423.3030230002"/>
    <n v="569.14233030230002"/>
  </r>
  <r>
    <x v="589"/>
    <x v="40"/>
    <x v="3"/>
    <x v="2"/>
    <n v="305639.919131"/>
    <n v="1922448639.901"/>
    <n v="192244.86399010001"/>
  </r>
  <r>
    <x v="589"/>
    <x v="40"/>
    <x v="3"/>
    <x v="1"/>
    <n v="278457.70322700002"/>
    <n v="382303146.51117003"/>
    <n v="38230.314651117005"/>
  </r>
  <r>
    <x v="604"/>
    <x v="40"/>
    <x v="3"/>
    <x v="3"/>
    <n v="19596.511446"/>
    <n v="61614.322947000001"/>
    <n v="6.1614322947"/>
  </r>
  <r>
    <x v="604"/>
    <x v="40"/>
    <x v="3"/>
    <x v="1"/>
    <n v="13799.817423"/>
    <n v="42916.137805999999"/>
    <n v="4.2916137805999997"/>
  </r>
  <r>
    <x v="604"/>
    <x v="40"/>
    <x v="3"/>
    <x v="2"/>
    <n v="20993.135194999999"/>
    <n v="69777.215884000005"/>
    <n v="6.9777215884000006"/>
  </r>
  <r>
    <x v="604"/>
    <x v="40"/>
    <x v="3"/>
    <x v="2"/>
    <n v="27795.987277"/>
    <n v="88029.073279000004"/>
    <n v="8.8029073278999999"/>
  </r>
  <r>
    <x v="604"/>
    <x v="40"/>
    <x v="3"/>
    <x v="1"/>
    <n v="12222.130238"/>
    <n v="36468.168591000001"/>
    <n v="3.6468168591000003"/>
  </r>
  <r>
    <x v="604"/>
    <x v="40"/>
    <x v="3"/>
    <x v="1"/>
    <n v="1740"/>
    <n v="134100"/>
    <n v="13.41"/>
  </r>
  <r>
    <x v="604"/>
    <x v="40"/>
    <x v="3"/>
    <x v="1"/>
    <n v="2220"/>
    <n v="166500"/>
    <n v="16.649999999999999"/>
  </r>
  <r>
    <x v="604"/>
    <x v="40"/>
    <x v="3"/>
    <x v="2"/>
    <n v="2040"/>
    <n v="96300"/>
    <n v="9.6300000000000008"/>
  </r>
  <r>
    <x v="604"/>
    <x v="40"/>
    <x v="3"/>
    <x v="2"/>
    <n v="4260"/>
    <n v="247500"/>
    <n v="24.75"/>
  </r>
  <r>
    <x v="604"/>
    <x v="40"/>
    <x v="3"/>
    <x v="1"/>
    <n v="21240"/>
    <n v="1899900"/>
    <n v="189.99"/>
  </r>
  <r>
    <x v="604"/>
    <x v="40"/>
    <x v="3"/>
    <x v="1"/>
    <n v="19140"/>
    <n v="1950300"/>
    <n v="195.03"/>
  </r>
  <r>
    <x v="604"/>
    <x v="40"/>
    <x v="3"/>
    <x v="1"/>
    <n v="11580"/>
    <n v="1292400"/>
    <n v="129.24"/>
  </r>
  <r>
    <x v="604"/>
    <x v="40"/>
    <x v="3"/>
    <x v="1"/>
    <n v="7860"/>
    <n v="1428300"/>
    <n v="142.83000000000001"/>
  </r>
  <r>
    <x v="604"/>
    <x v="40"/>
    <x v="3"/>
    <x v="2"/>
    <n v="50714.744133"/>
    <n v="26942106.171257"/>
    <n v="2694.2106171257001"/>
  </r>
  <r>
    <x v="604"/>
    <x v="40"/>
    <x v="3"/>
    <x v="2"/>
    <n v="120"/>
    <n v="900"/>
    <n v="0.09"/>
  </r>
  <r>
    <x v="604"/>
    <x v="40"/>
    <x v="3"/>
    <x v="2"/>
    <n v="360"/>
    <n v="4500"/>
    <n v="0.45"/>
  </r>
  <r>
    <x v="604"/>
    <x v="40"/>
    <x v="3"/>
    <x v="1"/>
    <n v="120"/>
    <n v="900"/>
    <n v="0.09"/>
  </r>
  <r>
    <x v="604"/>
    <x v="40"/>
    <x v="3"/>
    <x v="1"/>
    <n v="5400"/>
    <n v="380700"/>
    <n v="38.07"/>
  </r>
  <r>
    <x v="604"/>
    <x v="40"/>
    <x v="3"/>
    <x v="3"/>
    <n v="39150.006107000001"/>
    <n v="11534277.658769"/>
    <n v="1153.4277658769001"/>
  </r>
  <r>
    <x v="604"/>
    <x v="40"/>
    <x v="3"/>
    <x v="1"/>
    <n v="120"/>
    <n v="900"/>
    <n v="0.09"/>
  </r>
  <r>
    <x v="604"/>
    <x v="40"/>
    <x v="3"/>
    <x v="1"/>
    <n v="120"/>
    <n v="900"/>
    <n v="0.09"/>
  </r>
  <r>
    <x v="604"/>
    <x v="40"/>
    <x v="3"/>
    <x v="2"/>
    <n v="18482.095581000001"/>
    <n v="5299034.7824520003"/>
    <n v="529.90347824520006"/>
  </r>
  <r>
    <x v="604"/>
    <x v="40"/>
    <x v="3"/>
    <x v="1"/>
    <n v="2132.8864269999999"/>
    <n v="116374.22962300001"/>
    <n v="11.637422962300001"/>
  </r>
  <r>
    <x v="604"/>
    <x v="40"/>
    <x v="3"/>
    <x v="1"/>
    <n v="200873.61390999999"/>
    <n v="350892091.90329802"/>
    <n v="35089.209190329799"/>
  </r>
  <r>
    <x v="604"/>
    <x v="40"/>
    <x v="3"/>
    <x v="1"/>
    <n v="92875.696240999998"/>
    <n v="137741296.17471001"/>
    <n v="13774.129617471001"/>
  </r>
  <r>
    <x v="604"/>
    <x v="40"/>
    <x v="3"/>
    <x v="2"/>
    <n v="412900.93591399997"/>
    <n v="1090510142.07549"/>
    <n v="109051.014207549"/>
  </r>
  <r>
    <x v="606"/>
    <x v="48"/>
    <x v="4"/>
    <x v="1"/>
    <n v="120"/>
    <n v="900"/>
    <n v="0.09"/>
  </r>
  <r>
    <x v="606"/>
    <x v="48"/>
    <x v="4"/>
    <x v="1"/>
    <n v="17588.511547999999"/>
    <n v="54950.650877"/>
    <n v="5.4950650876999996"/>
  </r>
  <r>
    <x v="606"/>
    <x v="48"/>
    <x v="4"/>
    <x v="2"/>
    <n v="180"/>
    <n v="1800"/>
    <n v="0.18"/>
  </r>
  <r>
    <x v="606"/>
    <x v="48"/>
    <x v="4"/>
    <x v="2"/>
    <n v="411.90152499999999"/>
    <n v="6835.4955"/>
    <n v="0.68354954999999995"/>
  </r>
  <r>
    <x v="606"/>
    <x v="48"/>
    <x v="4"/>
    <x v="1"/>
    <n v="120"/>
    <n v="900"/>
    <n v="0.09"/>
  </r>
  <r>
    <x v="606"/>
    <x v="48"/>
    <x v="4"/>
    <x v="1"/>
    <n v="420"/>
    <n v="5400"/>
    <n v="0.54"/>
  </r>
  <r>
    <x v="606"/>
    <x v="48"/>
    <x v="4"/>
    <x v="2"/>
    <n v="120"/>
    <n v="900"/>
    <n v="0.09"/>
  </r>
  <r>
    <x v="606"/>
    <x v="48"/>
    <x v="4"/>
    <x v="1"/>
    <n v="1500"/>
    <n v="93600"/>
    <n v="9.36"/>
  </r>
  <r>
    <x v="606"/>
    <x v="48"/>
    <x v="4"/>
    <x v="1"/>
    <n v="4200"/>
    <n v="270000"/>
    <n v="27"/>
  </r>
  <r>
    <x v="606"/>
    <x v="48"/>
    <x v="4"/>
    <x v="1"/>
    <n v="1200"/>
    <n v="59400"/>
    <n v="5.94"/>
  </r>
  <r>
    <x v="606"/>
    <x v="48"/>
    <x v="4"/>
    <x v="2"/>
    <n v="24920.499761999999"/>
    <n v="18362791.466302998"/>
    <n v="1836.2791466302999"/>
  </r>
  <r>
    <x v="606"/>
    <x v="48"/>
    <x v="4"/>
    <x v="1"/>
    <n v="18084.445704999998"/>
    <n v="3917429.809477"/>
    <n v="391.7429809477"/>
  </r>
  <r>
    <x v="606"/>
    <x v="48"/>
    <x v="4"/>
    <x v="2"/>
    <n v="720"/>
    <n v="24300"/>
    <n v="2.4300000000000002"/>
  </r>
  <r>
    <x v="606"/>
    <x v="48"/>
    <x v="4"/>
    <x v="1"/>
    <n v="219337.43941200001"/>
    <n v="273377103.18589503"/>
    <n v="27337.710318589503"/>
  </r>
  <r>
    <x v="607"/>
    <x v="76"/>
    <x v="5"/>
    <x v="2"/>
    <n v="120"/>
    <n v="900"/>
    <n v="0.09"/>
  </r>
  <r>
    <x v="607"/>
    <x v="76"/>
    <x v="5"/>
    <x v="2"/>
    <n v="960"/>
    <n v="30600"/>
    <n v="3.06"/>
  </r>
  <r>
    <x v="607"/>
    <x v="76"/>
    <x v="5"/>
    <x v="1"/>
    <n v="240"/>
    <n v="2700"/>
    <n v="0.27"/>
  </r>
  <r>
    <x v="607"/>
    <x v="76"/>
    <x v="5"/>
    <x v="2"/>
    <n v="600"/>
    <n v="13500"/>
    <n v="1.35"/>
  </r>
  <r>
    <x v="607"/>
    <x v="76"/>
    <x v="5"/>
    <x v="1"/>
    <n v="2100"/>
    <n v="88200"/>
    <n v="8.82"/>
  </r>
  <r>
    <x v="607"/>
    <x v="76"/>
    <x v="5"/>
    <x v="1"/>
    <n v="15893.360052"/>
    <n v="7306817.1645769998"/>
    <n v="730.68171645769996"/>
  </r>
  <r>
    <x v="607"/>
    <x v="76"/>
    <x v="5"/>
    <x v="1"/>
    <n v="360"/>
    <n v="5400"/>
    <n v="0.54"/>
  </r>
  <r>
    <x v="607"/>
    <x v="76"/>
    <x v="5"/>
    <x v="2"/>
    <n v="15420"/>
    <n v="2728800"/>
    <n v="272.88"/>
  </r>
  <r>
    <x v="607"/>
    <x v="76"/>
    <x v="5"/>
    <x v="1"/>
    <n v="2640"/>
    <n v="73800"/>
    <n v="7.38"/>
  </r>
  <r>
    <x v="607"/>
    <x v="76"/>
    <x v="5"/>
    <x v="1"/>
    <n v="180"/>
    <n v="1800"/>
    <n v="0.18"/>
  </r>
  <r>
    <x v="607"/>
    <x v="76"/>
    <x v="5"/>
    <x v="1"/>
    <n v="420"/>
    <n v="7200"/>
    <n v="0.72"/>
  </r>
  <r>
    <x v="607"/>
    <x v="76"/>
    <x v="5"/>
    <x v="2"/>
    <n v="9840"/>
    <n v="1521000"/>
    <n v="152.1"/>
  </r>
  <r>
    <x v="607"/>
    <x v="76"/>
    <x v="5"/>
    <x v="1"/>
    <n v="840"/>
    <n v="19800"/>
    <n v="1.98"/>
  </r>
  <r>
    <x v="607"/>
    <x v="76"/>
    <x v="5"/>
    <x v="2"/>
    <n v="4680"/>
    <n v="473400"/>
    <n v="47.34"/>
  </r>
  <r>
    <x v="607"/>
    <x v="76"/>
    <x v="5"/>
    <x v="2"/>
    <n v="1560"/>
    <n v="90900"/>
    <n v="9.09"/>
  </r>
  <r>
    <x v="607"/>
    <x v="76"/>
    <x v="5"/>
    <x v="1"/>
    <n v="120"/>
    <n v="900"/>
    <n v="0.09"/>
  </r>
  <r>
    <x v="607"/>
    <x v="76"/>
    <x v="5"/>
    <x v="1"/>
    <n v="120"/>
    <n v="900"/>
    <n v="0.09"/>
  </r>
  <r>
    <x v="607"/>
    <x v="76"/>
    <x v="5"/>
    <x v="1"/>
    <n v="120"/>
    <n v="900"/>
    <n v="0.09"/>
  </r>
  <r>
    <x v="607"/>
    <x v="76"/>
    <x v="5"/>
    <x v="1"/>
    <n v="120"/>
    <n v="900"/>
    <n v="0.09"/>
  </r>
  <r>
    <x v="607"/>
    <x v="76"/>
    <x v="5"/>
    <x v="1"/>
    <n v="120"/>
    <n v="900"/>
    <n v="0.09"/>
  </r>
  <r>
    <x v="607"/>
    <x v="76"/>
    <x v="5"/>
    <x v="2"/>
    <n v="3000"/>
    <n v="137700"/>
    <n v="13.77"/>
  </r>
  <r>
    <x v="607"/>
    <x v="76"/>
    <x v="5"/>
    <x v="1"/>
    <n v="12802.663762"/>
    <n v="1576146.745627"/>
    <n v="157.6146745627"/>
  </r>
  <r>
    <x v="607"/>
    <x v="76"/>
    <x v="5"/>
    <x v="2"/>
    <n v="5400"/>
    <n v="384300"/>
    <n v="38.43"/>
  </r>
  <r>
    <x v="607"/>
    <x v="76"/>
    <x v="5"/>
    <x v="1"/>
    <n v="132960"/>
    <n v="94153500"/>
    <n v="9415.35"/>
  </r>
  <r>
    <x v="607"/>
    <x v="76"/>
    <x v="5"/>
    <x v="2"/>
    <n v="164222.51882299999"/>
    <n v="223459293.87191501"/>
    <n v="22345.9293871915"/>
  </r>
  <r>
    <x v="610"/>
    <x v="79"/>
    <x v="5"/>
    <x v="2"/>
    <n v="120"/>
    <n v="900"/>
    <n v="0.09"/>
  </r>
  <r>
    <x v="610"/>
    <x v="79"/>
    <x v="5"/>
    <x v="2"/>
    <n v="120"/>
    <n v="900"/>
    <n v="0.09"/>
  </r>
  <r>
    <x v="610"/>
    <x v="79"/>
    <x v="5"/>
    <x v="2"/>
    <n v="9558.2428810000001"/>
    <n v="2501050.3153240001"/>
    <n v="250.10503153240001"/>
  </r>
  <r>
    <x v="610"/>
    <x v="79"/>
    <x v="5"/>
    <x v="2"/>
    <n v="120"/>
    <n v="900"/>
    <n v="0.09"/>
  </r>
  <r>
    <x v="610"/>
    <x v="79"/>
    <x v="5"/>
    <x v="1"/>
    <n v="120"/>
    <n v="900"/>
    <n v="0.09"/>
  </r>
  <r>
    <x v="610"/>
    <x v="79"/>
    <x v="5"/>
    <x v="2"/>
    <n v="120"/>
    <n v="900"/>
    <n v="0.09"/>
  </r>
  <r>
    <x v="610"/>
    <x v="79"/>
    <x v="5"/>
    <x v="2"/>
    <n v="120"/>
    <n v="900"/>
    <n v="0.09"/>
  </r>
  <r>
    <x v="610"/>
    <x v="79"/>
    <x v="5"/>
    <x v="2"/>
    <n v="180"/>
    <n v="1800"/>
    <n v="0.18"/>
  </r>
  <r>
    <x v="610"/>
    <x v="79"/>
    <x v="5"/>
    <x v="2"/>
    <n v="58169.647942000003"/>
    <n v="26296000.972566999"/>
    <n v="2629.6000972566999"/>
  </r>
  <r>
    <x v="610"/>
    <x v="79"/>
    <x v="5"/>
    <x v="2"/>
    <n v="180"/>
    <n v="1800"/>
    <n v="0.18"/>
  </r>
  <r>
    <x v="610"/>
    <x v="79"/>
    <x v="5"/>
    <x v="2"/>
    <n v="120"/>
    <n v="900"/>
    <n v="0.09"/>
  </r>
  <r>
    <x v="610"/>
    <x v="79"/>
    <x v="5"/>
    <x v="2"/>
    <n v="840"/>
    <n v="18900"/>
    <n v="1.89"/>
  </r>
  <r>
    <x v="610"/>
    <x v="79"/>
    <x v="5"/>
    <x v="2"/>
    <n v="120"/>
    <n v="900"/>
    <n v="0.09"/>
  </r>
  <r>
    <x v="610"/>
    <x v="79"/>
    <x v="5"/>
    <x v="2"/>
    <n v="10260"/>
    <n v="2679300"/>
    <n v="267.93"/>
  </r>
  <r>
    <x v="610"/>
    <x v="79"/>
    <x v="5"/>
    <x v="2"/>
    <n v="9780"/>
    <n v="2654100"/>
    <n v="265.41000000000003"/>
  </r>
  <r>
    <x v="610"/>
    <x v="79"/>
    <x v="5"/>
    <x v="1"/>
    <n v="2280"/>
    <n v="158400"/>
    <n v="15.84"/>
  </r>
  <r>
    <x v="610"/>
    <x v="79"/>
    <x v="5"/>
    <x v="1"/>
    <n v="4380"/>
    <n v="487800"/>
    <n v="48.78"/>
  </r>
  <r>
    <x v="610"/>
    <x v="79"/>
    <x v="5"/>
    <x v="1"/>
    <n v="5760"/>
    <n v="516600"/>
    <n v="51.66"/>
  </r>
  <r>
    <x v="610"/>
    <x v="79"/>
    <x v="5"/>
    <x v="2"/>
    <n v="120"/>
    <n v="900"/>
    <n v="0.09"/>
  </r>
  <r>
    <x v="610"/>
    <x v="79"/>
    <x v="5"/>
    <x v="1"/>
    <n v="840"/>
    <n v="27900"/>
    <n v="2.79"/>
  </r>
  <r>
    <x v="610"/>
    <x v="79"/>
    <x v="5"/>
    <x v="1"/>
    <n v="120"/>
    <n v="900"/>
    <n v="0.09"/>
  </r>
  <r>
    <x v="610"/>
    <x v="79"/>
    <x v="5"/>
    <x v="1"/>
    <n v="120"/>
    <n v="900"/>
    <n v="0.09"/>
  </r>
  <r>
    <x v="610"/>
    <x v="79"/>
    <x v="5"/>
    <x v="1"/>
    <n v="10860"/>
    <n v="1366200"/>
    <n v="136.62"/>
  </r>
  <r>
    <x v="610"/>
    <x v="79"/>
    <x v="5"/>
    <x v="2"/>
    <n v="37147.354515999999"/>
    <n v="15568439.520358"/>
    <n v="1556.8439520357999"/>
  </r>
  <r>
    <x v="610"/>
    <x v="79"/>
    <x v="5"/>
    <x v="1"/>
    <n v="164238.08896699999"/>
    <n v="136443417.08673099"/>
    <n v="13644.341708673099"/>
  </r>
  <r>
    <x v="614"/>
    <x v="69"/>
    <x v="5"/>
    <x v="2"/>
    <n v="91598.967961999995"/>
    <n v="301500.77328199998"/>
    <n v="30.150077328199998"/>
  </r>
  <r>
    <x v="614"/>
    <x v="69"/>
    <x v="5"/>
    <x v="1"/>
    <n v="28031.431810999999"/>
    <n v="94488.775586999996"/>
    <n v="9.4488775586999996"/>
  </r>
  <r>
    <x v="614"/>
    <x v="69"/>
    <x v="5"/>
    <x v="1"/>
    <n v="120"/>
    <n v="900"/>
    <n v="0.09"/>
  </r>
  <r>
    <x v="614"/>
    <x v="69"/>
    <x v="5"/>
    <x v="1"/>
    <n v="15180"/>
    <n v="3553200"/>
    <n v="355.32"/>
  </r>
  <r>
    <x v="614"/>
    <x v="69"/>
    <x v="5"/>
    <x v="1"/>
    <n v="120"/>
    <n v="900"/>
    <n v="0.09"/>
  </r>
  <r>
    <x v="614"/>
    <x v="69"/>
    <x v="5"/>
    <x v="2"/>
    <n v="2565.7086920000002"/>
    <n v="230692.581393"/>
    <n v="23.0692581393"/>
  </r>
  <r>
    <x v="614"/>
    <x v="69"/>
    <x v="5"/>
    <x v="2"/>
    <n v="10020"/>
    <n v="1978200"/>
    <n v="197.82"/>
  </r>
  <r>
    <x v="614"/>
    <x v="69"/>
    <x v="5"/>
    <x v="1"/>
    <n v="240"/>
    <n v="2700"/>
    <n v="0.27"/>
  </r>
  <r>
    <x v="614"/>
    <x v="69"/>
    <x v="5"/>
    <x v="2"/>
    <n v="120"/>
    <n v="900"/>
    <n v="0.09"/>
  </r>
  <r>
    <x v="614"/>
    <x v="69"/>
    <x v="5"/>
    <x v="2"/>
    <n v="120"/>
    <n v="900"/>
    <n v="0.09"/>
  </r>
  <r>
    <x v="614"/>
    <x v="69"/>
    <x v="5"/>
    <x v="1"/>
    <n v="4980"/>
    <n v="574200"/>
    <n v="57.42"/>
  </r>
  <r>
    <x v="614"/>
    <x v="69"/>
    <x v="5"/>
    <x v="1"/>
    <n v="3420"/>
    <n v="123300"/>
    <n v="12.33"/>
  </r>
  <r>
    <x v="614"/>
    <x v="69"/>
    <x v="5"/>
    <x v="1"/>
    <n v="6060"/>
    <n v="818100"/>
    <n v="81.81"/>
  </r>
  <r>
    <x v="614"/>
    <x v="69"/>
    <x v="5"/>
    <x v="2"/>
    <n v="240"/>
    <n v="2700"/>
    <n v="0.27"/>
  </r>
  <r>
    <x v="614"/>
    <x v="69"/>
    <x v="5"/>
    <x v="2"/>
    <n v="780"/>
    <n v="22500"/>
    <n v="2.25"/>
  </r>
  <r>
    <x v="614"/>
    <x v="69"/>
    <x v="5"/>
    <x v="2"/>
    <n v="342117.54206399998"/>
    <n v="779034416.39635098"/>
    <n v="77903.441639635101"/>
  </r>
  <r>
    <x v="614"/>
    <x v="69"/>
    <x v="5"/>
    <x v="1"/>
    <n v="9780"/>
    <n v="1576800"/>
    <n v="157.68"/>
  </r>
  <r>
    <x v="614"/>
    <x v="69"/>
    <x v="5"/>
    <x v="2"/>
    <n v="332092.69693600002"/>
    <n v="1112761217.66013"/>
    <n v="111276.12176601301"/>
  </r>
  <r>
    <x v="614"/>
    <x v="69"/>
    <x v="5"/>
    <x v="1"/>
    <n v="302508.24862899998"/>
    <n v="812342376.38957596"/>
    <n v="81234.237638957595"/>
  </r>
  <r>
    <x v="614"/>
    <x v="69"/>
    <x v="5"/>
    <x v="2"/>
    <n v="68332.916037999996"/>
    <n v="222287.42322200001"/>
    <n v="22.228742322200002"/>
  </r>
  <r>
    <x v="614"/>
    <x v="69"/>
    <x v="5"/>
    <x v="1"/>
    <n v="11714.01087"/>
    <n v="35237.719370999999"/>
    <n v="3.5237719370999998"/>
  </r>
  <r>
    <x v="625"/>
    <x v="46"/>
    <x v="5"/>
    <x v="2"/>
    <n v="1440"/>
    <n v="74700"/>
    <n v="7.47"/>
  </r>
  <r>
    <x v="625"/>
    <x v="46"/>
    <x v="5"/>
    <x v="2"/>
    <n v="4920"/>
    <n v="735300"/>
    <n v="73.53"/>
  </r>
  <r>
    <x v="625"/>
    <x v="46"/>
    <x v="5"/>
    <x v="2"/>
    <n v="120"/>
    <n v="900"/>
    <n v="0.09"/>
  </r>
  <r>
    <x v="625"/>
    <x v="46"/>
    <x v="5"/>
    <x v="1"/>
    <n v="120"/>
    <n v="900"/>
    <n v="0.09"/>
  </r>
  <r>
    <x v="625"/>
    <x v="46"/>
    <x v="5"/>
    <x v="1"/>
    <n v="120"/>
    <n v="900"/>
    <n v="0.09"/>
  </r>
  <r>
    <x v="625"/>
    <x v="46"/>
    <x v="5"/>
    <x v="1"/>
    <n v="600"/>
    <n v="10800"/>
    <n v="1.08"/>
  </r>
  <r>
    <x v="625"/>
    <x v="46"/>
    <x v="5"/>
    <x v="2"/>
    <n v="1320"/>
    <n v="69300"/>
    <n v="6.93"/>
  </r>
  <r>
    <x v="625"/>
    <x v="46"/>
    <x v="5"/>
    <x v="2"/>
    <n v="17160"/>
    <n v="7147800"/>
    <n v="714.78"/>
  </r>
  <r>
    <x v="625"/>
    <x v="46"/>
    <x v="5"/>
    <x v="1"/>
    <n v="2220"/>
    <n v="128700"/>
    <n v="12.87"/>
  </r>
  <r>
    <x v="625"/>
    <x v="46"/>
    <x v="5"/>
    <x v="2"/>
    <n v="2460"/>
    <n v="141300"/>
    <n v="14.13"/>
  </r>
  <r>
    <x v="625"/>
    <x v="46"/>
    <x v="5"/>
    <x v="2"/>
    <n v="120"/>
    <n v="900"/>
    <n v="0.09"/>
  </r>
  <r>
    <x v="625"/>
    <x v="46"/>
    <x v="5"/>
    <x v="2"/>
    <n v="11700"/>
    <n v="3690900"/>
    <n v="369.09"/>
  </r>
  <r>
    <x v="625"/>
    <x v="46"/>
    <x v="5"/>
    <x v="1"/>
    <n v="9600"/>
    <n v="651600"/>
    <n v="65.16"/>
  </r>
  <r>
    <x v="625"/>
    <x v="46"/>
    <x v="5"/>
    <x v="2"/>
    <n v="360"/>
    <n v="4500"/>
    <n v="0.45"/>
  </r>
  <r>
    <x v="625"/>
    <x v="46"/>
    <x v="5"/>
    <x v="2"/>
    <n v="14040"/>
    <n v="2008800"/>
    <n v="200.88"/>
  </r>
  <r>
    <x v="625"/>
    <x v="46"/>
    <x v="5"/>
    <x v="2"/>
    <n v="540"/>
    <n v="9900"/>
    <n v="0.99"/>
  </r>
  <r>
    <x v="625"/>
    <x v="46"/>
    <x v="5"/>
    <x v="2"/>
    <n v="2760"/>
    <n v="132300"/>
    <n v="13.23"/>
  </r>
  <r>
    <x v="625"/>
    <x v="46"/>
    <x v="5"/>
    <x v="2"/>
    <n v="120"/>
    <n v="900"/>
    <n v="0.09"/>
  </r>
  <r>
    <x v="625"/>
    <x v="46"/>
    <x v="5"/>
    <x v="1"/>
    <n v="1620"/>
    <n v="39600"/>
    <n v="3.96"/>
  </r>
  <r>
    <x v="625"/>
    <x v="46"/>
    <x v="5"/>
    <x v="1"/>
    <n v="4260"/>
    <n v="603000"/>
    <n v="60.3"/>
  </r>
  <r>
    <x v="625"/>
    <x v="46"/>
    <x v="5"/>
    <x v="1"/>
    <n v="120"/>
    <n v="900"/>
    <n v="0.09"/>
  </r>
  <r>
    <x v="625"/>
    <x v="46"/>
    <x v="5"/>
    <x v="2"/>
    <n v="120"/>
    <n v="900"/>
    <n v="0.09"/>
  </r>
  <r>
    <x v="625"/>
    <x v="46"/>
    <x v="5"/>
    <x v="2"/>
    <n v="120"/>
    <n v="900"/>
    <n v="0.09"/>
  </r>
  <r>
    <x v="625"/>
    <x v="46"/>
    <x v="5"/>
    <x v="1"/>
    <n v="2520"/>
    <n v="126000"/>
    <n v="12.6"/>
  </r>
  <r>
    <x v="625"/>
    <x v="46"/>
    <x v="5"/>
    <x v="1"/>
    <n v="2580"/>
    <n v="139500"/>
    <n v="13.95"/>
  </r>
  <r>
    <x v="625"/>
    <x v="46"/>
    <x v="5"/>
    <x v="2"/>
    <n v="6480"/>
    <n v="1022400"/>
    <n v="102.24"/>
  </r>
  <r>
    <x v="625"/>
    <x v="46"/>
    <x v="5"/>
    <x v="2"/>
    <n v="29147.869316"/>
    <n v="5599560.479642"/>
    <n v="559.95604796420002"/>
  </r>
  <r>
    <x v="625"/>
    <x v="46"/>
    <x v="5"/>
    <x v="2"/>
    <n v="1860"/>
    <n v="74700"/>
    <n v="7.47"/>
  </r>
  <r>
    <x v="625"/>
    <x v="46"/>
    <x v="5"/>
    <x v="2"/>
    <n v="360"/>
    <n v="4500"/>
    <n v="0.45"/>
  </r>
  <r>
    <x v="625"/>
    <x v="46"/>
    <x v="5"/>
    <x v="1"/>
    <n v="2580"/>
    <n v="230400"/>
    <n v="23.04"/>
  </r>
  <r>
    <x v="625"/>
    <x v="46"/>
    <x v="5"/>
    <x v="2"/>
    <n v="120"/>
    <n v="900"/>
    <n v="0.09"/>
  </r>
  <r>
    <x v="625"/>
    <x v="46"/>
    <x v="5"/>
    <x v="2"/>
    <n v="120"/>
    <n v="900"/>
    <n v="0.09"/>
  </r>
  <r>
    <x v="625"/>
    <x v="46"/>
    <x v="5"/>
    <x v="2"/>
    <n v="8760"/>
    <n v="1994400"/>
    <n v="199.44"/>
  </r>
  <r>
    <x v="625"/>
    <x v="46"/>
    <x v="5"/>
    <x v="1"/>
    <n v="1080"/>
    <n v="52200"/>
    <n v="5.22"/>
  </r>
  <r>
    <x v="625"/>
    <x v="46"/>
    <x v="5"/>
    <x v="2"/>
    <n v="7080"/>
    <n v="1151100"/>
    <n v="115.11"/>
  </r>
  <r>
    <x v="625"/>
    <x v="46"/>
    <x v="5"/>
    <x v="2"/>
    <n v="12000"/>
    <n v="2971800"/>
    <n v="297.18"/>
  </r>
  <r>
    <x v="625"/>
    <x v="46"/>
    <x v="5"/>
    <x v="1"/>
    <n v="362229.69960300002"/>
    <n v="419656420.85248899"/>
    <n v="41965.642085248903"/>
  </r>
  <r>
    <x v="625"/>
    <x v="46"/>
    <x v="5"/>
    <x v="2"/>
    <n v="6960"/>
    <n v="1294200"/>
    <n v="129.41999999999999"/>
  </r>
  <r>
    <x v="625"/>
    <x v="46"/>
    <x v="5"/>
    <x v="1"/>
    <n v="146648.03880000001"/>
    <n v="129689476.219386"/>
    <n v="12968.9476219386"/>
  </r>
  <r>
    <x v="626"/>
    <x v="33"/>
    <x v="3"/>
    <x v="3"/>
    <n v="106595.22066000001"/>
    <n v="338429.78076599998"/>
    <n v="33.842978076599998"/>
  </r>
  <r>
    <x v="626"/>
    <x v="33"/>
    <x v="3"/>
    <x v="3"/>
    <n v="409677.78717899998"/>
    <n v="3109445260.6402302"/>
    <n v="310944.52606402303"/>
  </r>
  <r>
    <x v="626"/>
    <x v="33"/>
    <x v="3"/>
    <x v="2"/>
    <n v="3540"/>
    <n v="212400"/>
    <n v="21.24"/>
  </r>
  <r>
    <x v="626"/>
    <x v="33"/>
    <x v="3"/>
    <x v="1"/>
    <n v="6000"/>
    <n v="282600"/>
    <n v="28.26"/>
  </r>
  <r>
    <x v="626"/>
    <x v="33"/>
    <x v="3"/>
    <x v="1"/>
    <n v="5280"/>
    <n v="194400"/>
    <n v="19.440000000000001"/>
  </r>
  <r>
    <x v="626"/>
    <x v="33"/>
    <x v="3"/>
    <x v="1"/>
    <n v="6540"/>
    <n v="278100"/>
    <n v="27.81"/>
  </r>
  <r>
    <x v="626"/>
    <x v="33"/>
    <x v="3"/>
    <x v="1"/>
    <n v="16800"/>
    <n v="969300"/>
    <n v="96.93"/>
  </r>
  <r>
    <x v="626"/>
    <x v="33"/>
    <x v="3"/>
    <x v="2"/>
    <n v="4080"/>
    <n v="252900"/>
    <n v="25.29"/>
  </r>
  <r>
    <x v="626"/>
    <x v="33"/>
    <x v="3"/>
    <x v="1"/>
    <n v="9960"/>
    <n v="432900"/>
    <n v="43.29"/>
  </r>
  <r>
    <x v="626"/>
    <x v="33"/>
    <x v="3"/>
    <x v="1"/>
    <n v="2820"/>
    <n v="111600"/>
    <n v="11.16"/>
  </r>
  <r>
    <x v="626"/>
    <x v="33"/>
    <x v="3"/>
    <x v="1"/>
    <n v="4260"/>
    <n v="240300"/>
    <n v="24.03"/>
  </r>
  <r>
    <x v="626"/>
    <x v="33"/>
    <x v="3"/>
    <x v="1"/>
    <n v="6720"/>
    <n v="493200"/>
    <n v="49.32"/>
  </r>
  <r>
    <x v="626"/>
    <x v="33"/>
    <x v="3"/>
    <x v="1"/>
    <n v="9660"/>
    <n v="907200"/>
    <n v="90.72"/>
  </r>
  <r>
    <x v="626"/>
    <x v="33"/>
    <x v="3"/>
    <x v="1"/>
    <n v="3360"/>
    <n v="175500"/>
    <n v="17.55"/>
  </r>
  <r>
    <x v="626"/>
    <x v="33"/>
    <x v="3"/>
    <x v="1"/>
    <n v="19380"/>
    <n v="935100"/>
    <n v="93.51"/>
  </r>
  <r>
    <x v="626"/>
    <x v="33"/>
    <x v="3"/>
    <x v="1"/>
    <n v="9060"/>
    <n v="621000"/>
    <n v="62.1"/>
  </r>
  <r>
    <x v="626"/>
    <x v="33"/>
    <x v="3"/>
    <x v="1"/>
    <n v="8280"/>
    <n v="348300"/>
    <n v="34.83"/>
  </r>
  <r>
    <x v="626"/>
    <x v="33"/>
    <x v="3"/>
    <x v="1"/>
    <n v="17400"/>
    <n v="1080000"/>
    <n v="108"/>
  </r>
  <r>
    <x v="626"/>
    <x v="33"/>
    <x v="3"/>
    <x v="1"/>
    <n v="8940"/>
    <n v="421200"/>
    <n v="42.12"/>
  </r>
  <r>
    <x v="626"/>
    <x v="33"/>
    <x v="3"/>
    <x v="1"/>
    <n v="5280"/>
    <n v="180000"/>
    <n v="18"/>
  </r>
  <r>
    <x v="626"/>
    <x v="33"/>
    <x v="3"/>
    <x v="1"/>
    <n v="2820"/>
    <n v="142200"/>
    <n v="14.22"/>
  </r>
  <r>
    <x v="626"/>
    <x v="33"/>
    <x v="3"/>
    <x v="1"/>
    <n v="3900"/>
    <n v="131400"/>
    <n v="13.14"/>
  </r>
  <r>
    <x v="626"/>
    <x v="33"/>
    <x v="3"/>
    <x v="1"/>
    <n v="36300"/>
    <n v="2153700"/>
    <n v="215.37"/>
  </r>
  <r>
    <x v="626"/>
    <x v="33"/>
    <x v="3"/>
    <x v="1"/>
    <n v="33720"/>
    <n v="2122200"/>
    <n v="212.22"/>
  </r>
  <r>
    <x v="626"/>
    <x v="33"/>
    <x v="3"/>
    <x v="1"/>
    <n v="6660"/>
    <n v="272700"/>
    <n v="27.27"/>
  </r>
  <r>
    <x v="626"/>
    <x v="33"/>
    <x v="3"/>
    <x v="1"/>
    <n v="21180"/>
    <n v="1419300"/>
    <n v="141.93"/>
  </r>
  <r>
    <x v="626"/>
    <x v="33"/>
    <x v="3"/>
    <x v="1"/>
    <n v="6300"/>
    <n v="315000"/>
    <n v="31.5"/>
  </r>
  <r>
    <x v="626"/>
    <x v="33"/>
    <x v="3"/>
    <x v="1"/>
    <n v="6060"/>
    <n v="323100"/>
    <n v="32.31"/>
  </r>
  <r>
    <x v="626"/>
    <x v="33"/>
    <x v="3"/>
    <x v="1"/>
    <n v="4500"/>
    <n v="210600"/>
    <n v="21.06"/>
  </r>
  <r>
    <x v="626"/>
    <x v="33"/>
    <x v="3"/>
    <x v="2"/>
    <n v="120"/>
    <n v="900"/>
    <n v="0.09"/>
  </r>
  <r>
    <x v="626"/>
    <x v="33"/>
    <x v="3"/>
    <x v="1"/>
    <n v="3480"/>
    <n v="141300"/>
    <n v="14.13"/>
  </r>
  <r>
    <x v="626"/>
    <x v="33"/>
    <x v="3"/>
    <x v="2"/>
    <n v="4860"/>
    <n v="180900"/>
    <n v="18.09"/>
  </r>
  <r>
    <x v="626"/>
    <x v="33"/>
    <x v="3"/>
    <x v="1"/>
    <n v="10380"/>
    <n v="721800"/>
    <n v="72.180000000000007"/>
  </r>
  <r>
    <x v="626"/>
    <x v="33"/>
    <x v="3"/>
    <x v="1"/>
    <n v="2100"/>
    <n v="100800"/>
    <n v="10.08"/>
  </r>
  <r>
    <x v="626"/>
    <x v="33"/>
    <x v="3"/>
    <x v="1"/>
    <n v="4800"/>
    <n v="162900"/>
    <n v="16.29"/>
  </r>
  <r>
    <x v="626"/>
    <x v="33"/>
    <x v="3"/>
    <x v="1"/>
    <n v="76200"/>
    <n v="5695200"/>
    <n v="569.52"/>
  </r>
  <r>
    <x v="626"/>
    <x v="33"/>
    <x v="3"/>
    <x v="1"/>
    <n v="4620"/>
    <n v="175500"/>
    <n v="17.55"/>
  </r>
  <r>
    <x v="626"/>
    <x v="33"/>
    <x v="3"/>
    <x v="1"/>
    <n v="3900"/>
    <n v="172800"/>
    <n v="17.28"/>
  </r>
  <r>
    <x v="626"/>
    <x v="33"/>
    <x v="3"/>
    <x v="1"/>
    <n v="4800"/>
    <n v="133200"/>
    <n v="13.32"/>
  </r>
  <r>
    <x v="626"/>
    <x v="33"/>
    <x v="3"/>
    <x v="1"/>
    <n v="4080"/>
    <n v="142200"/>
    <n v="14.22"/>
  </r>
  <r>
    <x v="626"/>
    <x v="33"/>
    <x v="3"/>
    <x v="1"/>
    <n v="17940"/>
    <n v="854100"/>
    <n v="85.41"/>
  </r>
  <r>
    <x v="626"/>
    <x v="33"/>
    <x v="3"/>
    <x v="1"/>
    <n v="4500"/>
    <n v="121500"/>
    <n v="12.15"/>
  </r>
  <r>
    <x v="626"/>
    <x v="33"/>
    <x v="3"/>
    <x v="1"/>
    <n v="35160"/>
    <n v="3505500"/>
    <n v="350.55"/>
  </r>
  <r>
    <x v="626"/>
    <x v="33"/>
    <x v="3"/>
    <x v="1"/>
    <n v="3840"/>
    <n v="134100"/>
    <n v="13.41"/>
  </r>
  <r>
    <x v="626"/>
    <x v="33"/>
    <x v="3"/>
    <x v="1"/>
    <n v="6120"/>
    <n v="265500"/>
    <n v="26.55"/>
  </r>
  <r>
    <x v="626"/>
    <x v="33"/>
    <x v="3"/>
    <x v="1"/>
    <n v="40140"/>
    <n v="3510900"/>
    <n v="351.09"/>
  </r>
  <r>
    <x v="626"/>
    <x v="33"/>
    <x v="3"/>
    <x v="1"/>
    <n v="5040"/>
    <n v="207000"/>
    <n v="20.7"/>
  </r>
  <r>
    <x v="626"/>
    <x v="33"/>
    <x v="3"/>
    <x v="2"/>
    <n v="120"/>
    <n v="900"/>
    <n v="0.09"/>
  </r>
  <r>
    <x v="626"/>
    <x v="33"/>
    <x v="3"/>
    <x v="2"/>
    <n v="360"/>
    <n v="5400"/>
    <n v="0.54"/>
  </r>
  <r>
    <x v="626"/>
    <x v="33"/>
    <x v="3"/>
    <x v="1"/>
    <n v="2700"/>
    <n v="105300"/>
    <n v="10.53"/>
  </r>
  <r>
    <x v="626"/>
    <x v="33"/>
    <x v="3"/>
    <x v="1"/>
    <n v="2460"/>
    <n v="115200"/>
    <n v="11.52"/>
  </r>
  <r>
    <x v="626"/>
    <x v="33"/>
    <x v="3"/>
    <x v="1"/>
    <n v="8520"/>
    <n v="515700"/>
    <n v="51.57"/>
  </r>
  <r>
    <x v="626"/>
    <x v="33"/>
    <x v="3"/>
    <x v="2"/>
    <n v="120"/>
    <n v="900"/>
    <n v="0.09"/>
  </r>
  <r>
    <x v="626"/>
    <x v="33"/>
    <x v="3"/>
    <x v="1"/>
    <n v="3180"/>
    <n v="131400"/>
    <n v="13.14"/>
  </r>
  <r>
    <x v="626"/>
    <x v="33"/>
    <x v="3"/>
    <x v="1"/>
    <n v="3480"/>
    <n v="146700"/>
    <n v="14.67"/>
  </r>
  <r>
    <x v="626"/>
    <x v="33"/>
    <x v="3"/>
    <x v="1"/>
    <n v="6000"/>
    <n v="315900"/>
    <n v="31.59"/>
  </r>
  <r>
    <x v="626"/>
    <x v="33"/>
    <x v="3"/>
    <x v="1"/>
    <n v="6060"/>
    <n v="371700"/>
    <n v="37.17"/>
  </r>
  <r>
    <x v="626"/>
    <x v="33"/>
    <x v="3"/>
    <x v="1"/>
    <n v="17280"/>
    <n v="876600"/>
    <n v="87.66"/>
  </r>
  <r>
    <x v="626"/>
    <x v="33"/>
    <x v="3"/>
    <x v="1"/>
    <n v="4020"/>
    <n v="215100"/>
    <n v="21.51"/>
  </r>
  <r>
    <x v="626"/>
    <x v="33"/>
    <x v="3"/>
    <x v="1"/>
    <n v="43380"/>
    <n v="3229200"/>
    <n v="322.92"/>
  </r>
  <r>
    <x v="626"/>
    <x v="33"/>
    <x v="3"/>
    <x v="1"/>
    <n v="26700"/>
    <n v="1737000"/>
    <n v="173.7"/>
  </r>
  <r>
    <x v="626"/>
    <x v="33"/>
    <x v="3"/>
    <x v="1"/>
    <n v="11220"/>
    <n v="594000"/>
    <n v="59.4"/>
  </r>
  <r>
    <x v="626"/>
    <x v="33"/>
    <x v="3"/>
    <x v="1"/>
    <n v="3300"/>
    <n v="155700"/>
    <n v="15.57"/>
  </r>
  <r>
    <x v="626"/>
    <x v="33"/>
    <x v="3"/>
    <x v="1"/>
    <n v="9660"/>
    <n v="468000"/>
    <n v="46.8"/>
  </r>
  <r>
    <x v="626"/>
    <x v="33"/>
    <x v="3"/>
    <x v="1"/>
    <n v="3540"/>
    <n v="168300"/>
    <n v="16.829999999999998"/>
  </r>
  <r>
    <x v="626"/>
    <x v="33"/>
    <x v="3"/>
    <x v="1"/>
    <n v="4740"/>
    <n v="177300"/>
    <n v="17.73"/>
  </r>
  <r>
    <x v="626"/>
    <x v="33"/>
    <x v="3"/>
    <x v="1"/>
    <n v="7740"/>
    <n v="414900"/>
    <n v="41.49"/>
  </r>
  <r>
    <x v="626"/>
    <x v="33"/>
    <x v="3"/>
    <x v="1"/>
    <n v="4380"/>
    <n v="159300"/>
    <n v="15.93"/>
  </r>
  <r>
    <x v="626"/>
    <x v="33"/>
    <x v="3"/>
    <x v="1"/>
    <n v="9120"/>
    <n v="774000"/>
    <n v="77.400000000000006"/>
  </r>
  <r>
    <x v="626"/>
    <x v="33"/>
    <x v="3"/>
    <x v="1"/>
    <n v="4200"/>
    <n v="153900"/>
    <n v="15.39"/>
  </r>
  <r>
    <x v="626"/>
    <x v="33"/>
    <x v="3"/>
    <x v="1"/>
    <n v="7260"/>
    <n v="375300"/>
    <n v="37.53"/>
  </r>
  <r>
    <x v="626"/>
    <x v="33"/>
    <x v="3"/>
    <x v="1"/>
    <n v="4020"/>
    <n v="173700"/>
    <n v="17.37"/>
  </r>
  <r>
    <x v="626"/>
    <x v="33"/>
    <x v="3"/>
    <x v="2"/>
    <n v="3960"/>
    <n v="137700"/>
    <n v="13.77"/>
  </r>
  <r>
    <x v="626"/>
    <x v="33"/>
    <x v="3"/>
    <x v="1"/>
    <n v="2160"/>
    <n v="100800"/>
    <n v="10.08"/>
  </r>
  <r>
    <x v="626"/>
    <x v="33"/>
    <x v="3"/>
    <x v="1"/>
    <n v="2220"/>
    <n v="107100"/>
    <n v="10.71"/>
  </r>
  <r>
    <x v="626"/>
    <x v="33"/>
    <x v="3"/>
    <x v="1"/>
    <n v="5580"/>
    <n v="351900"/>
    <n v="35.19"/>
  </r>
  <r>
    <x v="626"/>
    <x v="33"/>
    <x v="3"/>
    <x v="2"/>
    <n v="2940"/>
    <n v="117000"/>
    <n v="11.7"/>
  </r>
  <r>
    <x v="626"/>
    <x v="33"/>
    <x v="3"/>
    <x v="1"/>
    <n v="3060"/>
    <n v="123300"/>
    <n v="12.33"/>
  </r>
  <r>
    <x v="626"/>
    <x v="33"/>
    <x v="3"/>
    <x v="1"/>
    <n v="5280"/>
    <n v="239400"/>
    <n v="23.94"/>
  </r>
  <r>
    <x v="626"/>
    <x v="33"/>
    <x v="3"/>
    <x v="2"/>
    <n v="5640"/>
    <n v="348300"/>
    <n v="34.83"/>
  </r>
  <r>
    <x v="626"/>
    <x v="33"/>
    <x v="3"/>
    <x v="2"/>
    <n v="240"/>
    <n v="2700"/>
    <n v="0.27"/>
  </r>
  <r>
    <x v="626"/>
    <x v="33"/>
    <x v="3"/>
    <x v="1"/>
    <n v="36600"/>
    <n v="2779200"/>
    <n v="277.92"/>
  </r>
  <r>
    <x v="626"/>
    <x v="33"/>
    <x v="3"/>
    <x v="2"/>
    <n v="13860"/>
    <n v="1853100"/>
    <n v="185.31"/>
  </r>
  <r>
    <x v="626"/>
    <x v="33"/>
    <x v="3"/>
    <x v="1"/>
    <n v="8220"/>
    <n v="702000"/>
    <n v="70.2"/>
  </r>
  <r>
    <x v="626"/>
    <x v="33"/>
    <x v="3"/>
    <x v="1"/>
    <n v="18300"/>
    <n v="1204200"/>
    <n v="120.42"/>
  </r>
  <r>
    <x v="626"/>
    <x v="33"/>
    <x v="3"/>
    <x v="2"/>
    <n v="300"/>
    <n v="3600"/>
    <n v="0.36"/>
  </r>
  <r>
    <x v="626"/>
    <x v="33"/>
    <x v="3"/>
    <x v="2"/>
    <n v="300"/>
    <n v="3600"/>
    <n v="0.36"/>
  </r>
  <r>
    <x v="626"/>
    <x v="33"/>
    <x v="3"/>
    <x v="2"/>
    <n v="1140335.6018429999"/>
    <n v="1767036987.63942"/>
    <n v="176703.698763942"/>
  </r>
  <r>
    <x v="626"/>
    <x v="33"/>
    <x v="3"/>
    <x v="2"/>
    <n v="420"/>
    <n v="9900"/>
    <n v="0.99"/>
  </r>
  <r>
    <x v="626"/>
    <x v="33"/>
    <x v="3"/>
    <x v="2"/>
    <n v="420"/>
    <n v="10800"/>
    <n v="1.08"/>
  </r>
  <r>
    <x v="626"/>
    <x v="33"/>
    <x v="3"/>
    <x v="2"/>
    <n v="13800"/>
    <n v="6066000"/>
    <n v="606.6"/>
  </r>
  <r>
    <x v="626"/>
    <x v="33"/>
    <x v="3"/>
    <x v="2"/>
    <n v="180"/>
    <n v="1800"/>
    <n v="0.18"/>
  </r>
  <r>
    <x v="626"/>
    <x v="33"/>
    <x v="3"/>
    <x v="2"/>
    <n v="240"/>
    <n v="2700"/>
    <n v="0.27"/>
  </r>
  <r>
    <x v="626"/>
    <x v="33"/>
    <x v="3"/>
    <x v="2"/>
    <n v="180"/>
    <n v="1800"/>
    <n v="0.18"/>
  </r>
  <r>
    <x v="626"/>
    <x v="33"/>
    <x v="3"/>
    <x v="2"/>
    <n v="17340"/>
    <n v="1636200"/>
    <n v="163.62"/>
  </r>
  <r>
    <x v="626"/>
    <x v="33"/>
    <x v="3"/>
    <x v="2"/>
    <n v="120"/>
    <n v="900"/>
    <n v="0.09"/>
  </r>
  <r>
    <x v="626"/>
    <x v="33"/>
    <x v="3"/>
    <x v="2"/>
    <n v="1260"/>
    <n v="31500"/>
    <n v="3.15"/>
  </r>
  <r>
    <x v="626"/>
    <x v="33"/>
    <x v="3"/>
    <x v="2"/>
    <n v="120"/>
    <n v="900"/>
    <n v="0.09"/>
  </r>
  <r>
    <x v="626"/>
    <x v="33"/>
    <x v="3"/>
    <x v="2"/>
    <n v="2115.7279880000001"/>
    <n v="120060.847591"/>
    <n v="12.0060847591"/>
  </r>
  <r>
    <x v="626"/>
    <x v="33"/>
    <x v="3"/>
    <x v="2"/>
    <n v="2220.517484"/>
    <n v="116344.171217"/>
    <n v="11.6344171217"/>
  </r>
  <r>
    <x v="626"/>
    <x v="33"/>
    <x v="3"/>
    <x v="1"/>
    <n v="9120"/>
    <n v="439200"/>
    <n v="43.92"/>
  </r>
  <r>
    <x v="626"/>
    <x v="33"/>
    <x v="3"/>
    <x v="2"/>
    <n v="2280"/>
    <n v="132300"/>
    <n v="13.23"/>
  </r>
  <r>
    <x v="626"/>
    <x v="33"/>
    <x v="3"/>
    <x v="2"/>
    <n v="120"/>
    <n v="900"/>
    <n v="0.09"/>
  </r>
  <r>
    <x v="626"/>
    <x v="33"/>
    <x v="3"/>
    <x v="2"/>
    <n v="1080"/>
    <n v="25200"/>
    <n v="2.52"/>
  </r>
  <r>
    <x v="626"/>
    <x v="33"/>
    <x v="3"/>
    <x v="1"/>
    <n v="5880"/>
    <n v="288900"/>
    <n v="28.89"/>
  </r>
  <r>
    <x v="626"/>
    <x v="33"/>
    <x v="3"/>
    <x v="2"/>
    <n v="180"/>
    <n v="1800"/>
    <n v="0.18"/>
  </r>
  <r>
    <x v="626"/>
    <x v="33"/>
    <x v="3"/>
    <x v="1"/>
    <n v="14580"/>
    <n v="779400"/>
    <n v="77.94"/>
  </r>
  <r>
    <x v="626"/>
    <x v="33"/>
    <x v="3"/>
    <x v="2"/>
    <n v="54436.005790000003"/>
    <n v="12137456.340085"/>
    <n v="1213.7456340085"/>
  </r>
  <r>
    <x v="626"/>
    <x v="33"/>
    <x v="3"/>
    <x v="2"/>
    <n v="6234.8906010000001"/>
    <n v="416660.31989699998"/>
    <n v="41.666031989699995"/>
  </r>
  <r>
    <x v="626"/>
    <x v="33"/>
    <x v="3"/>
    <x v="1"/>
    <n v="15411.314845999999"/>
    <n v="900624.47973999998"/>
    <n v="90.062447973999994"/>
  </r>
  <r>
    <x v="626"/>
    <x v="33"/>
    <x v="3"/>
    <x v="1"/>
    <n v="5372.9518070000004"/>
    <n v="416875.45199999999"/>
    <n v="41.687545200000002"/>
  </r>
  <r>
    <x v="626"/>
    <x v="33"/>
    <x v="3"/>
    <x v="2"/>
    <n v="78711.831038000004"/>
    <n v="19928181.001967002"/>
    <n v="1992.8181001967002"/>
  </r>
  <r>
    <x v="626"/>
    <x v="33"/>
    <x v="3"/>
    <x v="1"/>
    <n v="12042.509835999999"/>
    <n v="2049478.1618850001"/>
    <n v="204.94781618850001"/>
  </r>
  <r>
    <x v="626"/>
    <x v="33"/>
    <x v="3"/>
    <x v="2"/>
    <n v="1370.049276"/>
    <n v="43005.835815999999"/>
    <n v="4.3005835815999998"/>
  </r>
  <r>
    <x v="626"/>
    <x v="33"/>
    <x v="3"/>
    <x v="2"/>
    <n v="10490.940091"/>
    <n v="1981881.2626410001"/>
    <n v="198.18812626410002"/>
  </r>
  <r>
    <x v="626"/>
    <x v="33"/>
    <x v="3"/>
    <x v="1"/>
    <n v="374983.29162500001"/>
    <n v="612946214.76401806"/>
    <n v="61294.621476401808"/>
  </r>
  <r>
    <x v="634"/>
    <x v="46"/>
    <x v="5"/>
    <x v="2"/>
    <n v="48154.805552999998"/>
    <n v="30007482.477495"/>
    <n v="3000.7482477495"/>
  </r>
  <r>
    <x v="634"/>
    <x v="46"/>
    <x v="5"/>
    <x v="2"/>
    <n v="28140"/>
    <n v="7227000"/>
    <n v="722.7"/>
  </r>
  <r>
    <x v="634"/>
    <x v="46"/>
    <x v="5"/>
    <x v="2"/>
    <n v="1380"/>
    <n v="54900"/>
    <n v="5.49"/>
  </r>
  <r>
    <x v="634"/>
    <x v="46"/>
    <x v="5"/>
    <x v="2"/>
    <n v="1260"/>
    <n v="39600"/>
    <n v="3.96"/>
  </r>
  <r>
    <x v="634"/>
    <x v="46"/>
    <x v="5"/>
    <x v="2"/>
    <n v="120"/>
    <n v="900"/>
    <n v="0.09"/>
  </r>
  <r>
    <x v="634"/>
    <x v="46"/>
    <x v="5"/>
    <x v="1"/>
    <n v="4320"/>
    <n v="313200"/>
    <n v="31.32"/>
  </r>
  <r>
    <x v="634"/>
    <x v="46"/>
    <x v="5"/>
    <x v="1"/>
    <n v="6600"/>
    <n v="725400"/>
    <n v="72.540000000000006"/>
  </r>
  <r>
    <x v="634"/>
    <x v="46"/>
    <x v="5"/>
    <x v="1"/>
    <n v="3480"/>
    <n v="127800"/>
    <n v="12.78"/>
  </r>
  <r>
    <x v="634"/>
    <x v="46"/>
    <x v="5"/>
    <x v="2"/>
    <n v="480"/>
    <n v="6300"/>
    <n v="0.63"/>
  </r>
  <r>
    <x v="634"/>
    <x v="46"/>
    <x v="5"/>
    <x v="2"/>
    <n v="180"/>
    <n v="1800"/>
    <n v="0.18"/>
  </r>
  <r>
    <x v="634"/>
    <x v="46"/>
    <x v="5"/>
    <x v="1"/>
    <n v="5820"/>
    <n v="406800"/>
    <n v="40.68"/>
  </r>
  <r>
    <x v="634"/>
    <x v="46"/>
    <x v="5"/>
    <x v="2"/>
    <n v="1200"/>
    <n v="22500"/>
    <n v="2.25"/>
  </r>
  <r>
    <x v="634"/>
    <x v="46"/>
    <x v="5"/>
    <x v="2"/>
    <n v="120"/>
    <n v="900"/>
    <n v="0.09"/>
  </r>
  <r>
    <x v="634"/>
    <x v="46"/>
    <x v="5"/>
    <x v="1"/>
    <n v="3900"/>
    <n v="192600"/>
    <n v="19.260000000000002"/>
  </r>
  <r>
    <x v="634"/>
    <x v="46"/>
    <x v="5"/>
    <x v="1"/>
    <n v="3120"/>
    <n v="172800"/>
    <n v="17.28"/>
  </r>
  <r>
    <x v="634"/>
    <x v="46"/>
    <x v="5"/>
    <x v="2"/>
    <n v="180"/>
    <n v="1800"/>
    <n v="0.18"/>
  </r>
  <r>
    <x v="634"/>
    <x v="46"/>
    <x v="5"/>
    <x v="2"/>
    <n v="840"/>
    <n v="16200"/>
    <n v="1.62"/>
  </r>
  <r>
    <x v="634"/>
    <x v="46"/>
    <x v="5"/>
    <x v="2"/>
    <n v="13680"/>
    <n v="930600"/>
    <n v="93.06"/>
  </r>
  <r>
    <x v="634"/>
    <x v="46"/>
    <x v="5"/>
    <x v="2"/>
    <n v="85560"/>
    <n v="23814900"/>
    <n v="2381.4899999999998"/>
  </r>
  <r>
    <x v="634"/>
    <x v="46"/>
    <x v="5"/>
    <x v="2"/>
    <n v="7620"/>
    <n v="1243800"/>
    <n v="124.38"/>
  </r>
  <r>
    <x v="634"/>
    <x v="46"/>
    <x v="5"/>
    <x v="2"/>
    <n v="4380"/>
    <n v="295200"/>
    <n v="29.52"/>
  </r>
  <r>
    <x v="634"/>
    <x v="46"/>
    <x v="5"/>
    <x v="2"/>
    <n v="2824.6186809999999"/>
    <n v="92749.684676000004"/>
    <n v="9.2749684676000008"/>
  </r>
  <r>
    <x v="634"/>
    <x v="46"/>
    <x v="5"/>
    <x v="2"/>
    <n v="2781.2613419999998"/>
    <n v="226099.02743300001"/>
    <n v="22.609902743300001"/>
  </r>
  <r>
    <x v="634"/>
    <x v="46"/>
    <x v="5"/>
    <x v="1"/>
    <n v="245806.853321"/>
    <n v="309144297.57538003"/>
    <n v="30914.429757538004"/>
  </r>
  <r>
    <x v="635"/>
    <x v="76"/>
    <x v="5"/>
    <x v="1"/>
    <n v="144941.00030499999"/>
    <n v="142095851.795394"/>
    <n v="14209.585179539401"/>
  </r>
  <r>
    <x v="638"/>
    <x v="78"/>
    <x v="5"/>
    <x v="1"/>
    <n v="52880.646718999997"/>
    <n v="20802549.804241002"/>
    <n v="2080.2549804241003"/>
  </r>
  <r>
    <x v="653"/>
    <x v="48"/>
    <x v="4"/>
    <x v="1"/>
    <n v="15350.862572"/>
    <n v="49228.310615000002"/>
    <n v="4.9228310615000002"/>
  </r>
  <r>
    <x v="653"/>
    <x v="48"/>
    <x v="4"/>
    <x v="1"/>
    <n v="300"/>
    <n v="3600"/>
    <n v="0.36"/>
  </r>
  <r>
    <x v="653"/>
    <x v="48"/>
    <x v="4"/>
    <x v="1"/>
    <n v="120"/>
    <n v="900"/>
    <n v="0.09"/>
  </r>
  <r>
    <x v="653"/>
    <x v="48"/>
    <x v="4"/>
    <x v="1"/>
    <n v="360"/>
    <n v="4500"/>
    <n v="0.45"/>
  </r>
  <r>
    <x v="653"/>
    <x v="48"/>
    <x v="4"/>
    <x v="1"/>
    <n v="120"/>
    <n v="900"/>
    <n v="0.09"/>
  </r>
  <r>
    <x v="653"/>
    <x v="48"/>
    <x v="4"/>
    <x v="1"/>
    <n v="120"/>
    <n v="900"/>
    <n v="0.09"/>
  </r>
  <r>
    <x v="653"/>
    <x v="48"/>
    <x v="4"/>
    <x v="1"/>
    <n v="120"/>
    <n v="900"/>
    <n v="0.09"/>
  </r>
  <r>
    <x v="653"/>
    <x v="48"/>
    <x v="4"/>
    <x v="1"/>
    <n v="120"/>
    <n v="900"/>
    <n v="0.09"/>
  </r>
  <r>
    <x v="653"/>
    <x v="48"/>
    <x v="4"/>
    <x v="1"/>
    <n v="180"/>
    <n v="1800"/>
    <n v="0.18"/>
  </r>
  <r>
    <x v="653"/>
    <x v="48"/>
    <x v="4"/>
    <x v="1"/>
    <n v="23435.062543"/>
    <n v="5993452.7567159999"/>
    <n v="599.34527567160001"/>
  </r>
  <r>
    <x v="653"/>
    <x v="48"/>
    <x v="4"/>
    <x v="2"/>
    <n v="29432.644490999999"/>
    <n v="12792241.020339999"/>
    <n v="1279.224102034"/>
  </r>
  <r>
    <x v="653"/>
    <x v="48"/>
    <x v="4"/>
    <x v="1"/>
    <n v="20763.268973999999"/>
    <n v="16290912.680754"/>
    <n v="1629.0912680754"/>
  </r>
  <r>
    <x v="653"/>
    <x v="48"/>
    <x v="4"/>
    <x v="2"/>
    <n v="27107.054120000001"/>
    <n v="5498124.3830589997"/>
    <n v="549.81243830589995"/>
  </r>
  <r>
    <x v="653"/>
    <x v="48"/>
    <x v="4"/>
    <x v="1"/>
    <n v="67180.105951000005"/>
    <n v="144565851.83194101"/>
    <n v="14456.5851831941"/>
  </r>
  <r>
    <x v="640"/>
    <x v="46"/>
    <x v="5"/>
    <x v="2"/>
    <n v="120"/>
    <n v="900"/>
    <n v="0.09"/>
  </r>
  <r>
    <x v="640"/>
    <x v="46"/>
    <x v="5"/>
    <x v="2"/>
    <n v="180"/>
    <n v="1800"/>
    <n v="0.18"/>
  </r>
  <r>
    <x v="640"/>
    <x v="46"/>
    <x v="5"/>
    <x v="2"/>
    <n v="660"/>
    <n v="12600"/>
    <n v="1.26"/>
  </r>
  <r>
    <x v="640"/>
    <x v="46"/>
    <x v="5"/>
    <x v="2"/>
    <n v="120"/>
    <n v="900"/>
    <n v="0.09"/>
  </r>
  <r>
    <x v="640"/>
    <x v="46"/>
    <x v="5"/>
    <x v="1"/>
    <n v="120"/>
    <n v="900"/>
    <n v="0.09"/>
  </r>
  <r>
    <x v="640"/>
    <x v="46"/>
    <x v="5"/>
    <x v="2"/>
    <n v="480"/>
    <n v="7200"/>
    <n v="0.72"/>
  </r>
  <r>
    <x v="640"/>
    <x v="46"/>
    <x v="5"/>
    <x v="2"/>
    <n v="360"/>
    <n v="4500"/>
    <n v="0.45"/>
  </r>
  <r>
    <x v="640"/>
    <x v="46"/>
    <x v="5"/>
    <x v="2"/>
    <n v="2220"/>
    <n v="60300"/>
    <n v="6.03"/>
  </r>
  <r>
    <x v="640"/>
    <x v="46"/>
    <x v="5"/>
    <x v="2"/>
    <n v="120"/>
    <n v="900"/>
    <n v="0.09"/>
  </r>
  <r>
    <x v="640"/>
    <x v="46"/>
    <x v="5"/>
    <x v="1"/>
    <n v="4140"/>
    <n v="215100"/>
    <n v="21.51"/>
  </r>
  <r>
    <x v="640"/>
    <x v="46"/>
    <x v="5"/>
    <x v="1"/>
    <n v="10500"/>
    <n v="891000"/>
    <n v="89.1"/>
  </r>
  <r>
    <x v="640"/>
    <x v="46"/>
    <x v="5"/>
    <x v="1"/>
    <n v="120"/>
    <n v="900"/>
    <n v="0.09"/>
  </r>
  <r>
    <x v="640"/>
    <x v="46"/>
    <x v="5"/>
    <x v="1"/>
    <n v="2700"/>
    <n v="135900"/>
    <n v="13.59"/>
  </r>
  <r>
    <x v="640"/>
    <x v="46"/>
    <x v="5"/>
    <x v="1"/>
    <n v="10680"/>
    <n v="826200"/>
    <n v="82.62"/>
  </r>
  <r>
    <x v="640"/>
    <x v="46"/>
    <x v="5"/>
    <x v="2"/>
    <n v="120"/>
    <n v="900"/>
    <n v="0.09"/>
  </r>
  <r>
    <x v="640"/>
    <x v="46"/>
    <x v="5"/>
    <x v="2"/>
    <n v="120"/>
    <n v="900"/>
    <n v="0.09"/>
  </r>
  <r>
    <x v="640"/>
    <x v="46"/>
    <x v="5"/>
    <x v="2"/>
    <n v="720"/>
    <n v="11700"/>
    <n v="1.17"/>
  </r>
  <r>
    <x v="640"/>
    <x v="46"/>
    <x v="5"/>
    <x v="1"/>
    <n v="7440"/>
    <n v="659700"/>
    <n v="65.97"/>
  </r>
  <r>
    <x v="640"/>
    <x v="46"/>
    <x v="5"/>
    <x v="1"/>
    <n v="3240"/>
    <n v="147600"/>
    <n v="14.76"/>
  </r>
  <r>
    <x v="640"/>
    <x v="46"/>
    <x v="5"/>
    <x v="1"/>
    <n v="8400"/>
    <n v="558000"/>
    <n v="55.8"/>
  </r>
  <r>
    <x v="640"/>
    <x v="46"/>
    <x v="5"/>
    <x v="1"/>
    <n v="10260"/>
    <n v="726300"/>
    <n v="72.63"/>
  </r>
  <r>
    <x v="640"/>
    <x v="46"/>
    <x v="5"/>
    <x v="1"/>
    <n v="5400"/>
    <n v="382500"/>
    <n v="38.25"/>
  </r>
  <r>
    <x v="640"/>
    <x v="46"/>
    <x v="5"/>
    <x v="2"/>
    <n v="3000"/>
    <n v="118800"/>
    <n v="11.88"/>
  </r>
  <r>
    <x v="640"/>
    <x v="46"/>
    <x v="5"/>
    <x v="1"/>
    <n v="7100.1893540000001"/>
    <n v="489782.72762800002"/>
    <n v="48.978272762800003"/>
  </r>
  <r>
    <x v="640"/>
    <x v="46"/>
    <x v="5"/>
    <x v="1"/>
    <n v="21000"/>
    <n v="2799900"/>
    <n v="279.99"/>
  </r>
  <r>
    <x v="640"/>
    <x v="46"/>
    <x v="5"/>
    <x v="1"/>
    <n v="7246.4470469999997"/>
    <n v="1146204.9718230001"/>
    <n v="114.62049718230001"/>
  </r>
  <r>
    <x v="640"/>
    <x v="46"/>
    <x v="5"/>
    <x v="2"/>
    <n v="249730.24227399999"/>
    <n v="63971560.414797001"/>
    <n v="6397.1560414797004"/>
  </r>
  <r>
    <x v="640"/>
    <x v="46"/>
    <x v="5"/>
    <x v="1"/>
    <n v="151744.40690199999"/>
    <n v="303992420.03973502"/>
    <n v="30399.242003973501"/>
  </r>
  <r>
    <x v="659"/>
    <x v="76"/>
    <x v="5"/>
    <x v="2"/>
    <n v="120"/>
    <n v="900"/>
    <n v="0.09"/>
  </r>
  <r>
    <x v="659"/>
    <x v="76"/>
    <x v="5"/>
    <x v="1"/>
    <n v="120"/>
    <n v="900"/>
    <n v="0.09"/>
  </r>
  <r>
    <x v="659"/>
    <x v="76"/>
    <x v="5"/>
    <x v="2"/>
    <n v="120"/>
    <n v="900"/>
    <n v="0.09"/>
  </r>
  <r>
    <x v="659"/>
    <x v="76"/>
    <x v="5"/>
    <x v="1"/>
    <n v="3920.3498460000001"/>
    <n v="12085.680689000001"/>
    <n v="1.2085680689"/>
  </r>
  <r>
    <x v="659"/>
    <x v="76"/>
    <x v="5"/>
    <x v="1"/>
    <n v="11439.536912"/>
    <n v="38020.448876000002"/>
    <n v="3.8020448876000001"/>
  </r>
  <r>
    <x v="659"/>
    <x v="76"/>
    <x v="5"/>
    <x v="2"/>
    <n v="63887.756463999998"/>
    <n v="209842.188455"/>
    <n v="20.984218845499999"/>
  </r>
  <r>
    <x v="659"/>
    <x v="76"/>
    <x v="5"/>
    <x v="1"/>
    <n v="58810.214695000002"/>
    <n v="188941.12620100001"/>
    <n v="18.8941126201"/>
  </r>
  <r>
    <x v="659"/>
    <x v="76"/>
    <x v="5"/>
    <x v="2"/>
    <n v="50925.052699"/>
    <n v="162760.84788300001"/>
    <n v="16.2760847883"/>
  </r>
  <r>
    <x v="659"/>
    <x v="76"/>
    <x v="5"/>
    <x v="2"/>
    <n v="120"/>
    <n v="900"/>
    <n v="0.09"/>
  </r>
  <r>
    <x v="659"/>
    <x v="76"/>
    <x v="5"/>
    <x v="2"/>
    <n v="120"/>
    <n v="900"/>
    <n v="0.09"/>
  </r>
  <r>
    <x v="659"/>
    <x v="76"/>
    <x v="5"/>
    <x v="1"/>
    <n v="36363.262738999998"/>
    <n v="47954188.786066003"/>
    <n v="4795.4188786066006"/>
  </r>
  <r>
    <x v="659"/>
    <x v="76"/>
    <x v="5"/>
    <x v="1"/>
    <n v="25954.366431999999"/>
    <n v="26227955.715985999"/>
    <n v="2622.7955715986"/>
  </r>
  <r>
    <x v="659"/>
    <x v="76"/>
    <x v="5"/>
    <x v="1"/>
    <n v="9420"/>
    <n v="2292300"/>
    <n v="229.23"/>
  </r>
  <r>
    <x v="659"/>
    <x v="76"/>
    <x v="5"/>
    <x v="1"/>
    <n v="3780"/>
    <n v="540900"/>
    <n v="54.09"/>
  </r>
  <r>
    <x v="659"/>
    <x v="76"/>
    <x v="5"/>
    <x v="1"/>
    <n v="12900"/>
    <n v="2680200"/>
    <n v="268.02"/>
  </r>
  <r>
    <x v="659"/>
    <x v="76"/>
    <x v="5"/>
    <x v="1"/>
    <n v="180"/>
    <n v="1800"/>
    <n v="0.18"/>
  </r>
  <r>
    <x v="659"/>
    <x v="76"/>
    <x v="5"/>
    <x v="1"/>
    <n v="19560"/>
    <n v="3335400"/>
    <n v="333.54"/>
  </r>
  <r>
    <x v="659"/>
    <x v="76"/>
    <x v="5"/>
    <x v="2"/>
    <n v="120"/>
    <n v="900"/>
    <n v="0.09"/>
  </r>
  <r>
    <x v="659"/>
    <x v="76"/>
    <x v="5"/>
    <x v="2"/>
    <n v="120"/>
    <n v="900"/>
    <n v="0.09"/>
  </r>
  <r>
    <x v="659"/>
    <x v="76"/>
    <x v="5"/>
    <x v="1"/>
    <n v="5760"/>
    <n v="856800"/>
    <n v="85.68"/>
  </r>
  <r>
    <x v="659"/>
    <x v="76"/>
    <x v="5"/>
    <x v="1"/>
    <n v="180"/>
    <n v="1800"/>
    <n v="0.18"/>
  </r>
  <r>
    <x v="659"/>
    <x v="76"/>
    <x v="5"/>
    <x v="1"/>
    <n v="3000"/>
    <n v="250200"/>
    <n v="25.02"/>
  </r>
  <r>
    <x v="659"/>
    <x v="76"/>
    <x v="5"/>
    <x v="1"/>
    <n v="120"/>
    <n v="900"/>
    <n v="0.09"/>
  </r>
  <r>
    <x v="659"/>
    <x v="76"/>
    <x v="5"/>
    <x v="1"/>
    <n v="3120"/>
    <n v="117000"/>
    <n v="11.7"/>
  </r>
  <r>
    <x v="659"/>
    <x v="76"/>
    <x v="5"/>
    <x v="1"/>
    <n v="4020"/>
    <n v="186300"/>
    <n v="18.63"/>
  </r>
  <r>
    <x v="659"/>
    <x v="76"/>
    <x v="5"/>
    <x v="2"/>
    <n v="180"/>
    <n v="1800"/>
    <n v="0.18"/>
  </r>
  <r>
    <x v="659"/>
    <x v="76"/>
    <x v="5"/>
    <x v="1"/>
    <n v="420"/>
    <n v="9900"/>
    <n v="0.99"/>
  </r>
  <r>
    <x v="659"/>
    <x v="76"/>
    <x v="5"/>
    <x v="1"/>
    <n v="2580"/>
    <n v="178200"/>
    <n v="17.82"/>
  </r>
  <r>
    <x v="659"/>
    <x v="76"/>
    <x v="5"/>
    <x v="1"/>
    <n v="12840"/>
    <n v="1545300"/>
    <n v="154.53"/>
  </r>
  <r>
    <x v="659"/>
    <x v="76"/>
    <x v="5"/>
    <x v="2"/>
    <n v="180"/>
    <n v="1800"/>
    <n v="0.18"/>
  </r>
  <r>
    <x v="659"/>
    <x v="76"/>
    <x v="5"/>
    <x v="2"/>
    <n v="1500"/>
    <n v="27900"/>
    <n v="2.79"/>
  </r>
  <r>
    <x v="659"/>
    <x v="76"/>
    <x v="5"/>
    <x v="2"/>
    <n v="4200"/>
    <n v="373500"/>
    <n v="37.35"/>
  </r>
  <r>
    <x v="659"/>
    <x v="76"/>
    <x v="5"/>
    <x v="1"/>
    <n v="4020"/>
    <n v="261000"/>
    <n v="26.1"/>
  </r>
  <r>
    <x v="659"/>
    <x v="76"/>
    <x v="5"/>
    <x v="1"/>
    <n v="120"/>
    <n v="900"/>
    <n v="0.09"/>
  </r>
  <r>
    <x v="659"/>
    <x v="76"/>
    <x v="5"/>
    <x v="2"/>
    <n v="840"/>
    <n v="22500"/>
    <n v="2.25"/>
  </r>
  <r>
    <x v="659"/>
    <x v="76"/>
    <x v="5"/>
    <x v="2"/>
    <n v="120"/>
    <n v="900"/>
    <n v="0.09"/>
  </r>
  <r>
    <x v="659"/>
    <x v="76"/>
    <x v="5"/>
    <x v="2"/>
    <n v="360"/>
    <n v="5400"/>
    <n v="0.54"/>
  </r>
  <r>
    <x v="659"/>
    <x v="76"/>
    <x v="5"/>
    <x v="2"/>
    <n v="420"/>
    <n v="5400"/>
    <n v="0.54"/>
  </r>
  <r>
    <x v="659"/>
    <x v="76"/>
    <x v="5"/>
    <x v="2"/>
    <n v="55860"/>
    <n v="21426300"/>
    <n v="2142.63"/>
  </r>
  <r>
    <x v="659"/>
    <x v="76"/>
    <x v="5"/>
    <x v="1"/>
    <n v="240"/>
    <n v="2700"/>
    <n v="0.27"/>
  </r>
  <r>
    <x v="659"/>
    <x v="76"/>
    <x v="5"/>
    <x v="1"/>
    <n v="120"/>
    <n v="900"/>
    <n v="0.09"/>
  </r>
  <r>
    <x v="659"/>
    <x v="76"/>
    <x v="5"/>
    <x v="1"/>
    <n v="120"/>
    <n v="900"/>
    <n v="0.09"/>
  </r>
  <r>
    <x v="659"/>
    <x v="76"/>
    <x v="5"/>
    <x v="1"/>
    <n v="120"/>
    <n v="900"/>
    <n v="0.09"/>
  </r>
  <r>
    <x v="659"/>
    <x v="76"/>
    <x v="5"/>
    <x v="2"/>
    <n v="2820"/>
    <n v="67500"/>
    <n v="6.75"/>
  </r>
  <r>
    <x v="659"/>
    <x v="76"/>
    <x v="5"/>
    <x v="2"/>
    <n v="120"/>
    <n v="900"/>
    <n v="0.09"/>
  </r>
  <r>
    <x v="659"/>
    <x v="76"/>
    <x v="5"/>
    <x v="1"/>
    <n v="1740"/>
    <n v="94500"/>
    <n v="9.4499999999999993"/>
  </r>
  <r>
    <x v="659"/>
    <x v="76"/>
    <x v="5"/>
    <x v="1"/>
    <n v="74400"/>
    <n v="31822200"/>
    <n v="3182.22"/>
  </r>
  <r>
    <x v="659"/>
    <x v="76"/>
    <x v="5"/>
    <x v="2"/>
    <n v="480"/>
    <n v="6300"/>
    <n v="0.63"/>
  </r>
  <r>
    <x v="659"/>
    <x v="76"/>
    <x v="5"/>
    <x v="2"/>
    <n v="120"/>
    <n v="900"/>
    <n v="0.09"/>
  </r>
  <r>
    <x v="659"/>
    <x v="76"/>
    <x v="5"/>
    <x v="2"/>
    <n v="414496.593521"/>
    <n v="1116828620.2507999"/>
    <n v="111682.86202507999"/>
  </r>
  <r>
    <x v="659"/>
    <x v="76"/>
    <x v="5"/>
    <x v="1"/>
    <n v="8700"/>
    <n v="2217600"/>
    <n v="221.76"/>
  </r>
  <r>
    <x v="659"/>
    <x v="76"/>
    <x v="5"/>
    <x v="2"/>
    <n v="2520"/>
    <n v="152100"/>
    <n v="15.21"/>
  </r>
  <r>
    <x v="659"/>
    <x v="76"/>
    <x v="5"/>
    <x v="1"/>
    <n v="39300"/>
    <n v="5880600"/>
    <n v="588.05999999999995"/>
  </r>
  <r>
    <x v="659"/>
    <x v="76"/>
    <x v="5"/>
    <x v="1"/>
    <n v="430813.86726000003"/>
    <n v="854251729.32991505"/>
    <n v="85425.172932991511"/>
  </r>
  <r>
    <x v="659"/>
    <x v="76"/>
    <x v="5"/>
    <x v="1"/>
    <n v="43092.187361999997"/>
    <n v="42423953.254372999"/>
    <n v="4242.3953254373"/>
  </r>
  <r>
    <x v="659"/>
    <x v="76"/>
    <x v="5"/>
    <x v="1"/>
    <n v="9720"/>
    <n v="1943100"/>
    <n v="194.31"/>
  </r>
  <r>
    <x v="659"/>
    <x v="76"/>
    <x v="5"/>
    <x v="1"/>
    <n v="33780"/>
    <n v="9791100"/>
    <n v="979.11"/>
  </r>
  <r>
    <x v="659"/>
    <x v="76"/>
    <x v="5"/>
    <x v="1"/>
    <n v="14820"/>
    <n v="2613600"/>
    <n v="261.36"/>
  </r>
  <r>
    <x v="659"/>
    <x v="76"/>
    <x v="5"/>
    <x v="1"/>
    <n v="22800"/>
    <n v="5498100"/>
    <n v="549.80999999999995"/>
  </r>
  <r>
    <x v="659"/>
    <x v="76"/>
    <x v="5"/>
    <x v="1"/>
    <n v="16560"/>
    <n v="2808900"/>
    <n v="280.89"/>
  </r>
  <r>
    <x v="659"/>
    <x v="76"/>
    <x v="5"/>
    <x v="1"/>
    <n v="13560"/>
    <n v="1899000"/>
    <n v="189.9"/>
  </r>
  <r>
    <x v="659"/>
    <x v="76"/>
    <x v="5"/>
    <x v="2"/>
    <n v="463173.10391200002"/>
    <n v="589630246.98562706"/>
    <n v="58963.024698562709"/>
  </r>
  <r>
    <x v="659"/>
    <x v="76"/>
    <x v="5"/>
    <x v="2"/>
    <n v="821.468794"/>
    <n v="6697.9851440000002"/>
    <n v="0.66979851440000004"/>
  </r>
  <r>
    <x v="659"/>
    <x v="76"/>
    <x v="5"/>
    <x v="1"/>
    <n v="2679.9389270000001"/>
    <n v="38663.874988000003"/>
    <n v="3.8663874988000004"/>
  </r>
  <r>
    <x v="659"/>
    <x v="76"/>
    <x v="5"/>
    <x v="2"/>
    <n v="966.44886399999996"/>
    <n v="32611.971968999998"/>
    <n v="3.2611971969"/>
  </r>
  <r>
    <x v="345"/>
    <x v="46"/>
    <x v="5"/>
    <x v="2"/>
    <n v="2100"/>
    <n v="103500"/>
    <n v="10.35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1"/>
    <n v="3180"/>
    <n v="192600"/>
    <n v="19.260000000000002"/>
  </r>
  <r>
    <x v="345"/>
    <x v="46"/>
    <x v="5"/>
    <x v="1"/>
    <n v="8580"/>
    <n v="630000"/>
    <n v="63"/>
  </r>
  <r>
    <x v="345"/>
    <x v="46"/>
    <x v="5"/>
    <x v="1"/>
    <n v="4020"/>
    <n v="164700"/>
    <n v="16.47"/>
  </r>
  <r>
    <x v="345"/>
    <x v="46"/>
    <x v="5"/>
    <x v="1"/>
    <n v="2880"/>
    <n v="127800"/>
    <n v="12.78"/>
  </r>
  <r>
    <x v="345"/>
    <x v="46"/>
    <x v="5"/>
    <x v="1"/>
    <n v="2460"/>
    <n v="108000"/>
    <n v="10.8"/>
  </r>
  <r>
    <x v="345"/>
    <x v="46"/>
    <x v="5"/>
    <x v="1"/>
    <n v="3660"/>
    <n v="183600"/>
    <n v="18.36"/>
  </r>
  <r>
    <x v="345"/>
    <x v="46"/>
    <x v="5"/>
    <x v="1"/>
    <n v="17520"/>
    <n v="1129500"/>
    <n v="112.95"/>
  </r>
  <r>
    <x v="345"/>
    <x v="46"/>
    <x v="5"/>
    <x v="1"/>
    <n v="5100"/>
    <n v="269100"/>
    <n v="26.91"/>
  </r>
  <r>
    <x v="345"/>
    <x v="46"/>
    <x v="5"/>
    <x v="1"/>
    <n v="8160"/>
    <n v="452700"/>
    <n v="45.27"/>
  </r>
  <r>
    <x v="345"/>
    <x v="46"/>
    <x v="5"/>
    <x v="1"/>
    <n v="8340"/>
    <n v="470700"/>
    <n v="47.07"/>
  </r>
  <r>
    <x v="345"/>
    <x v="46"/>
    <x v="5"/>
    <x v="1"/>
    <n v="31220.466815"/>
    <n v="2641736.8576400001"/>
    <n v="264.17368576400003"/>
  </r>
  <r>
    <x v="345"/>
    <x v="46"/>
    <x v="5"/>
    <x v="1"/>
    <n v="2580"/>
    <n v="130500"/>
    <n v="13.05"/>
  </r>
  <r>
    <x v="345"/>
    <x v="46"/>
    <x v="5"/>
    <x v="2"/>
    <n v="2220"/>
    <n v="129600"/>
    <n v="12.96"/>
  </r>
  <r>
    <x v="345"/>
    <x v="46"/>
    <x v="5"/>
    <x v="2"/>
    <n v="3900"/>
    <n v="173700"/>
    <n v="17.37"/>
  </r>
  <r>
    <x v="345"/>
    <x v="46"/>
    <x v="5"/>
    <x v="1"/>
    <n v="4806.9317609999998"/>
    <n v="352866.05637800001"/>
    <n v="35.286605637800001"/>
  </r>
  <r>
    <x v="345"/>
    <x v="46"/>
    <x v="5"/>
    <x v="2"/>
    <n v="420"/>
    <n v="5400"/>
    <n v="0.54"/>
  </r>
  <r>
    <x v="345"/>
    <x v="46"/>
    <x v="5"/>
    <x v="1"/>
    <n v="197.68056000000001"/>
    <n v="1703.780487"/>
    <n v="0.17037804870000001"/>
  </r>
  <r>
    <x v="345"/>
    <x v="46"/>
    <x v="5"/>
    <x v="2"/>
    <n v="1200"/>
    <n v="36900"/>
    <n v="3.69"/>
  </r>
  <r>
    <x v="345"/>
    <x v="46"/>
    <x v="5"/>
    <x v="1"/>
    <n v="771.08389799999998"/>
    <n v="4517.9600129999999"/>
    <n v="0.45179600129999997"/>
  </r>
  <r>
    <x v="345"/>
    <x v="46"/>
    <x v="5"/>
    <x v="1"/>
    <n v="2040"/>
    <n v="141300"/>
    <n v="14.13"/>
  </r>
  <r>
    <x v="345"/>
    <x v="46"/>
    <x v="5"/>
    <x v="2"/>
    <n v="2520"/>
    <n v="126000"/>
    <n v="12.6"/>
  </r>
  <r>
    <x v="345"/>
    <x v="46"/>
    <x v="5"/>
    <x v="2"/>
    <n v="120"/>
    <n v="900"/>
    <n v="0.09"/>
  </r>
  <r>
    <x v="345"/>
    <x v="46"/>
    <x v="5"/>
    <x v="1"/>
    <n v="180"/>
    <n v="1800"/>
    <n v="0.18"/>
  </r>
  <r>
    <x v="345"/>
    <x v="46"/>
    <x v="5"/>
    <x v="1"/>
    <n v="837.03064700000004"/>
    <n v="21095.028177"/>
    <n v="2.1095028177000001"/>
  </r>
  <r>
    <x v="345"/>
    <x v="46"/>
    <x v="5"/>
    <x v="1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620"/>
    <n v="52200"/>
    <n v="5.22"/>
  </r>
  <r>
    <x v="345"/>
    <x v="46"/>
    <x v="5"/>
    <x v="1"/>
    <n v="3900"/>
    <n v="159300"/>
    <n v="15.93"/>
  </r>
  <r>
    <x v="345"/>
    <x v="46"/>
    <x v="5"/>
    <x v="1"/>
    <n v="1500"/>
    <n v="58500"/>
    <n v="5.85"/>
  </r>
  <r>
    <x v="345"/>
    <x v="46"/>
    <x v="5"/>
    <x v="1"/>
    <n v="1500"/>
    <n v="72900"/>
    <n v="7.29"/>
  </r>
  <r>
    <x v="345"/>
    <x v="46"/>
    <x v="5"/>
    <x v="2"/>
    <n v="1860"/>
    <n v="131400"/>
    <n v="13.14"/>
  </r>
  <r>
    <x v="345"/>
    <x v="46"/>
    <x v="5"/>
    <x v="1"/>
    <n v="120"/>
    <n v="900"/>
    <n v="0.09"/>
  </r>
  <r>
    <x v="345"/>
    <x v="46"/>
    <x v="5"/>
    <x v="1"/>
    <n v="1140"/>
    <n v="62100"/>
    <n v="6.21"/>
  </r>
  <r>
    <x v="345"/>
    <x v="46"/>
    <x v="5"/>
    <x v="2"/>
    <n v="120"/>
    <n v="900"/>
    <n v="0.09"/>
  </r>
  <r>
    <x v="345"/>
    <x v="46"/>
    <x v="5"/>
    <x v="2"/>
    <n v="115784.613044"/>
    <n v="77792105.742603004"/>
    <n v="7779.2105742603007"/>
  </r>
  <r>
    <x v="345"/>
    <x v="46"/>
    <x v="5"/>
    <x v="1"/>
    <n v="6780"/>
    <n v="269100"/>
    <n v="26.91"/>
  </r>
  <r>
    <x v="345"/>
    <x v="46"/>
    <x v="5"/>
    <x v="2"/>
    <n v="34560"/>
    <n v="2203200"/>
    <n v="220.32"/>
  </r>
  <r>
    <x v="345"/>
    <x v="46"/>
    <x v="5"/>
    <x v="1"/>
    <n v="120"/>
    <n v="900"/>
    <n v="0.09"/>
  </r>
  <r>
    <x v="345"/>
    <x v="46"/>
    <x v="5"/>
    <x v="1"/>
    <n v="1920"/>
    <n v="120600"/>
    <n v="12.06"/>
  </r>
  <r>
    <x v="345"/>
    <x v="46"/>
    <x v="5"/>
    <x v="2"/>
    <n v="22320"/>
    <n v="4959000"/>
    <n v="495.9"/>
  </r>
  <r>
    <x v="345"/>
    <x v="46"/>
    <x v="5"/>
    <x v="1"/>
    <n v="120"/>
    <n v="900"/>
    <n v="0.09"/>
  </r>
  <r>
    <x v="345"/>
    <x v="46"/>
    <x v="5"/>
    <x v="1"/>
    <n v="120"/>
    <n v="900"/>
    <n v="0.09"/>
  </r>
  <r>
    <x v="345"/>
    <x v="46"/>
    <x v="5"/>
    <x v="1"/>
    <n v="120"/>
    <n v="900"/>
    <n v="0.09"/>
  </r>
  <r>
    <x v="345"/>
    <x v="46"/>
    <x v="5"/>
    <x v="1"/>
    <n v="120"/>
    <n v="900"/>
    <n v="0.09"/>
  </r>
  <r>
    <x v="345"/>
    <x v="46"/>
    <x v="5"/>
    <x v="1"/>
    <n v="120"/>
    <n v="900"/>
    <n v="0.09"/>
  </r>
  <r>
    <x v="345"/>
    <x v="46"/>
    <x v="5"/>
    <x v="1"/>
    <n v="180"/>
    <n v="1800"/>
    <n v="0.18"/>
  </r>
  <r>
    <x v="345"/>
    <x v="46"/>
    <x v="5"/>
    <x v="2"/>
    <n v="120"/>
    <n v="900"/>
    <n v="0.09"/>
  </r>
  <r>
    <x v="345"/>
    <x v="46"/>
    <x v="5"/>
    <x v="2"/>
    <n v="1980"/>
    <n v="147600"/>
    <n v="14.76"/>
  </r>
  <r>
    <x v="345"/>
    <x v="46"/>
    <x v="5"/>
    <x v="2"/>
    <n v="6420"/>
    <n v="436500"/>
    <n v="43.65"/>
  </r>
  <r>
    <x v="345"/>
    <x v="46"/>
    <x v="5"/>
    <x v="1"/>
    <n v="180"/>
    <n v="1800"/>
    <n v="0.18"/>
  </r>
  <r>
    <x v="345"/>
    <x v="46"/>
    <x v="5"/>
    <x v="2"/>
    <n v="1800"/>
    <n v="112500"/>
    <n v="11.25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1"/>
    <n v="1020"/>
    <n v="21600"/>
    <n v="2.16"/>
  </r>
  <r>
    <x v="345"/>
    <x v="46"/>
    <x v="5"/>
    <x v="1"/>
    <n v="180"/>
    <n v="1800"/>
    <n v="0.18"/>
  </r>
  <r>
    <x v="345"/>
    <x v="46"/>
    <x v="5"/>
    <x v="2"/>
    <n v="240"/>
    <n v="2700"/>
    <n v="0.27"/>
  </r>
  <r>
    <x v="345"/>
    <x v="46"/>
    <x v="5"/>
    <x v="1"/>
    <n v="30480"/>
    <n v="8845200"/>
    <n v="884.52"/>
  </r>
  <r>
    <x v="345"/>
    <x v="46"/>
    <x v="5"/>
    <x v="1"/>
    <n v="120"/>
    <n v="900"/>
    <n v="0.09"/>
  </r>
  <r>
    <x v="345"/>
    <x v="46"/>
    <x v="5"/>
    <x v="2"/>
    <n v="180"/>
    <n v="1800"/>
    <n v="0.18"/>
  </r>
  <r>
    <x v="345"/>
    <x v="46"/>
    <x v="5"/>
    <x v="2"/>
    <n v="294860.21524599998"/>
    <n v="278377631.48326099"/>
    <n v="27837.76314832609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1"/>
    <n v="300"/>
    <n v="3600"/>
    <n v="0.36"/>
  </r>
  <r>
    <x v="345"/>
    <x v="46"/>
    <x v="5"/>
    <x v="1"/>
    <n v="240"/>
    <n v="2700"/>
    <n v="0.27"/>
  </r>
  <r>
    <x v="345"/>
    <x v="46"/>
    <x v="5"/>
    <x v="1"/>
    <n v="120"/>
    <n v="900"/>
    <n v="0.09"/>
  </r>
  <r>
    <x v="345"/>
    <x v="46"/>
    <x v="5"/>
    <x v="1"/>
    <n v="240"/>
    <n v="2700"/>
    <n v="0.27"/>
  </r>
  <r>
    <x v="345"/>
    <x v="46"/>
    <x v="5"/>
    <x v="2"/>
    <n v="11580.973432000001"/>
    <n v="2283850.1866259999"/>
    <n v="228.38501866259998"/>
  </r>
  <r>
    <x v="345"/>
    <x v="46"/>
    <x v="5"/>
    <x v="1"/>
    <n v="121080"/>
    <n v="65619000"/>
    <n v="6561.9"/>
  </r>
  <r>
    <x v="345"/>
    <x v="46"/>
    <x v="5"/>
    <x v="1"/>
    <n v="120"/>
    <n v="900"/>
    <n v="0.09"/>
  </r>
  <r>
    <x v="345"/>
    <x v="46"/>
    <x v="5"/>
    <x v="1"/>
    <n v="120"/>
    <n v="900"/>
    <n v="0.09"/>
  </r>
  <r>
    <x v="345"/>
    <x v="46"/>
    <x v="5"/>
    <x v="1"/>
    <n v="3420"/>
    <n v="218700"/>
    <n v="21.87"/>
  </r>
  <r>
    <x v="345"/>
    <x v="46"/>
    <x v="5"/>
    <x v="2"/>
    <n v="345420"/>
    <n v="337935600"/>
    <n v="33793.56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1"/>
    <n v="120"/>
    <n v="900"/>
    <n v="0.09"/>
  </r>
  <r>
    <x v="345"/>
    <x v="46"/>
    <x v="5"/>
    <x v="1"/>
    <n v="2640"/>
    <n v="290700"/>
    <n v="29.07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1"/>
    <n v="1620"/>
    <n v="44100"/>
    <n v="4.41"/>
  </r>
  <r>
    <x v="345"/>
    <x v="46"/>
    <x v="5"/>
    <x v="1"/>
    <n v="1800"/>
    <n v="91800"/>
    <n v="9.18"/>
  </r>
  <r>
    <x v="345"/>
    <x v="46"/>
    <x v="5"/>
    <x v="1"/>
    <n v="553503.34107600001"/>
    <n v="804284741.00929594"/>
    <n v="80428.474100929598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2"/>
    <n v="120"/>
    <n v="900"/>
    <n v="0.09"/>
  </r>
  <r>
    <x v="345"/>
    <x v="46"/>
    <x v="5"/>
    <x v="1"/>
    <n v="780"/>
    <n v="23400"/>
    <n v="2.34"/>
  </r>
  <r>
    <x v="345"/>
    <x v="46"/>
    <x v="5"/>
    <x v="1"/>
    <n v="6360"/>
    <n v="1066500"/>
    <n v="106.65"/>
  </r>
  <r>
    <x v="345"/>
    <x v="46"/>
    <x v="5"/>
    <x v="1"/>
    <n v="21180"/>
    <n v="3991500"/>
    <n v="399.15"/>
  </r>
  <r>
    <x v="345"/>
    <x v="46"/>
    <x v="5"/>
    <x v="2"/>
    <n v="120"/>
    <n v="900"/>
    <n v="0.09"/>
  </r>
  <r>
    <x v="345"/>
    <x v="46"/>
    <x v="5"/>
    <x v="1"/>
    <n v="660"/>
    <n v="15300"/>
    <n v="1.53"/>
  </r>
  <r>
    <x v="345"/>
    <x v="46"/>
    <x v="5"/>
    <x v="1"/>
    <n v="120"/>
    <n v="900"/>
    <n v="0.09"/>
  </r>
  <r>
    <x v="345"/>
    <x v="46"/>
    <x v="5"/>
    <x v="2"/>
    <n v="17640"/>
    <n v="3901500"/>
    <n v="390.15"/>
  </r>
  <r>
    <x v="345"/>
    <x v="46"/>
    <x v="5"/>
    <x v="2"/>
    <n v="120"/>
    <n v="900"/>
    <n v="0.09"/>
  </r>
  <r>
    <x v="345"/>
    <x v="46"/>
    <x v="5"/>
    <x v="1"/>
    <n v="1260"/>
    <n v="44100"/>
    <n v="4.41"/>
  </r>
  <r>
    <x v="345"/>
    <x v="46"/>
    <x v="5"/>
    <x v="2"/>
    <n v="24120"/>
    <n v="8819100"/>
    <n v="881.91"/>
  </r>
  <r>
    <x v="345"/>
    <x v="46"/>
    <x v="5"/>
    <x v="2"/>
    <n v="78060"/>
    <n v="56867400"/>
    <n v="5686.74"/>
  </r>
  <r>
    <x v="345"/>
    <x v="46"/>
    <x v="5"/>
    <x v="2"/>
    <n v="420"/>
    <n v="6300"/>
    <n v="0.63"/>
  </r>
  <r>
    <x v="345"/>
    <x v="46"/>
    <x v="5"/>
    <x v="1"/>
    <n v="560787.37151700002"/>
    <n v="637346213.74691296"/>
    <n v="63734.621374691298"/>
  </r>
  <r>
    <x v="345"/>
    <x v="46"/>
    <x v="5"/>
    <x v="1"/>
    <n v="45694.168963999997"/>
    <n v="148962.20915499999"/>
    <n v="14.896220915499999"/>
  </r>
  <r>
    <x v="667"/>
    <x v="81"/>
    <x v="4"/>
    <x v="1"/>
    <n v="100904.367516"/>
    <n v="55301122.519014999"/>
    <n v="5530.1122519014998"/>
  </r>
  <r>
    <x v="565"/>
    <x v="46"/>
    <x v="5"/>
    <x v="2"/>
    <n v="120"/>
    <n v="900"/>
    <n v="0.09"/>
  </r>
  <r>
    <x v="565"/>
    <x v="46"/>
    <x v="5"/>
    <x v="2"/>
    <n v="59587.038303000001"/>
    <n v="18258187.870689999"/>
    <n v="1825.8187870689999"/>
  </r>
  <r>
    <x v="565"/>
    <x v="46"/>
    <x v="5"/>
    <x v="1"/>
    <n v="1141.8351740000001"/>
    <n v="13361.109637"/>
    <n v="1.3361109636999999"/>
  </r>
  <r>
    <x v="565"/>
    <x v="46"/>
    <x v="5"/>
    <x v="2"/>
    <n v="18543.381719000001"/>
    <n v="2317395.54415"/>
    <n v="231.73955441499999"/>
  </r>
  <r>
    <x v="565"/>
    <x v="46"/>
    <x v="5"/>
    <x v="2"/>
    <n v="70025.540752999994"/>
    <n v="34486517.522505"/>
    <n v="3448.6517522505001"/>
  </r>
  <r>
    <x v="565"/>
    <x v="46"/>
    <x v="5"/>
    <x v="1"/>
    <n v="255647.65068699999"/>
    <n v="531596707.37184501"/>
    <n v="53159.670737184504"/>
  </r>
  <r>
    <x v="52"/>
    <x v="48"/>
    <x v="4"/>
    <x v="1"/>
    <n v="24846.607887999999"/>
    <n v="75940.090226999993"/>
    <n v="7.594009022699999"/>
  </r>
  <r>
    <x v="52"/>
    <x v="48"/>
    <x v="4"/>
    <x v="2"/>
    <n v="786.79782699999998"/>
    <n v="18381.101999999999"/>
    <n v="1.8381101999999998"/>
  </r>
  <r>
    <x v="52"/>
    <x v="48"/>
    <x v="4"/>
    <x v="2"/>
    <n v="1049.2728649999999"/>
    <n v="23289.132290000001"/>
    <n v="2.3289132290000003"/>
  </r>
  <r>
    <x v="52"/>
    <x v="48"/>
    <x v="4"/>
    <x v="2"/>
    <n v="4528.0069139999996"/>
    <n v="161930.272494"/>
    <n v="16.1930272494"/>
  </r>
  <r>
    <x v="52"/>
    <x v="48"/>
    <x v="4"/>
    <x v="2"/>
    <n v="2340"/>
    <n v="122400"/>
    <n v="12.24"/>
  </r>
  <r>
    <x v="52"/>
    <x v="48"/>
    <x v="4"/>
    <x v="2"/>
    <n v="116250.56059199999"/>
    <n v="80531405.400720999"/>
    <n v="8053.1405400720996"/>
  </r>
  <r>
    <x v="52"/>
    <x v="48"/>
    <x v="4"/>
    <x v="1"/>
    <n v="128357.90863999999"/>
    <n v="291775349.57691997"/>
    <n v="29177.534957691998"/>
  </r>
  <r>
    <x v="1548"/>
    <x v="115"/>
    <x v="16"/>
    <x v="3"/>
    <n v="414408.938822"/>
    <n v="4841184798.5607405"/>
    <n v="484118.47985607403"/>
  </r>
  <r>
    <x v="1548"/>
    <x v="115"/>
    <x v="16"/>
    <x v="1"/>
    <n v="16157.916628999999"/>
    <n v="6396493.7673319997"/>
    <n v="639.64937673320003"/>
  </r>
  <r>
    <x v="1548"/>
    <x v="115"/>
    <x v="16"/>
    <x v="2"/>
    <n v="100459.26102999999"/>
    <n v="33706615.643184997"/>
    <n v="3370.6615643184996"/>
  </r>
  <r>
    <x v="1548"/>
    <x v="115"/>
    <x v="16"/>
    <x v="3"/>
    <n v="45698.375885000001"/>
    <n v="149144.18922500001"/>
    <n v="14.914418922500001"/>
  </r>
  <r>
    <x v="1548"/>
    <x v="115"/>
    <x v="16"/>
    <x v="1"/>
    <n v="6330.2844510000004"/>
    <n v="21113.129508999999"/>
    <n v="2.1113129508999999"/>
  </r>
  <r>
    <x v="1548"/>
    <x v="115"/>
    <x v="16"/>
    <x v="2"/>
    <n v="45214.418235999998"/>
    <n v="146398.517911"/>
    <n v="14.6398517911"/>
  </r>
  <r>
    <x v="676"/>
    <x v="81"/>
    <x v="4"/>
    <x v="2"/>
    <n v="120"/>
    <n v="900"/>
    <n v="0.09"/>
  </r>
  <r>
    <x v="676"/>
    <x v="81"/>
    <x v="4"/>
    <x v="2"/>
    <n v="20846.030466"/>
    <n v="4238884.8250219999"/>
    <n v="423.88848250219996"/>
  </r>
  <r>
    <x v="677"/>
    <x v="48"/>
    <x v="4"/>
    <x v="1"/>
    <n v="19555.036764"/>
    <n v="60745.419822000003"/>
    <n v="6.0745419822000004"/>
  </r>
  <r>
    <x v="677"/>
    <x v="48"/>
    <x v="4"/>
    <x v="2"/>
    <n v="354.094427"/>
    <n v="4118.8980000000001"/>
    <n v="0.41188980000000003"/>
  </r>
  <r>
    <x v="677"/>
    <x v="48"/>
    <x v="4"/>
    <x v="2"/>
    <n v="120"/>
    <n v="900"/>
    <n v="0.09"/>
  </r>
  <r>
    <x v="677"/>
    <x v="48"/>
    <x v="4"/>
    <x v="2"/>
    <n v="1443.7664649999999"/>
    <n v="54110.867709999999"/>
    <n v="5.4110867709999999"/>
  </r>
  <r>
    <x v="677"/>
    <x v="48"/>
    <x v="4"/>
    <x v="2"/>
    <n v="1563.186514"/>
    <n v="73869.727505999996"/>
    <n v="7.3869727505999991"/>
  </r>
  <r>
    <x v="677"/>
    <x v="48"/>
    <x v="4"/>
    <x v="2"/>
    <n v="480"/>
    <n v="8100"/>
    <n v="0.81"/>
  </r>
  <r>
    <x v="677"/>
    <x v="48"/>
    <x v="4"/>
    <x v="1"/>
    <n v="1740"/>
    <n v="87300"/>
    <n v="8.73"/>
  </r>
  <r>
    <x v="677"/>
    <x v="48"/>
    <x v="4"/>
    <x v="2"/>
    <n v="6600"/>
    <n v="990900"/>
    <n v="99.09"/>
  </r>
  <r>
    <x v="677"/>
    <x v="48"/>
    <x v="4"/>
    <x v="2"/>
    <n v="39076.194592"/>
    <n v="21472794.599279001"/>
    <n v="2147.2794599279"/>
  </r>
  <r>
    <x v="677"/>
    <x v="48"/>
    <x v="4"/>
    <x v="1"/>
    <n v="126677.419733"/>
    <n v="181306047.923574"/>
    <n v="18130.604792357401"/>
  </r>
  <r>
    <x v="684"/>
    <x v="78"/>
    <x v="5"/>
    <x v="2"/>
    <n v="1558.8423849999999"/>
    <n v="46513.644841000001"/>
    <n v="4.6513644841000001"/>
  </r>
  <r>
    <x v="684"/>
    <x v="78"/>
    <x v="5"/>
    <x v="2"/>
    <n v="97.052024000000003"/>
    <n v="527.16150000000005"/>
    <n v="5.2716150000000003E-2"/>
  </r>
  <r>
    <x v="684"/>
    <x v="78"/>
    <x v="5"/>
    <x v="2"/>
    <n v="112.08678999999999"/>
    <n v="772.84976500000005"/>
    <n v="7.7284976500000005E-2"/>
  </r>
  <r>
    <x v="684"/>
    <x v="78"/>
    <x v="5"/>
    <x v="2"/>
    <n v="104.659498"/>
    <n v="556.83949900000005"/>
    <n v="5.5683949900000002E-2"/>
  </r>
  <r>
    <x v="684"/>
    <x v="78"/>
    <x v="5"/>
    <x v="2"/>
    <n v="103.712913"/>
    <n v="559.93759499999999"/>
    <n v="5.5993759499999997E-2"/>
  </r>
  <r>
    <x v="684"/>
    <x v="78"/>
    <x v="5"/>
    <x v="2"/>
    <n v="120"/>
    <n v="900"/>
    <n v="0.09"/>
  </r>
  <r>
    <x v="684"/>
    <x v="78"/>
    <x v="5"/>
    <x v="2"/>
    <n v="3110.4936339999999"/>
    <n v="9696.4298569999992"/>
    <n v="0.96964298569999996"/>
  </r>
  <r>
    <x v="684"/>
    <x v="78"/>
    <x v="5"/>
    <x v="2"/>
    <n v="7500"/>
    <n v="1370700"/>
    <n v="137.07"/>
  </r>
  <r>
    <x v="684"/>
    <x v="78"/>
    <x v="5"/>
    <x v="2"/>
    <n v="1140"/>
    <n v="54000"/>
    <n v="5.4"/>
  </r>
  <r>
    <x v="684"/>
    <x v="78"/>
    <x v="5"/>
    <x v="2"/>
    <n v="5640"/>
    <n v="388800"/>
    <n v="38.880000000000003"/>
  </r>
  <r>
    <x v="684"/>
    <x v="78"/>
    <x v="5"/>
    <x v="1"/>
    <n v="120"/>
    <n v="900"/>
    <n v="0.09"/>
  </r>
  <r>
    <x v="684"/>
    <x v="78"/>
    <x v="5"/>
    <x v="1"/>
    <n v="120"/>
    <n v="900"/>
    <n v="0.09"/>
  </r>
  <r>
    <x v="684"/>
    <x v="78"/>
    <x v="5"/>
    <x v="2"/>
    <n v="1500"/>
    <n v="65700"/>
    <n v="6.57"/>
  </r>
  <r>
    <x v="684"/>
    <x v="78"/>
    <x v="5"/>
    <x v="1"/>
    <n v="120"/>
    <n v="900"/>
    <n v="0.09"/>
  </r>
  <r>
    <x v="684"/>
    <x v="78"/>
    <x v="5"/>
    <x v="2"/>
    <n v="540"/>
    <n v="9000"/>
    <n v="0.9"/>
  </r>
  <r>
    <x v="684"/>
    <x v="78"/>
    <x v="5"/>
    <x v="2"/>
    <n v="6540"/>
    <n v="1300500"/>
    <n v="130.05000000000001"/>
  </r>
  <r>
    <x v="684"/>
    <x v="78"/>
    <x v="5"/>
    <x v="1"/>
    <n v="120"/>
    <n v="900"/>
    <n v="0.09"/>
  </r>
  <r>
    <x v="684"/>
    <x v="78"/>
    <x v="5"/>
    <x v="2"/>
    <n v="960"/>
    <n v="36000"/>
    <n v="3.6"/>
  </r>
  <r>
    <x v="684"/>
    <x v="78"/>
    <x v="5"/>
    <x v="1"/>
    <n v="120"/>
    <n v="900"/>
    <n v="0.09"/>
  </r>
  <r>
    <x v="684"/>
    <x v="78"/>
    <x v="5"/>
    <x v="1"/>
    <n v="120"/>
    <n v="900"/>
    <n v="0.09"/>
  </r>
  <r>
    <x v="684"/>
    <x v="78"/>
    <x v="5"/>
    <x v="1"/>
    <n v="120"/>
    <n v="900"/>
    <n v="0.09"/>
  </r>
  <r>
    <x v="684"/>
    <x v="78"/>
    <x v="5"/>
    <x v="2"/>
    <n v="1620"/>
    <n v="36900"/>
    <n v="3.69"/>
  </r>
  <r>
    <x v="684"/>
    <x v="78"/>
    <x v="5"/>
    <x v="2"/>
    <n v="420"/>
    <n v="7200"/>
    <n v="0.72"/>
  </r>
  <r>
    <x v="684"/>
    <x v="78"/>
    <x v="5"/>
    <x v="1"/>
    <n v="120"/>
    <n v="900"/>
    <n v="0.09"/>
  </r>
  <r>
    <x v="684"/>
    <x v="78"/>
    <x v="5"/>
    <x v="2"/>
    <n v="1800"/>
    <n v="41400"/>
    <n v="4.1399999999999997"/>
  </r>
  <r>
    <x v="684"/>
    <x v="78"/>
    <x v="5"/>
    <x v="2"/>
    <n v="18960"/>
    <n v="6095700"/>
    <n v="609.57000000000005"/>
  </r>
  <r>
    <x v="684"/>
    <x v="78"/>
    <x v="5"/>
    <x v="2"/>
    <n v="300"/>
    <n v="3600"/>
    <n v="0.36"/>
  </r>
  <r>
    <x v="684"/>
    <x v="78"/>
    <x v="5"/>
    <x v="1"/>
    <n v="14400"/>
    <n v="2532600"/>
    <n v="253.26"/>
  </r>
  <r>
    <x v="684"/>
    <x v="78"/>
    <x v="5"/>
    <x v="2"/>
    <n v="43620"/>
    <n v="18923400"/>
    <n v="1892.34"/>
  </r>
  <r>
    <x v="684"/>
    <x v="78"/>
    <x v="5"/>
    <x v="2"/>
    <n v="120"/>
    <n v="900"/>
    <n v="0.09"/>
  </r>
  <r>
    <x v="684"/>
    <x v="78"/>
    <x v="5"/>
    <x v="2"/>
    <n v="120"/>
    <n v="900"/>
    <n v="0.09"/>
  </r>
  <r>
    <x v="684"/>
    <x v="78"/>
    <x v="5"/>
    <x v="2"/>
    <n v="9780"/>
    <n v="1212300"/>
    <n v="121.23"/>
  </r>
  <r>
    <x v="684"/>
    <x v="78"/>
    <x v="5"/>
    <x v="2"/>
    <n v="4320"/>
    <n v="441900"/>
    <n v="44.19"/>
  </r>
  <r>
    <x v="684"/>
    <x v="78"/>
    <x v="5"/>
    <x v="1"/>
    <n v="120"/>
    <n v="900"/>
    <n v="0.09"/>
  </r>
  <r>
    <x v="684"/>
    <x v="78"/>
    <x v="5"/>
    <x v="2"/>
    <n v="5595.8417939999999"/>
    <n v="1274902.014856"/>
    <n v="127.4902014856"/>
  </r>
  <r>
    <x v="684"/>
    <x v="78"/>
    <x v="5"/>
    <x v="2"/>
    <n v="1500"/>
    <n v="78300"/>
    <n v="7.83"/>
  </r>
  <r>
    <x v="684"/>
    <x v="78"/>
    <x v="5"/>
    <x v="2"/>
    <n v="4800"/>
    <n v="875700"/>
    <n v="87.57"/>
  </r>
  <r>
    <x v="684"/>
    <x v="78"/>
    <x v="5"/>
    <x v="2"/>
    <n v="4080"/>
    <n v="354600"/>
    <n v="35.46"/>
  </r>
  <r>
    <x v="684"/>
    <x v="78"/>
    <x v="5"/>
    <x v="2"/>
    <n v="180"/>
    <n v="1800"/>
    <n v="0.18"/>
  </r>
  <r>
    <x v="684"/>
    <x v="78"/>
    <x v="5"/>
    <x v="2"/>
    <n v="240"/>
    <n v="2700"/>
    <n v="0.27"/>
  </r>
  <r>
    <x v="684"/>
    <x v="78"/>
    <x v="5"/>
    <x v="2"/>
    <n v="47520"/>
    <n v="11091600"/>
    <n v="1109.1600000000001"/>
  </r>
  <r>
    <x v="684"/>
    <x v="78"/>
    <x v="5"/>
    <x v="2"/>
    <n v="7020"/>
    <n v="869400"/>
    <n v="86.94"/>
  </r>
  <r>
    <x v="684"/>
    <x v="78"/>
    <x v="5"/>
    <x v="1"/>
    <n v="720"/>
    <n v="9900"/>
    <n v="0.99"/>
  </r>
  <r>
    <x v="684"/>
    <x v="78"/>
    <x v="5"/>
    <x v="2"/>
    <n v="31560"/>
    <n v="10847700"/>
    <n v="1084.77"/>
  </r>
  <r>
    <x v="684"/>
    <x v="78"/>
    <x v="5"/>
    <x v="2"/>
    <n v="8460"/>
    <n v="1338300"/>
    <n v="133.83000000000001"/>
  </r>
  <r>
    <x v="684"/>
    <x v="78"/>
    <x v="5"/>
    <x v="1"/>
    <n v="120"/>
    <n v="900"/>
    <n v="0.09"/>
  </r>
  <r>
    <x v="684"/>
    <x v="78"/>
    <x v="5"/>
    <x v="2"/>
    <n v="3180"/>
    <n v="278100"/>
    <n v="27.81"/>
  </r>
  <r>
    <x v="684"/>
    <x v="78"/>
    <x v="5"/>
    <x v="1"/>
    <n v="180"/>
    <n v="1800"/>
    <n v="0.18"/>
  </r>
  <r>
    <x v="684"/>
    <x v="78"/>
    <x v="5"/>
    <x v="1"/>
    <n v="4740"/>
    <n v="478800"/>
    <n v="47.88"/>
  </r>
  <r>
    <x v="684"/>
    <x v="78"/>
    <x v="5"/>
    <x v="2"/>
    <n v="2580"/>
    <n v="245700"/>
    <n v="24.57"/>
  </r>
  <r>
    <x v="684"/>
    <x v="78"/>
    <x v="5"/>
    <x v="1"/>
    <n v="16740"/>
    <n v="2735100"/>
    <n v="273.51"/>
  </r>
  <r>
    <x v="684"/>
    <x v="78"/>
    <x v="5"/>
    <x v="2"/>
    <n v="360"/>
    <n v="4500"/>
    <n v="0.45"/>
  </r>
  <r>
    <x v="684"/>
    <x v="78"/>
    <x v="5"/>
    <x v="1"/>
    <n v="4848.1291739999997"/>
    <n v="361938.89036299998"/>
    <n v="36.1938890363"/>
  </r>
  <r>
    <x v="684"/>
    <x v="78"/>
    <x v="5"/>
    <x v="2"/>
    <n v="13620"/>
    <n v="4064400"/>
    <n v="406.44"/>
  </r>
  <r>
    <x v="684"/>
    <x v="78"/>
    <x v="5"/>
    <x v="2"/>
    <n v="120"/>
    <n v="900"/>
    <n v="0.09"/>
  </r>
  <r>
    <x v="684"/>
    <x v="78"/>
    <x v="5"/>
    <x v="1"/>
    <n v="660"/>
    <n v="18000"/>
    <n v="1.8"/>
  </r>
  <r>
    <x v="684"/>
    <x v="78"/>
    <x v="5"/>
    <x v="1"/>
    <n v="720"/>
    <n v="12600"/>
    <n v="1.26"/>
  </r>
  <r>
    <x v="684"/>
    <x v="78"/>
    <x v="5"/>
    <x v="1"/>
    <n v="240"/>
    <n v="2700"/>
    <n v="0.27"/>
  </r>
  <r>
    <x v="684"/>
    <x v="78"/>
    <x v="5"/>
    <x v="2"/>
    <n v="149824.14571899999"/>
    <n v="135140504.45585001"/>
    <n v="13514.050445585"/>
  </r>
  <r>
    <x v="684"/>
    <x v="78"/>
    <x v="5"/>
    <x v="2"/>
    <n v="120"/>
    <n v="900"/>
    <n v="0.09"/>
  </r>
  <r>
    <x v="684"/>
    <x v="78"/>
    <x v="5"/>
    <x v="2"/>
    <n v="9540"/>
    <n v="1700100"/>
    <n v="170.01"/>
  </r>
  <r>
    <x v="684"/>
    <x v="78"/>
    <x v="5"/>
    <x v="2"/>
    <n v="120"/>
    <n v="900"/>
    <n v="0.09"/>
  </r>
  <r>
    <x v="684"/>
    <x v="78"/>
    <x v="5"/>
    <x v="1"/>
    <n v="120"/>
    <n v="900"/>
    <n v="0.09"/>
  </r>
  <r>
    <x v="684"/>
    <x v="78"/>
    <x v="5"/>
    <x v="1"/>
    <n v="1500"/>
    <n v="66600"/>
    <n v="6.66"/>
  </r>
  <r>
    <x v="684"/>
    <x v="78"/>
    <x v="5"/>
    <x v="1"/>
    <n v="120"/>
    <n v="900"/>
    <n v="0.09"/>
  </r>
  <r>
    <x v="684"/>
    <x v="78"/>
    <x v="5"/>
    <x v="1"/>
    <n v="120"/>
    <n v="900"/>
    <n v="0.09"/>
  </r>
  <r>
    <x v="684"/>
    <x v="78"/>
    <x v="5"/>
    <x v="2"/>
    <n v="120"/>
    <n v="900"/>
    <n v="0.09"/>
  </r>
  <r>
    <x v="684"/>
    <x v="78"/>
    <x v="5"/>
    <x v="2"/>
    <n v="120"/>
    <n v="900"/>
    <n v="0.09"/>
  </r>
  <r>
    <x v="684"/>
    <x v="78"/>
    <x v="5"/>
    <x v="1"/>
    <n v="540"/>
    <n v="8100"/>
    <n v="0.81"/>
  </r>
  <r>
    <x v="684"/>
    <x v="78"/>
    <x v="5"/>
    <x v="1"/>
    <n v="120"/>
    <n v="900"/>
    <n v="0.09"/>
  </r>
  <r>
    <x v="684"/>
    <x v="78"/>
    <x v="5"/>
    <x v="2"/>
    <n v="99780"/>
    <n v="50655600"/>
    <n v="5065.5600000000004"/>
  </r>
  <r>
    <x v="684"/>
    <x v="78"/>
    <x v="5"/>
    <x v="1"/>
    <n v="720"/>
    <n v="20700"/>
    <n v="2.0699999999999998"/>
  </r>
  <r>
    <x v="684"/>
    <x v="78"/>
    <x v="5"/>
    <x v="1"/>
    <n v="4380"/>
    <n v="215100"/>
    <n v="21.51"/>
  </r>
  <r>
    <x v="684"/>
    <x v="78"/>
    <x v="5"/>
    <x v="2"/>
    <n v="25140"/>
    <n v="7324200"/>
    <n v="732.42"/>
  </r>
  <r>
    <x v="684"/>
    <x v="78"/>
    <x v="5"/>
    <x v="2"/>
    <n v="90174.179390000005"/>
    <n v="84724159.043063"/>
    <n v="8472.4159043062991"/>
  </r>
  <r>
    <x v="684"/>
    <x v="78"/>
    <x v="5"/>
    <x v="1"/>
    <n v="681927.55673499999"/>
    <n v="1094404507.8778601"/>
    <n v="109440.450787786"/>
  </r>
  <r>
    <x v="693"/>
    <x v="81"/>
    <x v="4"/>
    <x v="1"/>
    <n v="17241.090766000001"/>
    <n v="56720.678789999998"/>
    <n v="5.6720678790000001"/>
  </r>
  <r>
    <x v="693"/>
    <x v="81"/>
    <x v="4"/>
    <x v="2"/>
    <n v="2280"/>
    <n v="44100"/>
    <n v="4.41"/>
  </r>
  <r>
    <x v="693"/>
    <x v="81"/>
    <x v="4"/>
    <x v="2"/>
    <n v="180"/>
    <n v="1800"/>
    <n v="0.18"/>
  </r>
  <r>
    <x v="693"/>
    <x v="81"/>
    <x v="4"/>
    <x v="2"/>
    <n v="720"/>
    <n v="16200"/>
    <n v="1.62"/>
  </r>
  <r>
    <x v="693"/>
    <x v="81"/>
    <x v="4"/>
    <x v="2"/>
    <n v="1920"/>
    <n v="55800"/>
    <n v="5.58"/>
  </r>
  <r>
    <x v="693"/>
    <x v="81"/>
    <x v="4"/>
    <x v="2"/>
    <n v="4680"/>
    <n v="180000"/>
    <n v="18"/>
  </r>
  <r>
    <x v="693"/>
    <x v="81"/>
    <x v="4"/>
    <x v="2"/>
    <n v="2160"/>
    <n v="140400"/>
    <n v="14.04"/>
  </r>
  <r>
    <x v="693"/>
    <x v="81"/>
    <x v="4"/>
    <x v="2"/>
    <n v="2460"/>
    <n v="130500"/>
    <n v="13.05"/>
  </r>
  <r>
    <x v="693"/>
    <x v="81"/>
    <x v="4"/>
    <x v="2"/>
    <n v="180"/>
    <n v="1800"/>
    <n v="0.18"/>
  </r>
  <r>
    <x v="693"/>
    <x v="81"/>
    <x v="4"/>
    <x v="2"/>
    <n v="180"/>
    <n v="1800"/>
    <n v="0.18"/>
  </r>
  <r>
    <x v="693"/>
    <x v="81"/>
    <x v="4"/>
    <x v="2"/>
    <n v="360"/>
    <n v="5400"/>
    <n v="0.54"/>
  </r>
  <r>
    <x v="693"/>
    <x v="81"/>
    <x v="4"/>
    <x v="2"/>
    <n v="1740"/>
    <n v="99900"/>
    <n v="9.99"/>
  </r>
  <r>
    <x v="693"/>
    <x v="81"/>
    <x v="4"/>
    <x v="2"/>
    <n v="780"/>
    <n v="16200"/>
    <n v="1.62"/>
  </r>
  <r>
    <x v="693"/>
    <x v="81"/>
    <x v="4"/>
    <x v="2"/>
    <n v="180"/>
    <n v="1800"/>
    <n v="0.18"/>
  </r>
  <r>
    <x v="693"/>
    <x v="81"/>
    <x v="4"/>
    <x v="2"/>
    <n v="5280"/>
    <n v="455400"/>
    <n v="45.54"/>
  </r>
  <r>
    <x v="693"/>
    <x v="81"/>
    <x v="4"/>
    <x v="2"/>
    <n v="6000"/>
    <n v="549900"/>
    <n v="54.99"/>
  </r>
  <r>
    <x v="693"/>
    <x v="81"/>
    <x v="4"/>
    <x v="2"/>
    <n v="3000"/>
    <n v="108900"/>
    <n v="10.89"/>
  </r>
  <r>
    <x v="693"/>
    <x v="81"/>
    <x v="4"/>
    <x v="2"/>
    <n v="2640"/>
    <n v="87300"/>
    <n v="8.73"/>
  </r>
  <r>
    <x v="693"/>
    <x v="81"/>
    <x v="4"/>
    <x v="2"/>
    <n v="1620"/>
    <n v="104400"/>
    <n v="10.44"/>
  </r>
  <r>
    <x v="693"/>
    <x v="81"/>
    <x v="4"/>
    <x v="2"/>
    <n v="5460"/>
    <n v="392400"/>
    <n v="39.24"/>
  </r>
  <r>
    <x v="693"/>
    <x v="81"/>
    <x v="4"/>
    <x v="2"/>
    <n v="35280"/>
    <n v="3640500"/>
    <n v="364.05"/>
  </r>
  <r>
    <x v="693"/>
    <x v="81"/>
    <x v="4"/>
    <x v="1"/>
    <n v="720"/>
    <n v="17100"/>
    <n v="1.71"/>
  </r>
  <r>
    <x v="693"/>
    <x v="81"/>
    <x v="4"/>
    <x v="1"/>
    <n v="5880"/>
    <n v="891000"/>
    <n v="89.1"/>
  </r>
  <r>
    <x v="693"/>
    <x v="81"/>
    <x v="4"/>
    <x v="2"/>
    <n v="267477.13249500003"/>
    <n v="164167897.11386001"/>
    <n v="16416.789711386002"/>
  </r>
  <r>
    <x v="693"/>
    <x v="81"/>
    <x v="4"/>
    <x v="1"/>
    <n v="317305.11333399999"/>
    <n v="415548699.798738"/>
    <n v="41554.869979873802"/>
  </r>
  <r>
    <x v="703"/>
    <x v="46"/>
    <x v="5"/>
    <x v="1"/>
    <n v="180"/>
    <n v="1800"/>
    <n v="0.18"/>
  </r>
  <r>
    <x v="703"/>
    <x v="46"/>
    <x v="5"/>
    <x v="2"/>
    <n v="46229.364977999998"/>
    <n v="38422853.762561001"/>
    <n v="3842.2853762560999"/>
  </r>
  <r>
    <x v="703"/>
    <x v="46"/>
    <x v="5"/>
    <x v="1"/>
    <n v="8880"/>
    <n v="2484000"/>
    <n v="248.4"/>
  </r>
  <r>
    <x v="703"/>
    <x v="46"/>
    <x v="5"/>
    <x v="2"/>
    <n v="180"/>
    <n v="1800"/>
    <n v="0.18"/>
  </r>
  <r>
    <x v="703"/>
    <x v="46"/>
    <x v="5"/>
    <x v="2"/>
    <n v="300"/>
    <n v="3600"/>
    <n v="0.36"/>
  </r>
  <r>
    <x v="703"/>
    <x v="46"/>
    <x v="5"/>
    <x v="1"/>
    <n v="1326.9937660000001"/>
    <n v="88129.390194000007"/>
    <n v="8.8129390193999999"/>
  </r>
  <r>
    <x v="703"/>
    <x v="46"/>
    <x v="5"/>
    <x v="2"/>
    <n v="840"/>
    <n v="16200"/>
    <n v="1.62"/>
  </r>
  <r>
    <x v="703"/>
    <x v="46"/>
    <x v="5"/>
    <x v="2"/>
    <n v="5700"/>
    <n v="434700"/>
    <n v="43.47"/>
  </r>
  <r>
    <x v="703"/>
    <x v="46"/>
    <x v="5"/>
    <x v="2"/>
    <n v="1740"/>
    <n v="66600"/>
    <n v="6.66"/>
  </r>
  <r>
    <x v="703"/>
    <x v="46"/>
    <x v="5"/>
    <x v="2"/>
    <n v="360"/>
    <n v="5400"/>
    <n v="0.54"/>
  </r>
  <r>
    <x v="703"/>
    <x v="46"/>
    <x v="5"/>
    <x v="1"/>
    <n v="1613.975715"/>
    <n v="66184.073571000001"/>
    <n v="6.6184073570999997"/>
  </r>
  <r>
    <x v="703"/>
    <x v="46"/>
    <x v="5"/>
    <x v="2"/>
    <n v="670.88145299999996"/>
    <n v="11582.619758000001"/>
    <n v="1.1582619758000001"/>
  </r>
  <r>
    <x v="703"/>
    <x v="46"/>
    <x v="5"/>
    <x v="2"/>
    <n v="2520"/>
    <n v="162000"/>
    <n v="16.2"/>
  </r>
  <r>
    <x v="703"/>
    <x v="46"/>
    <x v="5"/>
    <x v="2"/>
    <n v="420"/>
    <n v="10800"/>
    <n v="1.08"/>
  </r>
  <r>
    <x v="703"/>
    <x v="46"/>
    <x v="5"/>
    <x v="2"/>
    <n v="420"/>
    <n v="10800"/>
    <n v="1.08"/>
  </r>
  <r>
    <x v="703"/>
    <x v="46"/>
    <x v="5"/>
    <x v="2"/>
    <n v="420"/>
    <n v="10800"/>
    <n v="1.08"/>
  </r>
  <r>
    <x v="703"/>
    <x v="46"/>
    <x v="5"/>
    <x v="2"/>
    <n v="360"/>
    <n v="8100"/>
    <n v="0.81"/>
  </r>
  <r>
    <x v="703"/>
    <x v="46"/>
    <x v="5"/>
    <x v="2"/>
    <n v="7260"/>
    <n v="1170000"/>
    <n v="117"/>
  </r>
  <r>
    <x v="703"/>
    <x v="46"/>
    <x v="5"/>
    <x v="2"/>
    <n v="164813.040614"/>
    <n v="158495311.897701"/>
    <n v="15849.531189770099"/>
  </r>
  <r>
    <x v="703"/>
    <x v="46"/>
    <x v="5"/>
    <x v="1"/>
    <n v="517.57059200000003"/>
    <n v="3262.2834950000001"/>
    <n v="0.32622834950000001"/>
  </r>
  <r>
    <x v="703"/>
    <x v="46"/>
    <x v="5"/>
    <x v="1"/>
    <n v="290311.38282300002"/>
    <n v="715369532.58022702"/>
    <n v="71536.953258022695"/>
  </r>
  <r>
    <x v="703"/>
    <x v="46"/>
    <x v="5"/>
    <x v="1"/>
    <n v="87611.584388999996"/>
    <n v="272235.63514199998"/>
    <n v="27.223563514199999"/>
  </r>
  <r>
    <x v="711"/>
    <x v="46"/>
    <x v="5"/>
    <x v="1"/>
    <n v="120"/>
    <n v="900"/>
    <n v="0.09"/>
  </r>
  <r>
    <x v="711"/>
    <x v="46"/>
    <x v="5"/>
    <x v="1"/>
    <n v="4920"/>
    <n v="193500"/>
    <n v="19.350000000000001"/>
  </r>
  <r>
    <x v="711"/>
    <x v="46"/>
    <x v="5"/>
    <x v="1"/>
    <n v="13320"/>
    <n v="660600"/>
    <n v="66.06"/>
  </r>
  <r>
    <x v="711"/>
    <x v="46"/>
    <x v="5"/>
    <x v="1"/>
    <n v="6120"/>
    <n v="452700"/>
    <n v="45.27"/>
  </r>
  <r>
    <x v="711"/>
    <x v="46"/>
    <x v="5"/>
    <x v="1"/>
    <n v="4500"/>
    <n v="194400"/>
    <n v="19.440000000000001"/>
  </r>
  <r>
    <x v="711"/>
    <x v="46"/>
    <x v="5"/>
    <x v="1"/>
    <n v="3720"/>
    <n v="180900"/>
    <n v="18.09"/>
  </r>
  <r>
    <x v="711"/>
    <x v="46"/>
    <x v="5"/>
    <x v="1"/>
    <n v="2100"/>
    <n v="115200"/>
    <n v="11.52"/>
  </r>
  <r>
    <x v="711"/>
    <x v="46"/>
    <x v="5"/>
    <x v="1"/>
    <n v="2640"/>
    <n v="154800"/>
    <n v="15.48"/>
  </r>
  <r>
    <x v="711"/>
    <x v="46"/>
    <x v="5"/>
    <x v="2"/>
    <n v="120"/>
    <n v="900"/>
    <n v="0.09"/>
  </r>
  <r>
    <x v="711"/>
    <x v="46"/>
    <x v="5"/>
    <x v="1"/>
    <n v="8040"/>
    <n v="523800"/>
    <n v="52.38"/>
  </r>
  <r>
    <x v="711"/>
    <x v="46"/>
    <x v="5"/>
    <x v="1"/>
    <n v="3420"/>
    <n v="143100"/>
    <n v="14.31"/>
  </r>
  <r>
    <x v="711"/>
    <x v="46"/>
    <x v="5"/>
    <x v="2"/>
    <n v="180"/>
    <n v="1800"/>
    <n v="0.18"/>
  </r>
  <r>
    <x v="711"/>
    <x v="46"/>
    <x v="5"/>
    <x v="2"/>
    <n v="120"/>
    <n v="900"/>
    <n v="0.09"/>
  </r>
  <r>
    <x v="711"/>
    <x v="46"/>
    <x v="5"/>
    <x v="2"/>
    <n v="120"/>
    <n v="900"/>
    <n v="0.09"/>
  </r>
  <r>
    <x v="711"/>
    <x v="46"/>
    <x v="5"/>
    <x v="1"/>
    <n v="9120"/>
    <n v="797400"/>
    <n v="79.739999999999995"/>
  </r>
  <r>
    <x v="711"/>
    <x v="46"/>
    <x v="5"/>
    <x v="1"/>
    <n v="3060"/>
    <n v="108900"/>
    <n v="10.89"/>
  </r>
  <r>
    <x v="711"/>
    <x v="46"/>
    <x v="5"/>
    <x v="1"/>
    <n v="10800"/>
    <n v="1557000"/>
    <n v="155.69999999999999"/>
  </r>
  <r>
    <x v="711"/>
    <x v="46"/>
    <x v="5"/>
    <x v="1"/>
    <n v="29833.74267"/>
    <n v="3970901.229202"/>
    <n v="397.09012292019997"/>
  </r>
  <r>
    <x v="711"/>
    <x v="46"/>
    <x v="5"/>
    <x v="1"/>
    <n v="24420"/>
    <n v="2921400"/>
    <n v="292.14"/>
  </r>
  <r>
    <x v="711"/>
    <x v="46"/>
    <x v="5"/>
    <x v="1"/>
    <n v="1226.673335"/>
    <n v="10979.404211999999"/>
    <n v="1.0979404211999999"/>
  </r>
  <r>
    <x v="711"/>
    <x v="46"/>
    <x v="5"/>
    <x v="1"/>
    <n v="346.327561"/>
    <n v="3238.875344"/>
    <n v="0.32388753440000001"/>
  </r>
  <r>
    <x v="711"/>
    <x v="46"/>
    <x v="5"/>
    <x v="2"/>
    <n v="135.94610299999999"/>
    <n v="579.84213099999999"/>
    <n v="5.7984213100000001E-2"/>
  </r>
  <r>
    <x v="711"/>
    <x v="46"/>
    <x v="5"/>
    <x v="1"/>
    <n v="3120"/>
    <n v="141300"/>
    <n v="14.13"/>
  </r>
  <r>
    <x v="711"/>
    <x v="46"/>
    <x v="5"/>
    <x v="2"/>
    <n v="420"/>
    <n v="10800"/>
    <n v="1.08"/>
  </r>
  <r>
    <x v="711"/>
    <x v="46"/>
    <x v="5"/>
    <x v="2"/>
    <n v="1920"/>
    <n v="81000"/>
    <n v="8.1"/>
  </r>
  <r>
    <x v="711"/>
    <x v="46"/>
    <x v="5"/>
    <x v="2"/>
    <n v="1440"/>
    <n v="63900"/>
    <n v="6.39"/>
  </r>
  <r>
    <x v="711"/>
    <x v="46"/>
    <x v="5"/>
    <x v="2"/>
    <n v="720"/>
    <n v="19800"/>
    <n v="1.98"/>
  </r>
  <r>
    <x v="711"/>
    <x v="46"/>
    <x v="5"/>
    <x v="2"/>
    <n v="240"/>
    <n v="3600"/>
    <n v="0.36"/>
  </r>
  <r>
    <x v="711"/>
    <x v="46"/>
    <x v="5"/>
    <x v="1"/>
    <n v="13200"/>
    <n v="1048500"/>
    <n v="104.85"/>
  </r>
  <r>
    <x v="711"/>
    <x v="46"/>
    <x v="5"/>
    <x v="1"/>
    <n v="120"/>
    <n v="900"/>
    <n v="0.09"/>
  </r>
  <r>
    <x v="711"/>
    <x v="46"/>
    <x v="5"/>
    <x v="2"/>
    <n v="360"/>
    <n v="5400"/>
    <n v="0.54"/>
  </r>
  <r>
    <x v="711"/>
    <x v="46"/>
    <x v="5"/>
    <x v="1"/>
    <n v="9360"/>
    <n v="1411200"/>
    <n v="141.12"/>
  </r>
  <r>
    <x v="711"/>
    <x v="46"/>
    <x v="5"/>
    <x v="2"/>
    <n v="360"/>
    <n v="7200"/>
    <n v="0.72"/>
  </r>
  <r>
    <x v="711"/>
    <x v="46"/>
    <x v="5"/>
    <x v="2"/>
    <n v="540"/>
    <n v="7200"/>
    <n v="0.72"/>
  </r>
  <r>
    <x v="711"/>
    <x v="46"/>
    <x v="5"/>
    <x v="2"/>
    <n v="300"/>
    <n v="3600"/>
    <n v="0.36"/>
  </r>
  <r>
    <x v="711"/>
    <x v="46"/>
    <x v="5"/>
    <x v="2"/>
    <n v="3300"/>
    <n v="381600"/>
    <n v="38.159999999999997"/>
  </r>
  <r>
    <x v="711"/>
    <x v="46"/>
    <x v="5"/>
    <x v="2"/>
    <n v="840"/>
    <n v="26100"/>
    <n v="2.61"/>
  </r>
  <r>
    <x v="711"/>
    <x v="46"/>
    <x v="5"/>
    <x v="2"/>
    <n v="7140"/>
    <n v="314100"/>
    <n v="31.41"/>
  </r>
  <r>
    <x v="711"/>
    <x v="46"/>
    <x v="5"/>
    <x v="2"/>
    <n v="2400"/>
    <n v="98100"/>
    <n v="9.81"/>
  </r>
  <r>
    <x v="711"/>
    <x v="46"/>
    <x v="5"/>
    <x v="2"/>
    <n v="180"/>
    <n v="1800"/>
    <n v="0.18"/>
  </r>
  <r>
    <x v="711"/>
    <x v="46"/>
    <x v="5"/>
    <x v="2"/>
    <n v="120"/>
    <n v="900"/>
    <n v="0.09"/>
  </r>
  <r>
    <x v="711"/>
    <x v="46"/>
    <x v="5"/>
    <x v="2"/>
    <n v="120"/>
    <n v="900"/>
    <n v="0.09"/>
  </r>
  <r>
    <x v="711"/>
    <x v="46"/>
    <x v="5"/>
    <x v="2"/>
    <n v="120"/>
    <n v="900"/>
    <n v="0.09"/>
  </r>
  <r>
    <x v="711"/>
    <x v="46"/>
    <x v="5"/>
    <x v="2"/>
    <n v="180"/>
    <n v="1800"/>
    <n v="0.18"/>
  </r>
  <r>
    <x v="711"/>
    <x v="46"/>
    <x v="5"/>
    <x v="2"/>
    <n v="1020"/>
    <n v="38700"/>
    <n v="3.87"/>
  </r>
  <r>
    <x v="711"/>
    <x v="46"/>
    <x v="5"/>
    <x v="2"/>
    <n v="4161.7921349999997"/>
    <n v="171023.67546"/>
    <n v="17.102367546"/>
  </r>
  <r>
    <x v="711"/>
    <x v="46"/>
    <x v="5"/>
    <x v="1"/>
    <n v="4080"/>
    <n v="203400"/>
    <n v="20.34"/>
  </r>
  <r>
    <x v="711"/>
    <x v="46"/>
    <x v="5"/>
    <x v="2"/>
    <n v="28873.901559999998"/>
    <n v="4403960.1632970003"/>
    <n v="440.39601632970005"/>
  </r>
  <r>
    <x v="711"/>
    <x v="46"/>
    <x v="5"/>
    <x v="2"/>
    <n v="700145.56955599994"/>
    <n v="541665053.23903501"/>
    <n v="54166.505323903504"/>
  </r>
  <r>
    <x v="711"/>
    <x v="46"/>
    <x v="5"/>
    <x v="1"/>
    <n v="625652.84833900002"/>
    <n v="1362822667.2365301"/>
    <n v="136282.26672365301"/>
  </r>
  <r>
    <x v="728"/>
    <x v="81"/>
    <x v="4"/>
    <x v="1"/>
    <n v="56.989897999999997"/>
    <n v="152.28740300000001"/>
    <n v="1.5228740300000002E-2"/>
  </r>
  <r>
    <x v="728"/>
    <x v="81"/>
    <x v="4"/>
    <x v="1"/>
    <n v="360.60029700000001"/>
    <n v="1013.727111"/>
    <n v="0.1013727111"/>
  </r>
  <r>
    <x v="728"/>
    <x v="81"/>
    <x v="4"/>
    <x v="2"/>
    <n v="9883.1832849999992"/>
    <n v="28870.808689000001"/>
    <n v="2.8870808689"/>
  </r>
  <r>
    <x v="728"/>
    <x v="81"/>
    <x v="4"/>
    <x v="1"/>
    <n v="30717.632250999999"/>
    <n v="99765.691881999999"/>
    <n v="9.9765691881999992"/>
  </r>
  <r>
    <x v="728"/>
    <x v="81"/>
    <x v="4"/>
    <x v="1"/>
    <n v="30738.203527999998"/>
    <n v="101912.748208"/>
    <n v="10.1912748208"/>
  </r>
  <r>
    <x v="728"/>
    <x v="81"/>
    <x v="4"/>
    <x v="2"/>
    <n v="180"/>
    <n v="1800"/>
    <n v="0.18"/>
  </r>
  <r>
    <x v="728"/>
    <x v="81"/>
    <x v="4"/>
    <x v="2"/>
    <n v="1380"/>
    <n v="50400"/>
    <n v="5.04"/>
  </r>
  <r>
    <x v="728"/>
    <x v="81"/>
    <x v="4"/>
    <x v="1"/>
    <n v="1009.746337"/>
    <n v="22582.111765000001"/>
    <n v="2.2582111765000001"/>
  </r>
  <r>
    <x v="728"/>
    <x v="81"/>
    <x v="4"/>
    <x v="2"/>
    <n v="3420"/>
    <n v="165600"/>
    <n v="16.559999999999999"/>
  </r>
  <r>
    <x v="728"/>
    <x v="81"/>
    <x v="4"/>
    <x v="2"/>
    <n v="4200"/>
    <n v="266400"/>
    <n v="26.64"/>
  </r>
  <r>
    <x v="728"/>
    <x v="81"/>
    <x v="4"/>
    <x v="2"/>
    <n v="4860"/>
    <n v="183600"/>
    <n v="18.36"/>
  </r>
  <r>
    <x v="728"/>
    <x v="81"/>
    <x v="4"/>
    <x v="2"/>
    <n v="47730.595765999999"/>
    <n v="3249363.651081"/>
    <n v="324.93636510810001"/>
  </r>
  <r>
    <x v="728"/>
    <x v="81"/>
    <x v="4"/>
    <x v="2"/>
    <n v="15600"/>
    <n v="868500"/>
    <n v="86.85"/>
  </r>
  <r>
    <x v="728"/>
    <x v="81"/>
    <x v="4"/>
    <x v="2"/>
    <n v="4860"/>
    <n v="515700"/>
    <n v="51.57"/>
  </r>
  <r>
    <x v="728"/>
    <x v="81"/>
    <x v="4"/>
    <x v="2"/>
    <n v="6240"/>
    <n v="319500"/>
    <n v="31.95"/>
  </r>
  <r>
    <x v="728"/>
    <x v="81"/>
    <x v="4"/>
    <x v="2"/>
    <n v="28740"/>
    <n v="2354400"/>
    <n v="235.44"/>
  </r>
  <r>
    <x v="728"/>
    <x v="81"/>
    <x v="4"/>
    <x v="2"/>
    <n v="1260"/>
    <n v="42300"/>
    <n v="4.2300000000000004"/>
  </r>
  <r>
    <x v="728"/>
    <x v="81"/>
    <x v="4"/>
    <x v="2"/>
    <n v="2520"/>
    <n v="135000"/>
    <n v="13.5"/>
  </r>
  <r>
    <x v="728"/>
    <x v="81"/>
    <x v="4"/>
    <x v="2"/>
    <n v="120"/>
    <n v="900"/>
    <n v="0.09"/>
  </r>
  <r>
    <x v="728"/>
    <x v="81"/>
    <x v="4"/>
    <x v="2"/>
    <n v="16560"/>
    <n v="2529900"/>
    <n v="252.99"/>
  </r>
  <r>
    <x v="728"/>
    <x v="81"/>
    <x v="4"/>
    <x v="2"/>
    <n v="2160"/>
    <n v="123300"/>
    <n v="12.33"/>
  </r>
  <r>
    <x v="728"/>
    <x v="81"/>
    <x v="4"/>
    <x v="2"/>
    <n v="240"/>
    <n v="2700"/>
    <n v="0.27"/>
  </r>
  <r>
    <x v="728"/>
    <x v="81"/>
    <x v="4"/>
    <x v="2"/>
    <n v="1980"/>
    <n v="117900"/>
    <n v="11.79"/>
  </r>
  <r>
    <x v="728"/>
    <x v="81"/>
    <x v="4"/>
    <x v="2"/>
    <n v="300"/>
    <n v="3600"/>
    <n v="0.36"/>
  </r>
  <r>
    <x v="728"/>
    <x v="81"/>
    <x v="4"/>
    <x v="2"/>
    <n v="180"/>
    <n v="1800"/>
    <n v="0.18"/>
  </r>
  <r>
    <x v="728"/>
    <x v="81"/>
    <x v="4"/>
    <x v="2"/>
    <n v="5160"/>
    <n v="243900"/>
    <n v="24.39"/>
  </r>
  <r>
    <x v="728"/>
    <x v="81"/>
    <x v="4"/>
    <x v="2"/>
    <n v="3780"/>
    <n v="149400"/>
    <n v="14.94"/>
  </r>
  <r>
    <x v="728"/>
    <x v="81"/>
    <x v="4"/>
    <x v="1"/>
    <n v="3720"/>
    <n v="485100"/>
    <n v="48.51"/>
  </r>
  <r>
    <x v="728"/>
    <x v="81"/>
    <x v="4"/>
    <x v="2"/>
    <n v="381304.29643400002"/>
    <n v="254607733.91663501"/>
    <n v="25460.773391663501"/>
  </r>
  <r>
    <x v="728"/>
    <x v="81"/>
    <x v="4"/>
    <x v="1"/>
    <n v="544733.02918499999"/>
    <n v="453505801.01836097"/>
    <n v="45350.580101836094"/>
  </r>
  <r>
    <x v="731"/>
    <x v="46"/>
    <x v="5"/>
    <x v="1"/>
    <n v="81.999308999999997"/>
    <n v="370.570896"/>
    <n v="3.7057089600000002E-2"/>
  </r>
  <r>
    <x v="731"/>
    <x v="46"/>
    <x v="5"/>
    <x v="2"/>
    <n v="29635.05371"/>
    <n v="93222.651339000004"/>
    <n v="9.3222651339000002"/>
  </r>
  <r>
    <x v="731"/>
    <x v="46"/>
    <x v="5"/>
    <x v="1"/>
    <n v="14145.713999"/>
    <n v="43756.610527999997"/>
    <n v="4.3756610528"/>
  </r>
  <r>
    <x v="731"/>
    <x v="46"/>
    <x v="5"/>
    <x v="2"/>
    <n v="213696.809878"/>
    <n v="237029502.610257"/>
    <n v="23702.9502610257"/>
  </r>
  <r>
    <x v="731"/>
    <x v="46"/>
    <x v="5"/>
    <x v="1"/>
    <n v="159781.97949600001"/>
    <n v="548076450.01396096"/>
    <n v="54807.645001396093"/>
  </r>
  <r>
    <x v="731"/>
    <x v="46"/>
    <x v="5"/>
    <x v="1"/>
    <n v="55457.542259000002"/>
    <n v="180197.52946200001"/>
    <n v="18.019752946200001"/>
  </r>
  <r>
    <x v="739"/>
    <x v="81"/>
    <x v="4"/>
    <x v="2"/>
    <n v="1398.215694"/>
    <n v="4597.5680540000003"/>
    <n v="0.45975680540000002"/>
  </r>
  <r>
    <x v="739"/>
    <x v="81"/>
    <x v="4"/>
    <x v="1"/>
    <n v="29107.164138"/>
    <n v="90582.216262000002"/>
    <n v="9.0582216261999999"/>
  </r>
  <r>
    <x v="739"/>
    <x v="81"/>
    <x v="4"/>
    <x v="2"/>
    <n v="7136.9301109999997"/>
    <n v="21998.916634000001"/>
    <n v="2.1998916634000003"/>
  </r>
  <r>
    <x v="739"/>
    <x v="81"/>
    <x v="4"/>
    <x v="2"/>
    <n v="265.98263500000002"/>
    <n v="1019.106432"/>
    <n v="0.1019106432"/>
  </r>
  <r>
    <x v="739"/>
    <x v="81"/>
    <x v="4"/>
    <x v="1"/>
    <n v="31780.914229000002"/>
    <n v="105347.15334400001"/>
    <n v="10.534715334400001"/>
  </r>
  <r>
    <x v="739"/>
    <x v="81"/>
    <x v="4"/>
    <x v="2"/>
    <n v="360"/>
    <n v="4500"/>
    <n v="0.45"/>
  </r>
  <r>
    <x v="739"/>
    <x v="81"/>
    <x v="4"/>
    <x v="2"/>
    <n v="3060"/>
    <n v="117000"/>
    <n v="11.7"/>
  </r>
  <r>
    <x v="739"/>
    <x v="81"/>
    <x v="4"/>
    <x v="2"/>
    <n v="420"/>
    <n v="7200"/>
    <n v="0.72"/>
  </r>
  <r>
    <x v="739"/>
    <x v="81"/>
    <x v="4"/>
    <x v="2"/>
    <n v="22915.015558999999"/>
    <n v="1661226.1558119999"/>
    <n v="166.12261558119999"/>
  </r>
  <r>
    <x v="739"/>
    <x v="81"/>
    <x v="4"/>
    <x v="2"/>
    <n v="600"/>
    <n v="14400"/>
    <n v="1.44"/>
  </r>
  <r>
    <x v="739"/>
    <x v="81"/>
    <x v="4"/>
    <x v="2"/>
    <n v="2553.8924590000001"/>
    <n v="54626.639489000001"/>
    <n v="5.4626639489000004"/>
  </r>
  <r>
    <x v="739"/>
    <x v="81"/>
    <x v="4"/>
    <x v="2"/>
    <n v="120"/>
    <n v="900"/>
    <n v="0.09"/>
  </r>
  <r>
    <x v="739"/>
    <x v="81"/>
    <x v="4"/>
    <x v="1"/>
    <n v="120"/>
    <n v="900"/>
    <n v="0.09"/>
  </r>
  <r>
    <x v="739"/>
    <x v="81"/>
    <x v="4"/>
    <x v="2"/>
    <n v="120"/>
    <n v="900"/>
    <n v="0.09"/>
  </r>
  <r>
    <x v="739"/>
    <x v="81"/>
    <x v="4"/>
    <x v="1"/>
    <n v="1320"/>
    <n v="57600"/>
    <n v="5.76"/>
  </r>
  <r>
    <x v="739"/>
    <x v="81"/>
    <x v="4"/>
    <x v="2"/>
    <n v="343390.47139299999"/>
    <n v="229283449.03265601"/>
    <n v="22928.344903265603"/>
  </r>
  <r>
    <x v="739"/>
    <x v="81"/>
    <x v="4"/>
    <x v="1"/>
    <n v="343277.25335299998"/>
    <n v="207194769.99221799"/>
    <n v="20719.476999221799"/>
  </r>
  <r>
    <x v="756"/>
    <x v="85"/>
    <x v="8"/>
    <x v="2"/>
    <n v="360"/>
    <n v="6300"/>
    <n v="0.63"/>
  </r>
  <r>
    <x v="756"/>
    <x v="85"/>
    <x v="8"/>
    <x v="2"/>
    <n v="3985.7460940000001"/>
    <n v="517402.43194600003"/>
    <n v="51.740243194600005"/>
  </r>
  <r>
    <x v="756"/>
    <x v="85"/>
    <x v="8"/>
    <x v="1"/>
    <n v="164873.309159"/>
    <n v="303606635.06761599"/>
    <n v="30360.663506761597"/>
  </r>
  <r>
    <x v="756"/>
    <x v="85"/>
    <x v="8"/>
    <x v="1"/>
    <n v="17907.640770000002"/>
    <n v="54334.608160999996"/>
    <n v="5.4334608160999993"/>
  </r>
  <r>
    <x v="756"/>
    <x v="85"/>
    <x v="8"/>
    <x v="2"/>
    <n v="1452.1584889999999"/>
    <n v="4935.1118269999997"/>
    <n v="0.4935111827"/>
  </r>
  <r>
    <x v="756"/>
    <x v="85"/>
    <x v="8"/>
    <x v="1"/>
    <n v="28186.398399000002"/>
    <n v="90447.356247000003"/>
    <n v="9.0447356246999995"/>
  </r>
  <r>
    <x v="770"/>
    <x v="90"/>
    <x v="16"/>
    <x v="1"/>
    <n v="42461.837824000002"/>
    <n v="19999774.809455"/>
    <n v="1999.9774809455"/>
  </r>
  <r>
    <x v="770"/>
    <x v="90"/>
    <x v="16"/>
    <x v="2"/>
    <n v="219558.01793599999"/>
    <n v="1229329577.67978"/>
    <n v="122932.957767978"/>
  </r>
  <r>
    <x v="770"/>
    <x v="90"/>
    <x v="16"/>
    <x v="3"/>
    <n v="607130.22600400005"/>
    <n v="6632656931.4735899"/>
    <n v="663265.69314735895"/>
  </r>
  <r>
    <x v="770"/>
    <x v="90"/>
    <x v="16"/>
    <x v="1"/>
    <n v="14193.451536"/>
    <n v="44834.337485999997"/>
    <n v="4.4834337485999995"/>
  </r>
  <r>
    <x v="770"/>
    <x v="90"/>
    <x v="16"/>
    <x v="2"/>
    <n v="49842.853489000001"/>
    <n v="162159.14245799999"/>
    <n v="16.215914245800001"/>
  </r>
  <r>
    <x v="770"/>
    <x v="90"/>
    <x v="16"/>
    <x v="2"/>
    <n v="37264.647127999997"/>
    <n v="118939.283993"/>
    <n v="11.8939283993"/>
  </r>
  <r>
    <x v="781"/>
    <x v="85"/>
    <x v="8"/>
    <x v="1"/>
    <n v="166.26699300000001"/>
    <n v="1438.0885949999999"/>
    <n v="0.1438088595"/>
  </r>
  <r>
    <x v="781"/>
    <x v="85"/>
    <x v="8"/>
    <x v="1"/>
    <n v="99.870518000000004"/>
    <n v="581.82000000000005"/>
    <n v="5.8182000000000005E-2"/>
  </r>
  <r>
    <x v="781"/>
    <x v="85"/>
    <x v="8"/>
    <x v="1"/>
    <n v="97.341126000000003"/>
    <n v="522.53549999999996"/>
    <n v="5.2253549999999996E-2"/>
  </r>
  <r>
    <x v="781"/>
    <x v="85"/>
    <x v="8"/>
    <x v="1"/>
    <n v="107.28472600000001"/>
    <n v="671.68949999999995"/>
    <n v="6.7168949999999991E-2"/>
  </r>
  <r>
    <x v="781"/>
    <x v="85"/>
    <x v="8"/>
    <x v="1"/>
    <n v="6339.9944770000002"/>
    <n v="343305.78586300003"/>
    <n v="34.3305785863"/>
  </r>
  <r>
    <x v="781"/>
    <x v="85"/>
    <x v="8"/>
    <x v="1"/>
    <n v="101.663425"/>
    <n v="519.10649999999998"/>
    <n v="5.1910649999999996E-2"/>
  </r>
  <r>
    <x v="781"/>
    <x v="85"/>
    <x v="8"/>
    <x v="1"/>
    <n v="3787.7751269999999"/>
    <n v="11138.5893"/>
    <n v="1.1138589299999999"/>
  </r>
  <r>
    <x v="787"/>
    <x v="85"/>
    <x v="8"/>
    <x v="1"/>
    <n v="80562.737724999999"/>
    <n v="120905059.99086"/>
    <n v="12090.505999086001"/>
  </r>
  <r>
    <x v="787"/>
    <x v="85"/>
    <x v="8"/>
    <x v="1"/>
    <n v="1843.665297"/>
    <n v="6458.4694529999997"/>
    <n v="0.64584694529999997"/>
  </r>
  <r>
    <x v="637"/>
    <x v="85"/>
    <x v="8"/>
    <x v="2"/>
    <n v="12780"/>
    <n v="3708900"/>
    <n v="370.89"/>
  </r>
  <r>
    <x v="637"/>
    <x v="85"/>
    <x v="8"/>
    <x v="1"/>
    <n v="105451.843504"/>
    <n v="261861288.006652"/>
    <n v="26186.128800665199"/>
  </r>
  <r>
    <x v="637"/>
    <x v="85"/>
    <x v="8"/>
    <x v="1"/>
    <n v="54417.759415"/>
    <n v="175095.74920699999"/>
    <n v="17.509574920699997"/>
  </r>
  <r>
    <x v="1549"/>
    <x v="115"/>
    <x v="16"/>
    <x v="3"/>
    <n v="538104.58928399999"/>
    <n v="2696000555.2582302"/>
    <n v="269600.05552582303"/>
  </r>
  <r>
    <x v="837"/>
    <x v="86"/>
    <x v="14"/>
    <x v="1"/>
    <n v="105.41359300000001"/>
    <n v="361.911405"/>
    <n v="3.6191140500000003E-2"/>
  </r>
  <r>
    <x v="837"/>
    <x v="86"/>
    <x v="14"/>
    <x v="1"/>
    <n v="82.294517999999997"/>
    <n v="318.18"/>
    <n v="3.1817999999999999E-2"/>
  </r>
  <r>
    <x v="837"/>
    <x v="86"/>
    <x v="14"/>
    <x v="1"/>
    <n v="87.669725999999997"/>
    <n v="377.46449999999999"/>
    <n v="3.7746450000000001E-2"/>
  </r>
  <r>
    <x v="837"/>
    <x v="86"/>
    <x v="14"/>
    <x v="1"/>
    <n v="77.726125999999994"/>
    <n v="228.31049999999999"/>
    <n v="2.2831049999999999E-2"/>
  </r>
  <r>
    <x v="837"/>
    <x v="86"/>
    <x v="14"/>
    <x v="1"/>
    <n v="3438.6228769999998"/>
    <n v="11294.214137000001"/>
    <n v="1.1294214137"/>
  </r>
  <r>
    <x v="837"/>
    <x v="86"/>
    <x v="14"/>
    <x v="1"/>
    <n v="92.449224999999998"/>
    <n v="380.89350000000002"/>
    <n v="3.8089350000000001E-2"/>
  </r>
  <r>
    <x v="837"/>
    <x v="86"/>
    <x v="14"/>
    <x v="1"/>
    <n v="4215.5894060000001"/>
    <n v="13866.466902"/>
    <n v="1.3866466902000001"/>
  </r>
  <r>
    <x v="837"/>
    <x v="86"/>
    <x v="14"/>
    <x v="1"/>
    <n v="135490.30777700001"/>
    <n v="167688354.141599"/>
    <n v="16768.835414159901"/>
  </r>
  <r>
    <x v="839"/>
    <x v="90"/>
    <x v="16"/>
    <x v="2"/>
    <n v="100.43824499999999"/>
    <n v="572.49599999999998"/>
    <n v="5.7249599999999998E-2"/>
  </r>
  <r>
    <x v="839"/>
    <x v="90"/>
    <x v="16"/>
    <x v="2"/>
    <n v="398.184192"/>
    <n v="5151.4283480000004"/>
    <n v="0.5151428348"/>
  </r>
  <r>
    <x v="839"/>
    <x v="90"/>
    <x v="16"/>
    <x v="2"/>
    <n v="489.0532"/>
    <n v="1428.345239"/>
    <n v="0.14283452390000001"/>
  </r>
  <r>
    <x v="839"/>
    <x v="90"/>
    <x v="16"/>
    <x v="2"/>
    <n v="104.36072"/>
    <n v="539.75497600000006"/>
    <n v="5.3975497600000005E-2"/>
  </r>
  <r>
    <x v="839"/>
    <x v="90"/>
    <x v="16"/>
    <x v="2"/>
    <n v="836.29318499999999"/>
    <n v="2986.3551590000002"/>
    <n v="0.29863551590000004"/>
  </r>
  <r>
    <x v="839"/>
    <x v="90"/>
    <x v="16"/>
    <x v="2"/>
    <n v="86.763824"/>
    <n v="372.83850000000001"/>
    <n v="3.728385E-2"/>
  </r>
  <r>
    <x v="839"/>
    <x v="90"/>
    <x v="16"/>
    <x v="2"/>
    <n v="64.272390000000001"/>
    <n v="127.150235"/>
    <n v="1.2715023499999999E-2"/>
  </r>
  <r>
    <x v="839"/>
    <x v="90"/>
    <x v="16"/>
    <x v="2"/>
    <n v="89.478297999999995"/>
    <n v="343.16050100000001"/>
    <n v="3.4316050100000002E-2"/>
  </r>
  <r>
    <x v="839"/>
    <x v="90"/>
    <x v="16"/>
    <x v="2"/>
    <n v="95.069913"/>
    <n v="340.06240500000001"/>
    <n v="3.40062405E-2"/>
  </r>
  <r>
    <x v="839"/>
    <x v="90"/>
    <x v="16"/>
    <x v="3"/>
    <n v="120"/>
    <n v="900"/>
    <n v="0.09"/>
  </r>
  <r>
    <x v="839"/>
    <x v="90"/>
    <x v="16"/>
    <x v="1"/>
    <n v="3132.9866529999999"/>
    <n v="216204.01646300001"/>
    <n v="21.620401646299999"/>
  </r>
  <r>
    <x v="839"/>
    <x v="90"/>
    <x v="16"/>
    <x v="1"/>
    <n v="7525.7114460000003"/>
    <n v="837514.31931100006"/>
    <n v="83.751431931100001"/>
  </r>
  <r>
    <x v="839"/>
    <x v="90"/>
    <x v="16"/>
    <x v="1"/>
    <n v="28185.196312"/>
    <n v="23925379.551123999"/>
    <n v="2392.5379551123997"/>
  </r>
  <r>
    <x v="839"/>
    <x v="90"/>
    <x v="16"/>
    <x v="2"/>
    <n v="497301.983335"/>
    <n v="4081804153.0202799"/>
    <n v="408180.41530202801"/>
  </r>
  <r>
    <x v="839"/>
    <x v="90"/>
    <x v="16"/>
    <x v="1"/>
    <n v="169945.69648499999"/>
    <n v="392757384.06434399"/>
    <n v="39275.738406434401"/>
  </r>
  <r>
    <x v="839"/>
    <x v="90"/>
    <x v="16"/>
    <x v="2"/>
    <n v="87503.330107000002"/>
    <n v="144994027.278788"/>
    <n v="14499.4027278788"/>
  </r>
  <r>
    <x v="839"/>
    <x v="90"/>
    <x v="16"/>
    <x v="3"/>
    <n v="499303.065619"/>
    <n v="4015694638.8076701"/>
    <n v="401569.463880767"/>
  </r>
  <r>
    <x v="839"/>
    <x v="90"/>
    <x v="16"/>
    <x v="1"/>
    <n v="3488.551739"/>
    <n v="10411.213933999999"/>
    <n v="1.0411213933999999"/>
  </r>
  <r>
    <x v="839"/>
    <x v="90"/>
    <x v="16"/>
    <x v="1"/>
    <n v="10396.898232"/>
    <n v="32244.284014000001"/>
    <n v="3.2244284014"/>
  </r>
  <r>
    <x v="839"/>
    <x v="90"/>
    <x v="16"/>
    <x v="2"/>
    <n v="64019.510720999999"/>
    <n v="209979.74919100001"/>
    <n v="20.997974919100002"/>
  </r>
  <r>
    <x v="839"/>
    <x v="90"/>
    <x v="16"/>
    <x v="1"/>
    <n v="43220.125657999997"/>
    <n v="136719.16802099999"/>
    <n v="13.671916802099998"/>
  </r>
  <r>
    <x v="839"/>
    <x v="90"/>
    <x v="16"/>
    <x v="1"/>
    <n v="1170.4217180000001"/>
    <n v="3877.1331799999998"/>
    <n v="0.38771331799999997"/>
  </r>
  <r>
    <x v="839"/>
    <x v="90"/>
    <x v="16"/>
    <x v="2"/>
    <n v="22626.813867000001"/>
    <n v="75639.018760999999"/>
    <n v="7.5639018761000001"/>
  </r>
  <r>
    <x v="874"/>
    <x v="86"/>
    <x v="14"/>
    <x v="1"/>
    <n v="20977.040016999999"/>
    <n v="70073.027266999998"/>
    <n v="7.0073027266999999"/>
  </r>
  <r>
    <x v="874"/>
    <x v="86"/>
    <x v="14"/>
    <x v="1"/>
    <n v="2520"/>
    <n v="119700"/>
    <n v="11.97"/>
  </r>
  <r>
    <x v="874"/>
    <x v="86"/>
    <x v="14"/>
    <x v="2"/>
    <n v="53831.893781999999"/>
    <n v="36314575.698367"/>
    <n v="3631.4575698366998"/>
  </r>
  <r>
    <x v="874"/>
    <x v="86"/>
    <x v="14"/>
    <x v="1"/>
    <n v="311108.46061200002"/>
    <n v="581231610.65363896"/>
    <n v="58123.161065363893"/>
  </r>
  <r>
    <x v="724"/>
    <x v="91"/>
    <x v="14"/>
    <x v="1"/>
    <n v="9120"/>
    <n v="1211400"/>
    <n v="121.14"/>
  </r>
  <r>
    <x v="724"/>
    <x v="91"/>
    <x v="14"/>
    <x v="2"/>
    <n v="28328.702952"/>
    <n v="5629809.3964059995"/>
    <n v="562.9809396405999"/>
  </r>
  <r>
    <x v="724"/>
    <x v="91"/>
    <x v="14"/>
    <x v="2"/>
    <n v="6232.6138920000003"/>
    <n v="603001.22638100001"/>
    <n v="60.3001226381"/>
  </r>
  <r>
    <x v="724"/>
    <x v="91"/>
    <x v="14"/>
    <x v="1"/>
    <n v="120"/>
    <n v="900"/>
    <n v="0.09"/>
  </r>
  <r>
    <x v="724"/>
    <x v="91"/>
    <x v="14"/>
    <x v="1"/>
    <n v="120"/>
    <n v="900"/>
    <n v="0.09"/>
  </r>
  <r>
    <x v="724"/>
    <x v="91"/>
    <x v="14"/>
    <x v="2"/>
    <n v="7899.5791330000002"/>
    <n v="801517.59718200006"/>
    <n v="80.151759718200012"/>
  </r>
  <r>
    <x v="724"/>
    <x v="91"/>
    <x v="14"/>
    <x v="1"/>
    <n v="71424.122415000005"/>
    <n v="28031303.017687"/>
    <n v="2803.1303017687001"/>
  </r>
  <r>
    <x v="886"/>
    <x v="91"/>
    <x v="14"/>
    <x v="1"/>
    <n v="137106.21857299999"/>
    <n v="123547794.978037"/>
    <n v="12354.7794978037"/>
  </r>
  <r>
    <x v="887"/>
    <x v="91"/>
    <x v="14"/>
    <x v="2"/>
    <n v="24259.532373999999"/>
    <n v="10295380.927468"/>
    <n v="1029.5380927468"/>
  </r>
  <r>
    <x v="887"/>
    <x v="91"/>
    <x v="14"/>
    <x v="2"/>
    <n v="9278.5824919999995"/>
    <n v="2224798.7736189999"/>
    <n v="222.47987736189998"/>
  </r>
  <r>
    <x v="887"/>
    <x v="91"/>
    <x v="14"/>
    <x v="2"/>
    <n v="1574.562733"/>
    <n v="36382.402818000002"/>
    <n v="3.6382402818000004"/>
  </r>
  <r>
    <x v="887"/>
    <x v="91"/>
    <x v="14"/>
    <x v="1"/>
    <n v="61888.294333999998"/>
    <n v="28455678.327381998"/>
    <n v="2845.5678327381997"/>
  </r>
  <r>
    <x v="1550"/>
    <x v="103"/>
    <x v="17"/>
    <x v="2"/>
    <n v="9085.2704080000003"/>
    <n v="2696605.2355590002"/>
    <n v="269.6605235559"/>
  </r>
  <r>
    <x v="1550"/>
    <x v="103"/>
    <x v="17"/>
    <x v="2"/>
    <n v="1380"/>
    <n v="55800"/>
    <n v="5.58"/>
  </r>
  <r>
    <x v="1550"/>
    <x v="103"/>
    <x v="17"/>
    <x v="2"/>
    <n v="180"/>
    <n v="1800"/>
    <n v="0.18"/>
  </r>
  <r>
    <x v="1550"/>
    <x v="103"/>
    <x v="17"/>
    <x v="2"/>
    <n v="360"/>
    <n v="6300"/>
    <n v="0.63"/>
  </r>
  <r>
    <x v="1550"/>
    <x v="103"/>
    <x v="17"/>
    <x v="2"/>
    <n v="20629.840169999999"/>
    <n v="2883462.2153730001"/>
    <n v="288.34622153730004"/>
  </r>
  <r>
    <x v="1550"/>
    <x v="103"/>
    <x v="17"/>
    <x v="2"/>
    <n v="24105.644510999999"/>
    <n v="9194631.9074469991"/>
    <n v="919.46319074469989"/>
  </r>
  <r>
    <x v="1550"/>
    <x v="103"/>
    <x v="17"/>
    <x v="1"/>
    <n v="159355.348727"/>
    <n v="396968128.08829498"/>
    <n v="39696.812808829498"/>
  </r>
  <r>
    <x v="1550"/>
    <x v="103"/>
    <x v="17"/>
    <x v="2"/>
    <n v="3177.144092"/>
    <n v="10514.646015"/>
    <n v="1.0514646015"/>
  </r>
  <r>
    <x v="1550"/>
    <x v="103"/>
    <x v="17"/>
    <x v="2"/>
    <n v="7034.0206200000002"/>
    <n v="22392.532469999998"/>
    <n v="2.2392532469999997"/>
  </r>
  <r>
    <x v="1550"/>
    <x v="103"/>
    <x v="17"/>
    <x v="1"/>
    <n v="21290.868307000001"/>
    <n v="69602.959608999998"/>
    <n v="6.9602959608999999"/>
  </r>
  <r>
    <x v="892"/>
    <x v="95"/>
    <x v="17"/>
    <x v="2"/>
    <n v="1500"/>
    <n v="91800"/>
    <n v="9.18"/>
  </r>
  <r>
    <x v="892"/>
    <x v="95"/>
    <x v="17"/>
    <x v="1"/>
    <n v="149925.604375"/>
    <n v="158589847.689733"/>
    <n v="15858.9847689733"/>
  </r>
  <r>
    <x v="1551"/>
    <x v="103"/>
    <x v="17"/>
    <x v="2"/>
    <n v="91806.831252000004"/>
    <n v="65178575.570376001"/>
    <n v="6517.8575570375997"/>
  </r>
  <r>
    <x v="1551"/>
    <x v="103"/>
    <x v="17"/>
    <x v="2"/>
    <n v="20711.918014999999"/>
    <n v="9094724.2748099994"/>
    <n v="909.47242748099995"/>
  </r>
  <r>
    <x v="1551"/>
    <x v="103"/>
    <x v="17"/>
    <x v="1"/>
    <n v="215761.70998499999"/>
    <n v="713124749.92994702"/>
    <n v="71312.474992994699"/>
  </r>
  <r>
    <x v="1551"/>
    <x v="103"/>
    <x v="17"/>
    <x v="1"/>
    <n v="70605.869382999997"/>
    <n v="229385.50700000001"/>
    <n v="22.9385507"/>
  </r>
  <r>
    <x v="927"/>
    <x v="103"/>
    <x v="17"/>
    <x v="2"/>
    <n v="1020"/>
    <n v="27000"/>
    <n v="2.7"/>
  </r>
  <r>
    <x v="927"/>
    <x v="103"/>
    <x v="17"/>
    <x v="2"/>
    <n v="120"/>
    <n v="900"/>
    <n v="0.09"/>
  </r>
  <r>
    <x v="927"/>
    <x v="103"/>
    <x v="17"/>
    <x v="2"/>
    <n v="120"/>
    <n v="900"/>
    <n v="0.09"/>
  </r>
  <r>
    <x v="927"/>
    <x v="103"/>
    <x v="17"/>
    <x v="2"/>
    <n v="1560"/>
    <n v="103500"/>
    <n v="10.35"/>
  </r>
  <r>
    <x v="927"/>
    <x v="103"/>
    <x v="17"/>
    <x v="2"/>
    <n v="2580"/>
    <n v="216000"/>
    <n v="21.6"/>
  </r>
  <r>
    <x v="927"/>
    <x v="103"/>
    <x v="17"/>
    <x v="2"/>
    <n v="15673.485951000001"/>
    <n v="2970718.9268049998"/>
    <n v="297.07189268049996"/>
  </r>
  <r>
    <x v="927"/>
    <x v="103"/>
    <x v="17"/>
    <x v="2"/>
    <n v="30214.496034"/>
    <n v="24664943.569173999"/>
    <n v="2466.4943569173997"/>
  </r>
  <r>
    <x v="927"/>
    <x v="103"/>
    <x v="17"/>
    <x v="2"/>
    <n v="2520"/>
    <n v="213300"/>
    <n v="21.33"/>
  </r>
  <r>
    <x v="927"/>
    <x v="103"/>
    <x v="17"/>
    <x v="2"/>
    <n v="120"/>
    <n v="900"/>
    <n v="0.09"/>
  </r>
  <r>
    <x v="927"/>
    <x v="103"/>
    <x v="17"/>
    <x v="2"/>
    <n v="120"/>
    <n v="900"/>
    <n v="0.09"/>
  </r>
  <r>
    <x v="927"/>
    <x v="103"/>
    <x v="17"/>
    <x v="2"/>
    <n v="120"/>
    <n v="900"/>
    <n v="0.09"/>
  </r>
  <r>
    <x v="927"/>
    <x v="103"/>
    <x v="17"/>
    <x v="2"/>
    <n v="107280"/>
    <n v="52259400"/>
    <n v="5225.9399999999996"/>
  </r>
  <r>
    <x v="927"/>
    <x v="103"/>
    <x v="17"/>
    <x v="1"/>
    <n v="120"/>
    <n v="900"/>
    <n v="0.09"/>
  </r>
  <r>
    <x v="927"/>
    <x v="103"/>
    <x v="17"/>
    <x v="1"/>
    <n v="240"/>
    <n v="2700"/>
    <n v="0.27"/>
  </r>
  <r>
    <x v="927"/>
    <x v="103"/>
    <x v="17"/>
    <x v="2"/>
    <n v="42900"/>
    <n v="21789000"/>
    <n v="2178.9"/>
  </r>
  <r>
    <x v="927"/>
    <x v="103"/>
    <x v="17"/>
    <x v="2"/>
    <n v="86280"/>
    <n v="30338100"/>
    <n v="3033.81"/>
  </r>
  <r>
    <x v="927"/>
    <x v="103"/>
    <x v="17"/>
    <x v="2"/>
    <n v="72157.398969999995"/>
    <n v="42118523.802226998"/>
    <n v="4211.8523802227"/>
  </r>
  <r>
    <x v="927"/>
    <x v="103"/>
    <x v="17"/>
    <x v="2"/>
    <n v="60455.559397999998"/>
    <n v="33935496.087489001"/>
    <n v="3393.5496087489"/>
  </r>
  <r>
    <x v="927"/>
    <x v="103"/>
    <x v="17"/>
    <x v="1"/>
    <n v="305941.45254700002"/>
    <n v="753215265.12456703"/>
    <n v="75321.526512456709"/>
  </r>
  <r>
    <x v="1552"/>
    <x v="124"/>
    <x v="20"/>
    <x v="1"/>
    <n v="137.78798599999999"/>
    <n v="282.38860499999998"/>
    <n v="2.8238860499999997E-2"/>
  </r>
  <r>
    <x v="1552"/>
    <x v="124"/>
    <x v="20"/>
    <x v="1"/>
    <n v="50680.730725000001"/>
    <n v="169754.87263299999"/>
    <n v="16.9754872633"/>
  </r>
  <r>
    <x v="1552"/>
    <x v="124"/>
    <x v="20"/>
    <x v="2"/>
    <n v="88397.759177"/>
    <n v="282419.75304799998"/>
    <n v="28.241975304799997"/>
  </r>
  <r>
    <x v="1552"/>
    <x v="124"/>
    <x v="20"/>
    <x v="1"/>
    <n v="3167.0725870000001"/>
    <n v="9718.0998920000002"/>
    <n v="0.97180998920000006"/>
  </r>
  <r>
    <x v="1552"/>
    <x v="124"/>
    <x v="20"/>
    <x v="2"/>
    <n v="120"/>
    <n v="900"/>
    <n v="0.09"/>
  </r>
  <r>
    <x v="1552"/>
    <x v="124"/>
    <x v="20"/>
    <x v="2"/>
    <n v="4320"/>
    <n v="215100"/>
    <n v="21.51"/>
  </r>
  <r>
    <x v="1552"/>
    <x v="124"/>
    <x v="20"/>
    <x v="1"/>
    <n v="32100"/>
    <n v="42443100"/>
    <n v="4244.3100000000004"/>
  </r>
  <r>
    <x v="1552"/>
    <x v="124"/>
    <x v="20"/>
    <x v="1"/>
    <n v="7380"/>
    <n v="568800"/>
    <n v="56.88"/>
  </r>
  <r>
    <x v="1552"/>
    <x v="124"/>
    <x v="20"/>
    <x v="2"/>
    <n v="300"/>
    <n v="3600"/>
    <n v="0.36"/>
  </r>
  <r>
    <x v="1552"/>
    <x v="124"/>
    <x v="20"/>
    <x v="2"/>
    <n v="420"/>
    <n v="5400"/>
    <n v="0.54"/>
  </r>
  <r>
    <x v="1552"/>
    <x v="124"/>
    <x v="20"/>
    <x v="2"/>
    <n v="300"/>
    <n v="3600"/>
    <n v="0.36"/>
  </r>
  <r>
    <x v="1552"/>
    <x v="124"/>
    <x v="20"/>
    <x v="2"/>
    <n v="300"/>
    <n v="3600"/>
    <n v="0.36"/>
  </r>
  <r>
    <x v="1552"/>
    <x v="124"/>
    <x v="20"/>
    <x v="2"/>
    <n v="300"/>
    <n v="3600"/>
    <n v="0.36"/>
  </r>
  <r>
    <x v="1552"/>
    <x v="124"/>
    <x v="20"/>
    <x v="2"/>
    <n v="240"/>
    <n v="2700"/>
    <n v="0.27"/>
  </r>
  <r>
    <x v="1552"/>
    <x v="124"/>
    <x v="20"/>
    <x v="2"/>
    <n v="5460"/>
    <n v="271800"/>
    <n v="27.18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2"/>
    <n v="180"/>
    <n v="1800"/>
    <n v="0.18"/>
  </r>
  <r>
    <x v="1552"/>
    <x v="124"/>
    <x v="20"/>
    <x v="3"/>
    <n v="2520"/>
    <n v="130500"/>
    <n v="13.05"/>
  </r>
  <r>
    <x v="1552"/>
    <x v="124"/>
    <x v="20"/>
    <x v="3"/>
    <n v="2340"/>
    <n v="116100"/>
    <n v="11.61"/>
  </r>
  <r>
    <x v="1552"/>
    <x v="124"/>
    <x v="20"/>
    <x v="2"/>
    <n v="360"/>
    <n v="5400"/>
    <n v="0.54"/>
  </r>
  <r>
    <x v="1552"/>
    <x v="124"/>
    <x v="20"/>
    <x v="3"/>
    <n v="5160"/>
    <n v="201600"/>
    <n v="20.16"/>
  </r>
  <r>
    <x v="1552"/>
    <x v="124"/>
    <x v="20"/>
    <x v="3"/>
    <n v="960"/>
    <n v="25200"/>
    <n v="2.52"/>
  </r>
  <r>
    <x v="1552"/>
    <x v="124"/>
    <x v="20"/>
    <x v="2"/>
    <n v="120"/>
    <n v="900"/>
    <n v="0.09"/>
  </r>
  <r>
    <x v="1552"/>
    <x v="124"/>
    <x v="20"/>
    <x v="1"/>
    <n v="2580"/>
    <n v="109800"/>
    <n v="10.98"/>
  </r>
  <r>
    <x v="1552"/>
    <x v="124"/>
    <x v="20"/>
    <x v="2"/>
    <n v="360"/>
    <n v="4500"/>
    <n v="0.45"/>
  </r>
  <r>
    <x v="1552"/>
    <x v="124"/>
    <x v="20"/>
    <x v="2"/>
    <n v="180"/>
    <n v="1800"/>
    <n v="0.18"/>
  </r>
  <r>
    <x v="1552"/>
    <x v="124"/>
    <x v="20"/>
    <x v="2"/>
    <n v="420"/>
    <n v="5400"/>
    <n v="0.54"/>
  </r>
  <r>
    <x v="1552"/>
    <x v="124"/>
    <x v="20"/>
    <x v="3"/>
    <n v="7320"/>
    <n v="516600"/>
    <n v="51.66"/>
  </r>
  <r>
    <x v="1552"/>
    <x v="124"/>
    <x v="20"/>
    <x v="1"/>
    <n v="67440"/>
    <n v="113634000"/>
    <n v="11363.4"/>
  </r>
  <r>
    <x v="1552"/>
    <x v="124"/>
    <x v="20"/>
    <x v="2"/>
    <n v="120"/>
    <n v="900"/>
    <n v="0.09"/>
  </r>
  <r>
    <x v="1552"/>
    <x v="124"/>
    <x v="20"/>
    <x v="2"/>
    <n v="180"/>
    <n v="1800"/>
    <n v="0.18"/>
  </r>
  <r>
    <x v="1552"/>
    <x v="124"/>
    <x v="20"/>
    <x v="1"/>
    <n v="2340"/>
    <n v="115200"/>
    <n v="11.52"/>
  </r>
  <r>
    <x v="1552"/>
    <x v="124"/>
    <x v="20"/>
    <x v="1"/>
    <n v="3780"/>
    <n v="234900"/>
    <n v="23.49"/>
  </r>
  <r>
    <x v="1552"/>
    <x v="124"/>
    <x v="20"/>
    <x v="1"/>
    <n v="453.19516099999998"/>
    <n v="6238.7858960000003"/>
    <n v="0.62387858959999998"/>
  </r>
  <r>
    <x v="1552"/>
    <x v="124"/>
    <x v="20"/>
    <x v="2"/>
    <n v="360"/>
    <n v="5400"/>
    <n v="0.54"/>
  </r>
  <r>
    <x v="1552"/>
    <x v="124"/>
    <x v="20"/>
    <x v="1"/>
    <n v="4260"/>
    <n v="153900"/>
    <n v="15.39"/>
  </r>
  <r>
    <x v="1552"/>
    <x v="124"/>
    <x v="20"/>
    <x v="2"/>
    <n v="360"/>
    <n v="6300"/>
    <n v="0.63"/>
  </r>
  <r>
    <x v="1552"/>
    <x v="124"/>
    <x v="20"/>
    <x v="1"/>
    <n v="4680"/>
    <n v="220500"/>
    <n v="22.05"/>
  </r>
  <r>
    <x v="1552"/>
    <x v="124"/>
    <x v="20"/>
    <x v="1"/>
    <n v="2820"/>
    <n v="108000"/>
    <n v="10.8"/>
  </r>
  <r>
    <x v="1552"/>
    <x v="124"/>
    <x v="20"/>
    <x v="1"/>
    <n v="5940"/>
    <n v="260100"/>
    <n v="26.01"/>
  </r>
  <r>
    <x v="1552"/>
    <x v="124"/>
    <x v="20"/>
    <x v="1"/>
    <n v="4080"/>
    <n v="115200"/>
    <n v="11.52"/>
  </r>
  <r>
    <x v="1552"/>
    <x v="124"/>
    <x v="20"/>
    <x v="1"/>
    <n v="4140"/>
    <n v="244800"/>
    <n v="24.48"/>
  </r>
  <r>
    <x v="1552"/>
    <x v="124"/>
    <x v="20"/>
    <x v="1"/>
    <n v="4140"/>
    <n v="364500"/>
    <n v="36.450000000000003"/>
  </r>
  <r>
    <x v="1552"/>
    <x v="124"/>
    <x v="20"/>
    <x v="1"/>
    <n v="3600"/>
    <n v="163800"/>
    <n v="16.38"/>
  </r>
  <r>
    <x v="1552"/>
    <x v="124"/>
    <x v="20"/>
    <x v="2"/>
    <n v="540"/>
    <n v="8100"/>
    <n v="0.81"/>
  </r>
  <r>
    <x v="1552"/>
    <x v="124"/>
    <x v="20"/>
    <x v="1"/>
    <n v="600"/>
    <n v="15300"/>
    <n v="1.53"/>
  </r>
  <r>
    <x v="1552"/>
    <x v="124"/>
    <x v="20"/>
    <x v="1"/>
    <n v="5280"/>
    <n v="131400"/>
    <n v="13.14"/>
  </r>
  <r>
    <x v="1552"/>
    <x v="124"/>
    <x v="20"/>
    <x v="1"/>
    <n v="5520"/>
    <n v="207900"/>
    <n v="20.79"/>
  </r>
  <r>
    <x v="1552"/>
    <x v="124"/>
    <x v="20"/>
    <x v="1"/>
    <n v="3720"/>
    <n v="121500"/>
    <n v="12.15"/>
  </r>
  <r>
    <x v="1552"/>
    <x v="124"/>
    <x v="20"/>
    <x v="1"/>
    <n v="2400"/>
    <n v="67500"/>
    <n v="6.75"/>
  </r>
  <r>
    <x v="1552"/>
    <x v="124"/>
    <x v="20"/>
    <x v="1"/>
    <n v="6240"/>
    <n v="315000"/>
    <n v="31.5"/>
  </r>
  <r>
    <x v="1552"/>
    <x v="124"/>
    <x v="20"/>
    <x v="1"/>
    <n v="10020"/>
    <n v="1098000"/>
    <n v="109.8"/>
  </r>
  <r>
    <x v="1552"/>
    <x v="124"/>
    <x v="20"/>
    <x v="2"/>
    <n v="120"/>
    <n v="900"/>
    <n v="0.09"/>
  </r>
  <r>
    <x v="1552"/>
    <x v="124"/>
    <x v="20"/>
    <x v="1"/>
    <n v="4800"/>
    <n v="205200"/>
    <n v="20.52"/>
  </r>
  <r>
    <x v="1552"/>
    <x v="124"/>
    <x v="20"/>
    <x v="1"/>
    <n v="6060"/>
    <n v="187200"/>
    <n v="18.72"/>
  </r>
  <r>
    <x v="1552"/>
    <x v="124"/>
    <x v="20"/>
    <x v="1"/>
    <n v="9120"/>
    <n v="499500"/>
    <n v="49.95"/>
  </r>
  <r>
    <x v="1552"/>
    <x v="124"/>
    <x v="20"/>
    <x v="1"/>
    <n v="194890.73305499999"/>
    <n v="614662694.19458997"/>
    <n v="61466.269419459"/>
  </r>
  <r>
    <x v="1552"/>
    <x v="124"/>
    <x v="20"/>
    <x v="1"/>
    <n v="5100"/>
    <n v="200700"/>
    <n v="20.07"/>
  </r>
  <r>
    <x v="1552"/>
    <x v="124"/>
    <x v="20"/>
    <x v="1"/>
    <n v="6540"/>
    <n v="270000"/>
    <n v="27"/>
  </r>
  <r>
    <x v="1552"/>
    <x v="124"/>
    <x v="20"/>
    <x v="1"/>
    <n v="4320"/>
    <n v="117900"/>
    <n v="11.79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2"/>
    <n v="420"/>
    <n v="7200"/>
    <n v="0.72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1"/>
    <n v="3180"/>
    <n v="123300"/>
    <n v="12.33"/>
  </r>
  <r>
    <x v="1552"/>
    <x v="124"/>
    <x v="20"/>
    <x v="1"/>
    <n v="2220"/>
    <n v="112500"/>
    <n v="11.25"/>
  </r>
  <r>
    <x v="1552"/>
    <x v="124"/>
    <x v="20"/>
    <x v="1"/>
    <n v="5640"/>
    <n v="316800"/>
    <n v="31.68"/>
  </r>
  <r>
    <x v="1552"/>
    <x v="124"/>
    <x v="20"/>
    <x v="1"/>
    <n v="8040"/>
    <n v="303300"/>
    <n v="30.33"/>
  </r>
  <r>
    <x v="1552"/>
    <x v="124"/>
    <x v="20"/>
    <x v="2"/>
    <n v="180"/>
    <n v="1800"/>
    <n v="0.18"/>
  </r>
  <r>
    <x v="1552"/>
    <x v="124"/>
    <x v="20"/>
    <x v="1"/>
    <n v="4980"/>
    <n v="442800"/>
    <n v="44.28"/>
  </r>
  <r>
    <x v="1552"/>
    <x v="124"/>
    <x v="20"/>
    <x v="1"/>
    <n v="8160"/>
    <n v="387000"/>
    <n v="38.700000000000003"/>
  </r>
  <r>
    <x v="1552"/>
    <x v="124"/>
    <x v="20"/>
    <x v="2"/>
    <n v="120"/>
    <n v="900"/>
    <n v="0.09"/>
  </r>
  <r>
    <x v="1552"/>
    <x v="124"/>
    <x v="20"/>
    <x v="1"/>
    <n v="3900"/>
    <n v="296100"/>
    <n v="29.61"/>
  </r>
  <r>
    <x v="1552"/>
    <x v="124"/>
    <x v="20"/>
    <x v="2"/>
    <n v="240"/>
    <n v="2700"/>
    <n v="0.27"/>
  </r>
  <r>
    <x v="1552"/>
    <x v="124"/>
    <x v="20"/>
    <x v="1"/>
    <n v="18600"/>
    <n v="1616400"/>
    <n v="161.63999999999999"/>
  </r>
  <r>
    <x v="1552"/>
    <x v="124"/>
    <x v="20"/>
    <x v="1"/>
    <n v="2580"/>
    <n v="104400"/>
    <n v="10.44"/>
  </r>
  <r>
    <x v="1552"/>
    <x v="124"/>
    <x v="20"/>
    <x v="1"/>
    <n v="5400"/>
    <n v="365400"/>
    <n v="36.54"/>
  </r>
  <r>
    <x v="1552"/>
    <x v="124"/>
    <x v="20"/>
    <x v="1"/>
    <n v="3540"/>
    <n v="126000"/>
    <n v="12.6"/>
  </r>
  <r>
    <x v="1552"/>
    <x v="124"/>
    <x v="20"/>
    <x v="1"/>
    <n v="3240"/>
    <n v="188100"/>
    <n v="18.809999999999999"/>
  </r>
  <r>
    <x v="1552"/>
    <x v="124"/>
    <x v="20"/>
    <x v="1"/>
    <n v="9960"/>
    <n v="332100"/>
    <n v="33.21"/>
  </r>
  <r>
    <x v="1552"/>
    <x v="124"/>
    <x v="20"/>
    <x v="1"/>
    <n v="7920"/>
    <n v="333900"/>
    <n v="33.39"/>
  </r>
  <r>
    <x v="1552"/>
    <x v="124"/>
    <x v="20"/>
    <x v="2"/>
    <n v="240"/>
    <n v="2700"/>
    <n v="0.27"/>
  </r>
  <r>
    <x v="1552"/>
    <x v="124"/>
    <x v="20"/>
    <x v="2"/>
    <n v="240"/>
    <n v="2700"/>
    <n v="0.27"/>
  </r>
  <r>
    <x v="1552"/>
    <x v="124"/>
    <x v="20"/>
    <x v="1"/>
    <n v="3540"/>
    <n v="97200"/>
    <n v="9.7200000000000006"/>
  </r>
  <r>
    <x v="1552"/>
    <x v="124"/>
    <x v="20"/>
    <x v="1"/>
    <n v="63941.136028000001"/>
    <n v="90218745.796737"/>
    <n v="9021.8745796737003"/>
  </r>
  <r>
    <x v="1552"/>
    <x v="124"/>
    <x v="20"/>
    <x v="1"/>
    <n v="4140"/>
    <n v="208800"/>
    <n v="20.88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1"/>
    <n v="4260"/>
    <n v="225000"/>
    <n v="22.5"/>
  </r>
  <r>
    <x v="1552"/>
    <x v="124"/>
    <x v="20"/>
    <x v="2"/>
    <n v="180"/>
    <n v="1800"/>
    <n v="0.18"/>
  </r>
  <r>
    <x v="1552"/>
    <x v="124"/>
    <x v="20"/>
    <x v="1"/>
    <n v="6480"/>
    <n v="258300"/>
    <n v="25.83"/>
  </r>
  <r>
    <x v="1552"/>
    <x v="124"/>
    <x v="20"/>
    <x v="1"/>
    <n v="7620"/>
    <n v="289800"/>
    <n v="28.98"/>
  </r>
  <r>
    <x v="1552"/>
    <x v="124"/>
    <x v="20"/>
    <x v="2"/>
    <n v="1560"/>
    <n v="81900"/>
    <n v="8.19"/>
  </r>
  <r>
    <x v="1552"/>
    <x v="124"/>
    <x v="20"/>
    <x v="1"/>
    <n v="4800"/>
    <n v="200700"/>
    <n v="20.07"/>
  </r>
  <r>
    <x v="1552"/>
    <x v="124"/>
    <x v="20"/>
    <x v="1"/>
    <n v="2220"/>
    <n v="121500"/>
    <n v="12.15"/>
  </r>
  <r>
    <x v="1552"/>
    <x v="124"/>
    <x v="20"/>
    <x v="1"/>
    <n v="35640"/>
    <n v="50350500"/>
    <n v="5035.05"/>
  </r>
  <r>
    <x v="1552"/>
    <x v="124"/>
    <x v="20"/>
    <x v="1"/>
    <n v="4020"/>
    <n v="156600"/>
    <n v="15.66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2"/>
    <n v="360"/>
    <n v="4500"/>
    <n v="0.45"/>
  </r>
  <r>
    <x v="1552"/>
    <x v="124"/>
    <x v="20"/>
    <x v="2"/>
    <n v="1260"/>
    <n v="51300"/>
    <n v="5.13"/>
  </r>
  <r>
    <x v="1552"/>
    <x v="124"/>
    <x v="20"/>
    <x v="2"/>
    <n v="360"/>
    <n v="5400"/>
    <n v="0.54"/>
  </r>
  <r>
    <x v="1552"/>
    <x v="124"/>
    <x v="20"/>
    <x v="1"/>
    <n v="6960"/>
    <n v="406800"/>
    <n v="40.68"/>
  </r>
  <r>
    <x v="1552"/>
    <x v="124"/>
    <x v="20"/>
    <x v="2"/>
    <n v="120"/>
    <n v="900"/>
    <n v="0.09"/>
  </r>
  <r>
    <x v="1552"/>
    <x v="124"/>
    <x v="20"/>
    <x v="1"/>
    <n v="2820"/>
    <n v="104400"/>
    <n v="10.44"/>
  </r>
  <r>
    <x v="1552"/>
    <x v="124"/>
    <x v="20"/>
    <x v="2"/>
    <n v="120"/>
    <n v="900"/>
    <n v="0.09"/>
  </r>
  <r>
    <x v="1552"/>
    <x v="124"/>
    <x v="20"/>
    <x v="2"/>
    <n v="180"/>
    <n v="1800"/>
    <n v="0.18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1"/>
    <n v="3540"/>
    <n v="132300"/>
    <n v="13.23"/>
  </r>
  <r>
    <x v="1552"/>
    <x v="124"/>
    <x v="20"/>
    <x v="2"/>
    <n v="1860"/>
    <n v="99900"/>
    <n v="9.99"/>
  </r>
  <r>
    <x v="1552"/>
    <x v="124"/>
    <x v="20"/>
    <x v="1"/>
    <n v="3960"/>
    <n v="123300"/>
    <n v="12.33"/>
  </r>
  <r>
    <x v="1552"/>
    <x v="124"/>
    <x v="20"/>
    <x v="1"/>
    <n v="2760"/>
    <n v="130500"/>
    <n v="13.05"/>
  </r>
  <r>
    <x v="1552"/>
    <x v="124"/>
    <x v="20"/>
    <x v="1"/>
    <n v="2880"/>
    <n v="120600"/>
    <n v="12.06"/>
  </r>
  <r>
    <x v="1552"/>
    <x v="124"/>
    <x v="20"/>
    <x v="1"/>
    <n v="11040"/>
    <n v="412200"/>
    <n v="41.22"/>
  </r>
  <r>
    <x v="1552"/>
    <x v="124"/>
    <x v="20"/>
    <x v="2"/>
    <n v="180"/>
    <n v="1800"/>
    <n v="0.18"/>
  </r>
  <r>
    <x v="1552"/>
    <x v="124"/>
    <x v="20"/>
    <x v="2"/>
    <n v="1260"/>
    <n v="26100"/>
    <n v="2.61"/>
  </r>
  <r>
    <x v="1552"/>
    <x v="124"/>
    <x v="20"/>
    <x v="2"/>
    <n v="1320"/>
    <n v="35100"/>
    <n v="3.51"/>
  </r>
  <r>
    <x v="1552"/>
    <x v="124"/>
    <x v="20"/>
    <x v="1"/>
    <n v="7200"/>
    <n v="422100"/>
    <n v="42.21"/>
  </r>
  <r>
    <x v="1552"/>
    <x v="124"/>
    <x v="20"/>
    <x v="1"/>
    <n v="3300"/>
    <n v="179100"/>
    <n v="17.91"/>
  </r>
  <r>
    <x v="1552"/>
    <x v="124"/>
    <x v="20"/>
    <x v="1"/>
    <n v="94980"/>
    <n v="144810000"/>
    <n v="14481"/>
  </r>
  <r>
    <x v="1552"/>
    <x v="124"/>
    <x v="20"/>
    <x v="1"/>
    <n v="5460"/>
    <n v="186300"/>
    <n v="18.63"/>
  </r>
  <r>
    <x v="1552"/>
    <x v="124"/>
    <x v="20"/>
    <x v="2"/>
    <n v="2760"/>
    <n v="144000"/>
    <n v="14.4"/>
  </r>
  <r>
    <x v="1552"/>
    <x v="124"/>
    <x v="20"/>
    <x v="1"/>
    <n v="5340"/>
    <n v="335700"/>
    <n v="33.57"/>
  </r>
  <r>
    <x v="1552"/>
    <x v="124"/>
    <x v="20"/>
    <x v="2"/>
    <n v="180"/>
    <n v="1800"/>
    <n v="0.18"/>
  </r>
  <r>
    <x v="1552"/>
    <x v="124"/>
    <x v="20"/>
    <x v="2"/>
    <n v="120"/>
    <n v="900"/>
    <n v="0.09"/>
  </r>
  <r>
    <x v="1552"/>
    <x v="124"/>
    <x v="20"/>
    <x v="2"/>
    <n v="180"/>
    <n v="1800"/>
    <n v="0.18"/>
  </r>
  <r>
    <x v="1552"/>
    <x v="124"/>
    <x v="20"/>
    <x v="2"/>
    <n v="240"/>
    <n v="3600"/>
    <n v="0.36"/>
  </r>
  <r>
    <x v="1552"/>
    <x v="124"/>
    <x v="20"/>
    <x v="2"/>
    <n v="120"/>
    <n v="900"/>
    <n v="0.09"/>
  </r>
  <r>
    <x v="1552"/>
    <x v="124"/>
    <x v="20"/>
    <x v="2"/>
    <n v="120"/>
    <n v="900"/>
    <n v="0.09"/>
  </r>
  <r>
    <x v="1552"/>
    <x v="124"/>
    <x v="20"/>
    <x v="2"/>
    <n v="720"/>
    <n v="13500"/>
    <n v="1.35"/>
  </r>
  <r>
    <x v="1552"/>
    <x v="124"/>
    <x v="20"/>
    <x v="1"/>
    <n v="3180"/>
    <n v="166500"/>
    <n v="16.649999999999999"/>
  </r>
  <r>
    <x v="1552"/>
    <x v="124"/>
    <x v="20"/>
    <x v="2"/>
    <n v="120"/>
    <n v="900"/>
    <n v="0.09"/>
  </r>
  <r>
    <x v="1552"/>
    <x v="124"/>
    <x v="20"/>
    <x v="2"/>
    <n v="180"/>
    <n v="1800"/>
    <n v="0.18"/>
  </r>
  <r>
    <x v="1552"/>
    <x v="124"/>
    <x v="20"/>
    <x v="1"/>
    <n v="57540"/>
    <n v="52161300"/>
    <n v="5216.13"/>
  </r>
  <r>
    <x v="1552"/>
    <x v="124"/>
    <x v="20"/>
    <x v="1"/>
    <n v="6660"/>
    <n v="285300"/>
    <n v="28.53"/>
  </r>
  <r>
    <x v="1552"/>
    <x v="124"/>
    <x v="20"/>
    <x v="1"/>
    <n v="5520"/>
    <n v="445500"/>
    <n v="44.55"/>
  </r>
  <r>
    <x v="1552"/>
    <x v="124"/>
    <x v="20"/>
    <x v="1"/>
    <n v="2640"/>
    <n v="143100"/>
    <n v="14.31"/>
  </r>
  <r>
    <x v="1552"/>
    <x v="124"/>
    <x v="20"/>
    <x v="1"/>
    <n v="52140.733174000001"/>
    <n v="83418025.967819005"/>
    <n v="8341.8025967819012"/>
  </r>
  <r>
    <x v="1552"/>
    <x v="124"/>
    <x v="20"/>
    <x v="1"/>
    <n v="4920"/>
    <n v="151200"/>
    <n v="15.12"/>
  </r>
  <r>
    <x v="1552"/>
    <x v="124"/>
    <x v="20"/>
    <x v="1"/>
    <n v="38018.988202"/>
    <n v="36157250.723337002"/>
    <n v="3615.7250723337002"/>
  </r>
  <r>
    <x v="1552"/>
    <x v="124"/>
    <x v="20"/>
    <x v="2"/>
    <n v="1246936.778983"/>
    <n v="1926237631.53092"/>
    <n v="192623.763153092"/>
  </r>
  <r>
    <x v="1552"/>
    <x v="124"/>
    <x v="20"/>
    <x v="1"/>
    <n v="232762.61745200001"/>
    <n v="195582964.31775799"/>
    <n v="19558.296431775798"/>
  </r>
  <r>
    <x v="1552"/>
    <x v="124"/>
    <x v="20"/>
    <x v="3"/>
    <n v="649416.891833"/>
    <n v="11212654243.8696"/>
    <n v="1121265.42438696"/>
  </r>
  <r>
    <x v="1552"/>
    <x v="124"/>
    <x v="20"/>
    <x v="1"/>
    <n v="15744.223384999999"/>
    <n v="50120.411482000003"/>
    <n v="5.0120411482000007"/>
  </r>
  <r>
    <x v="1552"/>
    <x v="124"/>
    <x v="20"/>
    <x v="1"/>
    <n v="17409.742774999999"/>
    <n v="55022.245693999997"/>
    <n v="5.5022245694"/>
  </r>
  <r>
    <x v="1552"/>
    <x v="124"/>
    <x v="20"/>
    <x v="1"/>
    <n v="18409.53945"/>
    <n v="58954.159894999997"/>
    <n v="5.8954159895"/>
  </r>
  <r>
    <x v="1552"/>
    <x v="124"/>
    <x v="20"/>
    <x v="2"/>
    <n v="93356.169154999996"/>
    <n v="310036.77066400001"/>
    <n v="31.003677066400002"/>
  </r>
  <r>
    <x v="1552"/>
    <x v="124"/>
    <x v="20"/>
    <x v="1"/>
    <n v="48717.967298000003"/>
    <n v="152828.85720599999"/>
    <n v="15.282885720599998"/>
  </r>
  <r>
    <x v="1552"/>
    <x v="124"/>
    <x v="20"/>
    <x v="3"/>
    <n v="62261.986546"/>
    <n v="195988.652558"/>
    <n v="19.5988652558"/>
  </r>
  <r>
    <x v="949"/>
    <x v="103"/>
    <x v="17"/>
    <x v="2"/>
    <n v="120"/>
    <n v="900"/>
    <n v="0.09"/>
  </r>
  <r>
    <x v="949"/>
    <x v="103"/>
    <x v="17"/>
    <x v="1"/>
    <n v="102387.85253800001"/>
    <n v="334129.25818"/>
    <n v="33.412925817999998"/>
  </r>
  <r>
    <x v="949"/>
    <x v="103"/>
    <x v="17"/>
    <x v="1"/>
    <n v="116.791065"/>
    <n v="445.35746"/>
    <n v="4.4535746000000001E-2"/>
  </r>
  <r>
    <x v="949"/>
    <x v="103"/>
    <x v="17"/>
    <x v="1"/>
    <n v="90.798499000000007"/>
    <n v="442.36568899999997"/>
    <n v="4.4236568899999995E-2"/>
  </r>
  <r>
    <x v="949"/>
    <x v="103"/>
    <x v="17"/>
    <x v="1"/>
    <n v="137.42153200000001"/>
    <n v="531.96226000000001"/>
    <n v="5.3196225999999999E-2"/>
  </r>
  <r>
    <x v="949"/>
    <x v="103"/>
    <x v="17"/>
    <x v="1"/>
    <n v="81.034514999999999"/>
    <n v="243.12147999999999"/>
    <n v="2.4312147999999999E-2"/>
  </r>
  <r>
    <x v="949"/>
    <x v="103"/>
    <x v="17"/>
    <x v="1"/>
    <n v="7.9891940000000004"/>
    <n v="2.267353"/>
    <n v="2.2673529999999998E-4"/>
  </r>
  <r>
    <x v="949"/>
    <x v="103"/>
    <x v="17"/>
    <x v="1"/>
    <n v="63.549208"/>
    <n v="56.901837"/>
    <n v="5.6901837000000004E-3"/>
  </r>
  <r>
    <x v="949"/>
    <x v="103"/>
    <x v="17"/>
    <x v="2"/>
    <n v="120"/>
    <n v="900"/>
    <n v="0.09"/>
  </r>
  <r>
    <x v="949"/>
    <x v="103"/>
    <x v="17"/>
    <x v="1"/>
    <n v="3900"/>
    <n v="123300"/>
    <n v="12.33"/>
  </r>
  <r>
    <x v="949"/>
    <x v="103"/>
    <x v="17"/>
    <x v="1"/>
    <n v="3900"/>
    <n v="184500"/>
    <n v="18.45"/>
  </r>
  <r>
    <x v="949"/>
    <x v="103"/>
    <x v="17"/>
    <x v="1"/>
    <n v="3180"/>
    <n v="104400"/>
    <n v="10.44"/>
  </r>
  <r>
    <x v="949"/>
    <x v="103"/>
    <x v="17"/>
    <x v="1"/>
    <n v="6180"/>
    <n v="250200"/>
    <n v="25.02"/>
  </r>
  <r>
    <x v="949"/>
    <x v="103"/>
    <x v="17"/>
    <x v="2"/>
    <n v="120"/>
    <n v="900"/>
    <n v="0.09"/>
  </r>
  <r>
    <x v="949"/>
    <x v="103"/>
    <x v="17"/>
    <x v="2"/>
    <n v="1620"/>
    <n v="57600"/>
    <n v="5.76"/>
  </r>
  <r>
    <x v="949"/>
    <x v="103"/>
    <x v="17"/>
    <x v="2"/>
    <n v="480"/>
    <n v="11700"/>
    <n v="1.17"/>
  </r>
  <r>
    <x v="949"/>
    <x v="103"/>
    <x v="17"/>
    <x v="2"/>
    <n v="120"/>
    <n v="900"/>
    <n v="0.09"/>
  </r>
  <r>
    <x v="949"/>
    <x v="103"/>
    <x v="17"/>
    <x v="2"/>
    <n v="420"/>
    <n v="5400"/>
    <n v="0.54"/>
  </r>
  <r>
    <x v="949"/>
    <x v="103"/>
    <x v="17"/>
    <x v="1"/>
    <n v="4556.2278660000002"/>
    <n v="674051.744726"/>
    <n v="67.405174472599995"/>
  </r>
  <r>
    <x v="949"/>
    <x v="103"/>
    <x v="17"/>
    <x v="1"/>
    <n v="4920"/>
    <n v="225900"/>
    <n v="22.59"/>
  </r>
  <r>
    <x v="949"/>
    <x v="103"/>
    <x v="17"/>
    <x v="2"/>
    <n v="120"/>
    <n v="900"/>
    <n v="0.09"/>
  </r>
  <r>
    <x v="949"/>
    <x v="103"/>
    <x v="17"/>
    <x v="2"/>
    <n v="15120"/>
    <n v="3389400"/>
    <n v="338.94"/>
  </r>
  <r>
    <x v="949"/>
    <x v="103"/>
    <x v="17"/>
    <x v="2"/>
    <n v="120"/>
    <n v="900"/>
    <n v="0.09"/>
  </r>
  <r>
    <x v="949"/>
    <x v="103"/>
    <x v="17"/>
    <x v="2"/>
    <n v="120"/>
    <n v="900"/>
    <n v="0.09"/>
  </r>
  <r>
    <x v="949"/>
    <x v="103"/>
    <x v="17"/>
    <x v="1"/>
    <n v="120"/>
    <n v="900"/>
    <n v="0.09"/>
  </r>
  <r>
    <x v="949"/>
    <x v="103"/>
    <x v="17"/>
    <x v="1"/>
    <n v="7200"/>
    <n v="1976400"/>
    <n v="197.64"/>
  </r>
  <r>
    <x v="949"/>
    <x v="103"/>
    <x v="17"/>
    <x v="2"/>
    <n v="180"/>
    <n v="1800"/>
    <n v="0.18"/>
  </r>
  <r>
    <x v="949"/>
    <x v="103"/>
    <x v="17"/>
    <x v="1"/>
    <n v="120"/>
    <n v="900"/>
    <n v="0.09"/>
  </r>
  <r>
    <x v="949"/>
    <x v="103"/>
    <x v="17"/>
    <x v="1"/>
    <n v="120"/>
    <n v="900"/>
    <n v="0.09"/>
  </r>
  <r>
    <x v="949"/>
    <x v="103"/>
    <x v="17"/>
    <x v="2"/>
    <n v="120"/>
    <n v="900"/>
    <n v="0.09"/>
  </r>
  <r>
    <x v="949"/>
    <x v="103"/>
    <x v="17"/>
    <x v="2"/>
    <n v="4200"/>
    <n v="278100"/>
    <n v="27.81"/>
  </r>
  <r>
    <x v="949"/>
    <x v="103"/>
    <x v="17"/>
    <x v="1"/>
    <n v="1380"/>
    <n v="63000"/>
    <n v="6.3"/>
  </r>
  <r>
    <x v="949"/>
    <x v="103"/>
    <x v="17"/>
    <x v="2"/>
    <n v="600"/>
    <n v="9900"/>
    <n v="0.99"/>
  </r>
  <r>
    <x v="949"/>
    <x v="103"/>
    <x v="17"/>
    <x v="1"/>
    <n v="13020"/>
    <n v="2703600"/>
    <n v="270.36"/>
  </r>
  <r>
    <x v="949"/>
    <x v="103"/>
    <x v="17"/>
    <x v="2"/>
    <n v="53820"/>
    <n v="32369400"/>
    <n v="3236.94"/>
  </r>
  <r>
    <x v="949"/>
    <x v="103"/>
    <x v="17"/>
    <x v="2"/>
    <n v="48383.728151000003"/>
    <n v="13677481.073194999"/>
    <n v="1367.7481073194999"/>
  </r>
  <r>
    <x v="949"/>
    <x v="103"/>
    <x v="17"/>
    <x v="2"/>
    <n v="332882.17803399998"/>
    <n v="280321656.43082601"/>
    <n v="28032.165643082601"/>
  </r>
  <r>
    <x v="949"/>
    <x v="103"/>
    <x v="17"/>
    <x v="2"/>
    <n v="5820"/>
    <n v="657000"/>
    <n v="65.7"/>
  </r>
  <r>
    <x v="949"/>
    <x v="103"/>
    <x v="17"/>
    <x v="2"/>
    <n v="28250.153550999999"/>
    <n v="11936543.971042"/>
    <n v="1193.6543971041999"/>
  </r>
  <r>
    <x v="949"/>
    <x v="103"/>
    <x v="17"/>
    <x v="1"/>
    <n v="470884.983924"/>
    <n v="615116317.11054206"/>
    <n v="61511.631711054208"/>
  </r>
  <r>
    <x v="956"/>
    <x v="108"/>
    <x v="16"/>
    <x v="3"/>
    <n v="318906.21997199999"/>
    <n v="1030010.4901159999"/>
    <n v="103.00104901159999"/>
  </r>
  <r>
    <x v="956"/>
    <x v="108"/>
    <x v="16"/>
    <x v="3"/>
    <n v="1188384.663676"/>
    <n v="13883211053.650499"/>
    <n v="1388321.10536505"/>
  </r>
  <r>
    <x v="958"/>
    <x v="109"/>
    <x v="19"/>
    <x v="1"/>
    <n v="86721.752999999997"/>
    <n v="76934896.996896997"/>
    <n v="7693.4896996896996"/>
  </r>
  <r>
    <x v="1553"/>
    <x v="103"/>
    <x v="17"/>
    <x v="1"/>
    <n v="134.505053"/>
    <n v="401.76552099999998"/>
    <n v="4.0176552099999999E-2"/>
  </r>
  <r>
    <x v="1553"/>
    <x v="103"/>
    <x v="17"/>
    <x v="2"/>
    <n v="221.41557299999999"/>
    <n v="778.14161300000001"/>
    <n v="7.7814161300000004E-2"/>
  </r>
  <r>
    <x v="1553"/>
    <x v="103"/>
    <x v="17"/>
    <x v="2"/>
    <n v="22344.794364000001"/>
    <n v="73824.464764999997"/>
    <n v="7.3824464764999993"/>
  </r>
  <r>
    <x v="1553"/>
    <x v="103"/>
    <x v="17"/>
    <x v="1"/>
    <n v="3910.532072"/>
    <n v="10326.761893000001"/>
    <n v="1.0326761893"/>
  </r>
  <r>
    <x v="1553"/>
    <x v="103"/>
    <x v="17"/>
    <x v="3"/>
    <n v="12475.02059"/>
    <n v="40495.919301000002"/>
    <n v="4.0495919301000001"/>
  </r>
  <r>
    <x v="1553"/>
    <x v="103"/>
    <x v="17"/>
    <x v="1"/>
    <n v="3660"/>
    <n v="126900"/>
    <n v="12.69"/>
  </r>
  <r>
    <x v="1553"/>
    <x v="103"/>
    <x v="17"/>
    <x v="1"/>
    <n v="2800.5218599999998"/>
    <n v="120276.71426199999"/>
    <n v="12.0276714262"/>
  </r>
  <r>
    <x v="1553"/>
    <x v="103"/>
    <x v="17"/>
    <x v="2"/>
    <n v="180"/>
    <n v="1800"/>
    <n v="0.18"/>
  </r>
  <r>
    <x v="1553"/>
    <x v="103"/>
    <x v="17"/>
    <x v="1"/>
    <n v="6840"/>
    <n v="431100"/>
    <n v="43.11"/>
  </r>
  <r>
    <x v="1553"/>
    <x v="103"/>
    <x v="17"/>
    <x v="1"/>
    <n v="5100"/>
    <n v="212400"/>
    <n v="21.24"/>
  </r>
  <r>
    <x v="1553"/>
    <x v="103"/>
    <x v="17"/>
    <x v="1"/>
    <n v="3000"/>
    <n v="135900"/>
    <n v="13.59"/>
  </r>
  <r>
    <x v="1553"/>
    <x v="103"/>
    <x v="17"/>
    <x v="1"/>
    <n v="3840"/>
    <n v="130500"/>
    <n v="13.05"/>
  </r>
  <r>
    <x v="1553"/>
    <x v="103"/>
    <x v="17"/>
    <x v="2"/>
    <n v="560.51066700000001"/>
    <n v="10161.129207"/>
    <n v="1.0161129206999999"/>
  </r>
  <r>
    <x v="1553"/>
    <x v="103"/>
    <x v="17"/>
    <x v="1"/>
    <n v="1200"/>
    <n v="31500"/>
    <n v="3.15"/>
  </r>
  <r>
    <x v="1553"/>
    <x v="103"/>
    <x v="17"/>
    <x v="1"/>
    <n v="5940"/>
    <n v="471600"/>
    <n v="47.16"/>
  </r>
  <r>
    <x v="1553"/>
    <x v="103"/>
    <x v="17"/>
    <x v="1"/>
    <n v="7200"/>
    <n v="401400"/>
    <n v="40.14"/>
  </r>
  <r>
    <x v="1553"/>
    <x v="103"/>
    <x v="17"/>
    <x v="1"/>
    <n v="3583.837149"/>
    <n v="164983.54420800001"/>
    <n v="16.498354420800002"/>
  </r>
  <r>
    <x v="1553"/>
    <x v="103"/>
    <x v="17"/>
    <x v="1"/>
    <n v="9060"/>
    <n v="466200"/>
    <n v="46.62"/>
  </r>
  <r>
    <x v="1553"/>
    <x v="103"/>
    <x v="17"/>
    <x v="1"/>
    <n v="5940"/>
    <n v="302400"/>
    <n v="30.24"/>
  </r>
  <r>
    <x v="1553"/>
    <x v="103"/>
    <x v="17"/>
    <x v="2"/>
    <n v="660"/>
    <n v="12600"/>
    <n v="1.26"/>
  </r>
  <r>
    <x v="1553"/>
    <x v="103"/>
    <x v="17"/>
    <x v="2"/>
    <n v="1500"/>
    <n v="41400"/>
    <n v="4.1399999999999997"/>
  </r>
  <r>
    <x v="1553"/>
    <x v="103"/>
    <x v="17"/>
    <x v="2"/>
    <n v="120"/>
    <n v="900"/>
    <n v="0.09"/>
  </r>
  <r>
    <x v="1553"/>
    <x v="103"/>
    <x v="17"/>
    <x v="1"/>
    <n v="14700"/>
    <n v="1767600"/>
    <n v="176.76"/>
  </r>
  <r>
    <x v="1553"/>
    <x v="103"/>
    <x v="17"/>
    <x v="1"/>
    <n v="8040"/>
    <n v="344700"/>
    <n v="34.47"/>
  </r>
  <r>
    <x v="1553"/>
    <x v="103"/>
    <x v="17"/>
    <x v="1"/>
    <n v="4020"/>
    <n v="205200"/>
    <n v="20.52"/>
  </r>
  <r>
    <x v="1553"/>
    <x v="103"/>
    <x v="17"/>
    <x v="2"/>
    <n v="120"/>
    <n v="900"/>
    <n v="0.09"/>
  </r>
  <r>
    <x v="1553"/>
    <x v="103"/>
    <x v="17"/>
    <x v="2"/>
    <n v="120"/>
    <n v="900"/>
    <n v="0.09"/>
  </r>
  <r>
    <x v="1553"/>
    <x v="103"/>
    <x v="17"/>
    <x v="2"/>
    <n v="720"/>
    <n v="10800"/>
    <n v="1.08"/>
  </r>
  <r>
    <x v="1553"/>
    <x v="103"/>
    <x v="17"/>
    <x v="1"/>
    <n v="3360"/>
    <n v="123300"/>
    <n v="12.33"/>
  </r>
  <r>
    <x v="1553"/>
    <x v="103"/>
    <x v="17"/>
    <x v="1"/>
    <n v="3300"/>
    <n v="147600"/>
    <n v="14.76"/>
  </r>
  <r>
    <x v="1553"/>
    <x v="103"/>
    <x v="17"/>
    <x v="1"/>
    <n v="3420"/>
    <n v="156600"/>
    <n v="15.66"/>
  </r>
  <r>
    <x v="1553"/>
    <x v="103"/>
    <x v="17"/>
    <x v="2"/>
    <n v="3000"/>
    <n v="121500"/>
    <n v="12.15"/>
  </r>
  <r>
    <x v="1553"/>
    <x v="103"/>
    <x v="17"/>
    <x v="1"/>
    <n v="28080"/>
    <n v="2099700"/>
    <n v="209.97"/>
  </r>
  <r>
    <x v="1553"/>
    <x v="103"/>
    <x v="17"/>
    <x v="1"/>
    <n v="10500"/>
    <n v="592200"/>
    <n v="59.22"/>
  </r>
  <r>
    <x v="1553"/>
    <x v="103"/>
    <x v="17"/>
    <x v="1"/>
    <n v="420"/>
    <n v="7200"/>
    <n v="0.72"/>
  </r>
  <r>
    <x v="1553"/>
    <x v="103"/>
    <x v="17"/>
    <x v="1"/>
    <n v="21475.814215999999"/>
    <n v="12868772.04941"/>
    <n v="1286.8772049409999"/>
  </r>
  <r>
    <x v="1553"/>
    <x v="103"/>
    <x v="17"/>
    <x v="2"/>
    <n v="120"/>
    <n v="900"/>
    <n v="0.09"/>
  </r>
  <r>
    <x v="1553"/>
    <x v="103"/>
    <x v="17"/>
    <x v="1"/>
    <n v="2400"/>
    <n v="159300"/>
    <n v="15.93"/>
  </r>
  <r>
    <x v="1553"/>
    <x v="103"/>
    <x v="17"/>
    <x v="1"/>
    <n v="3180"/>
    <n v="138600"/>
    <n v="13.86"/>
  </r>
  <r>
    <x v="1553"/>
    <x v="103"/>
    <x v="17"/>
    <x v="2"/>
    <n v="120"/>
    <n v="900"/>
    <n v="0.09"/>
  </r>
  <r>
    <x v="1553"/>
    <x v="103"/>
    <x v="17"/>
    <x v="1"/>
    <n v="7260"/>
    <n v="205200"/>
    <n v="20.52"/>
  </r>
  <r>
    <x v="1553"/>
    <x v="103"/>
    <x v="17"/>
    <x v="2"/>
    <n v="120"/>
    <n v="900"/>
    <n v="0.09"/>
  </r>
  <r>
    <x v="1553"/>
    <x v="103"/>
    <x v="17"/>
    <x v="2"/>
    <n v="300"/>
    <n v="4500"/>
    <n v="0.45"/>
  </r>
  <r>
    <x v="1553"/>
    <x v="103"/>
    <x v="17"/>
    <x v="2"/>
    <n v="120"/>
    <n v="900"/>
    <n v="0.09"/>
  </r>
  <r>
    <x v="1553"/>
    <x v="103"/>
    <x v="17"/>
    <x v="3"/>
    <n v="780"/>
    <n v="16200"/>
    <n v="1.62"/>
  </r>
  <r>
    <x v="1553"/>
    <x v="103"/>
    <x v="17"/>
    <x v="2"/>
    <n v="3300"/>
    <n v="209700"/>
    <n v="20.97"/>
  </r>
  <r>
    <x v="1553"/>
    <x v="103"/>
    <x v="17"/>
    <x v="1"/>
    <n v="3420"/>
    <n v="146700"/>
    <n v="14.67"/>
  </r>
  <r>
    <x v="1553"/>
    <x v="103"/>
    <x v="17"/>
    <x v="1"/>
    <n v="7800"/>
    <n v="617400"/>
    <n v="61.74"/>
  </r>
  <r>
    <x v="1553"/>
    <x v="103"/>
    <x v="17"/>
    <x v="2"/>
    <n v="4080"/>
    <n v="277200"/>
    <n v="27.72"/>
  </r>
  <r>
    <x v="1553"/>
    <x v="103"/>
    <x v="17"/>
    <x v="1"/>
    <n v="600"/>
    <n v="9000"/>
    <n v="0.9"/>
  </r>
  <r>
    <x v="1553"/>
    <x v="103"/>
    <x v="17"/>
    <x v="2"/>
    <n v="196615.44184799999"/>
    <n v="75027092.744583994"/>
    <n v="7502.7092744583997"/>
  </r>
  <r>
    <x v="1553"/>
    <x v="103"/>
    <x v="17"/>
    <x v="2"/>
    <n v="600"/>
    <n v="9900"/>
    <n v="0.99"/>
  </r>
  <r>
    <x v="1553"/>
    <x v="103"/>
    <x v="17"/>
    <x v="2"/>
    <n v="240"/>
    <n v="2700"/>
    <n v="0.27"/>
  </r>
  <r>
    <x v="1553"/>
    <x v="103"/>
    <x v="17"/>
    <x v="2"/>
    <n v="5760"/>
    <n v="412200"/>
    <n v="41.22"/>
  </r>
  <r>
    <x v="1553"/>
    <x v="103"/>
    <x v="17"/>
    <x v="2"/>
    <n v="600"/>
    <n v="11700"/>
    <n v="1.17"/>
  </r>
  <r>
    <x v="1553"/>
    <x v="103"/>
    <x v="17"/>
    <x v="2"/>
    <n v="3420"/>
    <n v="265500"/>
    <n v="26.55"/>
  </r>
  <r>
    <x v="1553"/>
    <x v="103"/>
    <x v="17"/>
    <x v="1"/>
    <n v="11580"/>
    <n v="732600"/>
    <n v="73.260000000000005"/>
  </r>
  <r>
    <x v="1553"/>
    <x v="103"/>
    <x v="17"/>
    <x v="1"/>
    <n v="3960"/>
    <n v="120600"/>
    <n v="12.06"/>
  </r>
  <r>
    <x v="1553"/>
    <x v="103"/>
    <x v="17"/>
    <x v="1"/>
    <n v="4140"/>
    <n v="149400"/>
    <n v="14.94"/>
  </r>
  <r>
    <x v="1553"/>
    <x v="103"/>
    <x v="17"/>
    <x v="1"/>
    <n v="7980"/>
    <n v="324000"/>
    <n v="32.4"/>
  </r>
  <r>
    <x v="1553"/>
    <x v="103"/>
    <x v="17"/>
    <x v="3"/>
    <n v="600"/>
    <n v="10800"/>
    <n v="1.08"/>
  </r>
  <r>
    <x v="1553"/>
    <x v="103"/>
    <x v="17"/>
    <x v="1"/>
    <n v="8400"/>
    <n v="990900"/>
    <n v="99.09"/>
  </r>
  <r>
    <x v="1553"/>
    <x v="103"/>
    <x v="17"/>
    <x v="1"/>
    <n v="3000"/>
    <n v="97200"/>
    <n v="9.7200000000000006"/>
  </r>
  <r>
    <x v="1553"/>
    <x v="103"/>
    <x v="17"/>
    <x v="2"/>
    <n v="2940"/>
    <n v="125100"/>
    <n v="12.51"/>
  </r>
  <r>
    <x v="1553"/>
    <x v="103"/>
    <x v="17"/>
    <x v="1"/>
    <n v="3000"/>
    <n v="161100"/>
    <n v="16.11"/>
  </r>
  <r>
    <x v="1553"/>
    <x v="103"/>
    <x v="17"/>
    <x v="2"/>
    <n v="120"/>
    <n v="900"/>
    <n v="0.09"/>
  </r>
  <r>
    <x v="1553"/>
    <x v="103"/>
    <x v="17"/>
    <x v="1"/>
    <n v="6120"/>
    <n v="236700"/>
    <n v="23.67"/>
  </r>
  <r>
    <x v="1553"/>
    <x v="103"/>
    <x v="17"/>
    <x v="1"/>
    <n v="8880"/>
    <n v="470700"/>
    <n v="47.07"/>
  </r>
  <r>
    <x v="1553"/>
    <x v="103"/>
    <x v="17"/>
    <x v="1"/>
    <n v="2580"/>
    <n v="116100"/>
    <n v="11.61"/>
  </r>
  <r>
    <x v="1553"/>
    <x v="103"/>
    <x v="17"/>
    <x v="1"/>
    <n v="4860"/>
    <n v="216900"/>
    <n v="21.69"/>
  </r>
  <r>
    <x v="1553"/>
    <x v="103"/>
    <x v="17"/>
    <x v="2"/>
    <n v="420"/>
    <n v="9000"/>
    <n v="0.9"/>
  </r>
  <r>
    <x v="1553"/>
    <x v="103"/>
    <x v="17"/>
    <x v="2"/>
    <n v="600"/>
    <n v="12600"/>
    <n v="1.26"/>
  </r>
  <r>
    <x v="1553"/>
    <x v="103"/>
    <x v="17"/>
    <x v="2"/>
    <n v="2160"/>
    <n v="71100"/>
    <n v="7.11"/>
  </r>
  <r>
    <x v="1553"/>
    <x v="103"/>
    <x v="17"/>
    <x v="2"/>
    <n v="3420"/>
    <n v="198000"/>
    <n v="19.8"/>
  </r>
  <r>
    <x v="1553"/>
    <x v="103"/>
    <x v="17"/>
    <x v="2"/>
    <n v="180"/>
    <n v="1800"/>
    <n v="0.18"/>
  </r>
  <r>
    <x v="1553"/>
    <x v="103"/>
    <x v="17"/>
    <x v="1"/>
    <n v="3000"/>
    <n v="151200"/>
    <n v="15.12"/>
  </r>
  <r>
    <x v="1553"/>
    <x v="103"/>
    <x v="17"/>
    <x v="2"/>
    <n v="240"/>
    <n v="3600"/>
    <n v="0.36"/>
  </r>
  <r>
    <x v="1553"/>
    <x v="103"/>
    <x v="17"/>
    <x v="2"/>
    <n v="2340"/>
    <n v="101700"/>
    <n v="10.17"/>
  </r>
  <r>
    <x v="1553"/>
    <x v="103"/>
    <x v="17"/>
    <x v="2"/>
    <n v="180"/>
    <n v="1800"/>
    <n v="0.18"/>
  </r>
  <r>
    <x v="1553"/>
    <x v="103"/>
    <x v="17"/>
    <x v="1"/>
    <n v="4560"/>
    <n v="237600"/>
    <n v="23.76"/>
  </r>
  <r>
    <x v="1553"/>
    <x v="103"/>
    <x v="17"/>
    <x v="1"/>
    <n v="120"/>
    <n v="900"/>
    <n v="0.09"/>
  </r>
  <r>
    <x v="1553"/>
    <x v="103"/>
    <x v="17"/>
    <x v="2"/>
    <n v="120"/>
    <n v="900"/>
    <n v="0.09"/>
  </r>
  <r>
    <x v="1553"/>
    <x v="103"/>
    <x v="17"/>
    <x v="2"/>
    <n v="360"/>
    <n v="6300"/>
    <n v="0.63"/>
  </r>
  <r>
    <x v="1553"/>
    <x v="103"/>
    <x v="17"/>
    <x v="2"/>
    <n v="600"/>
    <n v="18000"/>
    <n v="1.8"/>
  </r>
  <r>
    <x v="1553"/>
    <x v="103"/>
    <x v="17"/>
    <x v="2"/>
    <n v="85122.990296999997"/>
    <n v="25491746.552389"/>
    <n v="2549.1746552389"/>
  </r>
  <r>
    <x v="1553"/>
    <x v="103"/>
    <x v="17"/>
    <x v="2"/>
    <n v="3180"/>
    <n v="118800"/>
    <n v="11.88"/>
  </r>
  <r>
    <x v="1553"/>
    <x v="103"/>
    <x v="17"/>
    <x v="2"/>
    <n v="420"/>
    <n v="7200"/>
    <n v="0.72"/>
  </r>
  <r>
    <x v="1553"/>
    <x v="103"/>
    <x v="17"/>
    <x v="2"/>
    <n v="216660"/>
    <n v="34295400"/>
    <n v="3429.54"/>
  </r>
  <r>
    <x v="1553"/>
    <x v="103"/>
    <x v="17"/>
    <x v="2"/>
    <n v="9120"/>
    <n v="839700"/>
    <n v="83.97"/>
  </r>
  <r>
    <x v="1553"/>
    <x v="103"/>
    <x v="17"/>
    <x v="2"/>
    <n v="660"/>
    <n v="19800"/>
    <n v="1.98"/>
  </r>
  <r>
    <x v="1553"/>
    <x v="103"/>
    <x v="17"/>
    <x v="2"/>
    <n v="240"/>
    <n v="3600"/>
    <n v="0.36"/>
  </r>
  <r>
    <x v="1553"/>
    <x v="103"/>
    <x v="17"/>
    <x v="2"/>
    <n v="360"/>
    <n v="4500"/>
    <n v="0.45"/>
  </r>
  <r>
    <x v="1553"/>
    <x v="103"/>
    <x v="17"/>
    <x v="2"/>
    <n v="1680"/>
    <n v="72900"/>
    <n v="7.29"/>
  </r>
  <r>
    <x v="1553"/>
    <x v="103"/>
    <x v="17"/>
    <x v="2"/>
    <n v="420"/>
    <n v="8100"/>
    <n v="0.81"/>
  </r>
  <r>
    <x v="1553"/>
    <x v="103"/>
    <x v="17"/>
    <x v="2"/>
    <n v="240"/>
    <n v="2700"/>
    <n v="0.27"/>
  </r>
  <r>
    <x v="1553"/>
    <x v="103"/>
    <x v="17"/>
    <x v="2"/>
    <n v="180"/>
    <n v="1800"/>
    <n v="0.18"/>
  </r>
  <r>
    <x v="1553"/>
    <x v="103"/>
    <x v="17"/>
    <x v="2"/>
    <n v="180"/>
    <n v="1800"/>
    <n v="0.18"/>
  </r>
  <r>
    <x v="1553"/>
    <x v="103"/>
    <x v="17"/>
    <x v="2"/>
    <n v="180"/>
    <n v="1800"/>
    <n v="0.18"/>
  </r>
  <r>
    <x v="1553"/>
    <x v="103"/>
    <x v="17"/>
    <x v="2"/>
    <n v="120"/>
    <n v="900"/>
    <n v="0.09"/>
  </r>
  <r>
    <x v="1553"/>
    <x v="103"/>
    <x v="17"/>
    <x v="3"/>
    <n v="1020"/>
    <n v="34200"/>
    <n v="3.42"/>
  </r>
  <r>
    <x v="1553"/>
    <x v="103"/>
    <x v="17"/>
    <x v="2"/>
    <n v="660"/>
    <n v="14400"/>
    <n v="1.44"/>
  </r>
  <r>
    <x v="1553"/>
    <x v="103"/>
    <x v="17"/>
    <x v="2"/>
    <n v="780"/>
    <n v="16200"/>
    <n v="1.62"/>
  </r>
  <r>
    <x v="1553"/>
    <x v="103"/>
    <x v="17"/>
    <x v="2"/>
    <n v="120"/>
    <n v="900"/>
    <n v="0.09"/>
  </r>
  <r>
    <x v="1553"/>
    <x v="103"/>
    <x v="17"/>
    <x v="2"/>
    <n v="4380"/>
    <n v="283500"/>
    <n v="28.35"/>
  </r>
  <r>
    <x v="1553"/>
    <x v="103"/>
    <x v="17"/>
    <x v="2"/>
    <n v="780"/>
    <n v="17100"/>
    <n v="1.71"/>
  </r>
  <r>
    <x v="1553"/>
    <x v="103"/>
    <x v="17"/>
    <x v="2"/>
    <n v="720"/>
    <n v="16200"/>
    <n v="1.62"/>
  </r>
  <r>
    <x v="1553"/>
    <x v="103"/>
    <x v="17"/>
    <x v="2"/>
    <n v="2100"/>
    <n v="109800"/>
    <n v="10.98"/>
  </r>
  <r>
    <x v="1553"/>
    <x v="103"/>
    <x v="17"/>
    <x v="2"/>
    <n v="3060"/>
    <n v="279000"/>
    <n v="27.9"/>
  </r>
  <r>
    <x v="1553"/>
    <x v="103"/>
    <x v="17"/>
    <x v="2"/>
    <n v="720"/>
    <n v="15300"/>
    <n v="1.53"/>
  </r>
  <r>
    <x v="1553"/>
    <x v="103"/>
    <x v="17"/>
    <x v="2"/>
    <n v="12660"/>
    <n v="1283400"/>
    <n v="128.34"/>
  </r>
  <r>
    <x v="1553"/>
    <x v="103"/>
    <x v="17"/>
    <x v="2"/>
    <n v="3000"/>
    <n v="312300"/>
    <n v="31.23"/>
  </r>
  <r>
    <x v="1553"/>
    <x v="103"/>
    <x v="17"/>
    <x v="2"/>
    <n v="2580"/>
    <n v="85500"/>
    <n v="8.5500000000000007"/>
  </r>
  <r>
    <x v="1553"/>
    <x v="103"/>
    <x v="17"/>
    <x v="1"/>
    <n v="4080"/>
    <n v="137700"/>
    <n v="13.77"/>
  </r>
  <r>
    <x v="1553"/>
    <x v="103"/>
    <x v="17"/>
    <x v="2"/>
    <n v="1860"/>
    <n v="105300"/>
    <n v="10.53"/>
  </r>
  <r>
    <x v="1553"/>
    <x v="103"/>
    <x v="17"/>
    <x v="1"/>
    <n v="5700"/>
    <n v="288000"/>
    <n v="28.8"/>
  </r>
  <r>
    <x v="1553"/>
    <x v="103"/>
    <x v="17"/>
    <x v="2"/>
    <n v="360"/>
    <n v="8100"/>
    <n v="0.81"/>
  </r>
  <r>
    <x v="1553"/>
    <x v="103"/>
    <x v="17"/>
    <x v="2"/>
    <n v="960"/>
    <n v="25200"/>
    <n v="2.52"/>
  </r>
  <r>
    <x v="1553"/>
    <x v="103"/>
    <x v="17"/>
    <x v="2"/>
    <n v="660"/>
    <n v="11700"/>
    <n v="1.17"/>
  </r>
  <r>
    <x v="1553"/>
    <x v="103"/>
    <x v="17"/>
    <x v="2"/>
    <n v="360"/>
    <n v="8100"/>
    <n v="0.81"/>
  </r>
  <r>
    <x v="1553"/>
    <x v="103"/>
    <x v="17"/>
    <x v="2"/>
    <n v="120"/>
    <n v="900"/>
    <n v="0.09"/>
  </r>
  <r>
    <x v="1553"/>
    <x v="103"/>
    <x v="17"/>
    <x v="2"/>
    <n v="360"/>
    <n v="4500"/>
    <n v="0.45"/>
  </r>
  <r>
    <x v="1553"/>
    <x v="103"/>
    <x v="17"/>
    <x v="2"/>
    <n v="420"/>
    <n v="10800"/>
    <n v="1.08"/>
  </r>
  <r>
    <x v="1553"/>
    <x v="103"/>
    <x v="17"/>
    <x v="2"/>
    <n v="120"/>
    <n v="900"/>
    <n v="0.09"/>
  </r>
  <r>
    <x v="1553"/>
    <x v="103"/>
    <x v="17"/>
    <x v="2"/>
    <n v="240"/>
    <n v="2700"/>
    <n v="0.27"/>
  </r>
  <r>
    <x v="1553"/>
    <x v="103"/>
    <x v="17"/>
    <x v="2"/>
    <n v="2340"/>
    <n v="42300"/>
    <n v="4.2300000000000004"/>
  </r>
  <r>
    <x v="1553"/>
    <x v="103"/>
    <x v="17"/>
    <x v="1"/>
    <n v="51.170265999999998"/>
    <n v="48.255274"/>
    <n v="4.8255273999999997E-3"/>
  </r>
  <r>
    <x v="1553"/>
    <x v="103"/>
    <x v="17"/>
    <x v="2"/>
    <n v="120"/>
    <n v="900"/>
    <n v="0.09"/>
  </r>
  <r>
    <x v="1553"/>
    <x v="103"/>
    <x v="17"/>
    <x v="2"/>
    <n v="120"/>
    <n v="900"/>
    <n v="0.09"/>
  </r>
  <r>
    <x v="1553"/>
    <x v="103"/>
    <x v="17"/>
    <x v="2"/>
    <n v="120"/>
    <n v="900"/>
    <n v="0.09"/>
  </r>
  <r>
    <x v="1553"/>
    <x v="103"/>
    <x v="17"/>
    <x v="2"/>
    <n v="3900"/>
    <n v="235800"/>
    <n v="23.58"/>
  </r>
  <r>
    <x v="1553"/>
    <x v="103"/>
    <x v="17"/>
    <x v="1"/>
    <n v="7080"/>
    <n v="1074600"/>
    <n v="107.46"/>
  </r>
  <r>
    <x v="1553"/>
    <x v="103"/>
    <x v="17"/>
    <x v="1"/>
    <n v="7380"/>
    <n v="1706400"/>
    <n v="170.64"/>
  </r>
  <r>
    <x v="1553"/>
    <x v="103"/>
    <x v="17"/>
    <x v="2"/>
    <n v="120"/>
    <n v="900"/>
    <n v="0.09"/>
  </r>
  <r>
    <x v="1553"/>
    <x v="103"/>
    <x v="17"/>
    <x v="2"/>
    <n v="120"/>
    <n v="900"/>
    <n v="0.09"/>
  </r>
  <r>
    <x v="1553"/>
    <x v="103"/>
    <x v="17"/>
    <x v="2"/>
    <n v="4860"/>
    <n v="269100"/>
    <n v="26.91"/>
  </r>
  <r>
    <x v="1553"/>
    <x v="103"/>
    <x v="17"/>
    <x v="2"/>
    <n v="2340"/>
    <n v="94500"/>
    <n v="9.4499999999999993"/>
  </r>
  <r>
    <x v="1553"/>
    <x v="103"/>
    <x v="17"/>
    <x v="2"/>
    <n v="120"/>
    <n v="900"/>
    <n v="0.09"/>
  </r>
  <r>
    <x v="1553"/>
    <x v="103"/>
    <x v="17"/>
    <x v="1"/>
    <n v="2040"/>
    <n v="69300"/>
    <n v="6.93"/>
  </r>
  <r>
    <x v="1553"/>
    <x v="103"/>
    <x v="17"/>
    <x v="1"/>
    <n v="120"/>
    <n v="900"/>
    <n v="0.09"/>
  </r>
  <r>
    <x v="1553"/>
    <x v="103"/>
    <x v="17"/>
    <x v="1"/>
    <n v="85030.219670999999"/>
    <n v="88242047.303338006"/>
    <n v="8824.2047303338004"/>
  </r>
  <r>
    <x v="1553"/>
    <x v="103"/>
    <x v="17"/>
    <x v="2"/>
    <n v="1860"/>
    <n v="73800"/>
    <n v="7.38"/>
  </r>
  <r>
    <x v="1553"/>
    <x v="103"/>
    <x v="17"/>
    <x v="2"/>
    <n v="120"/>
    <n v="900"/>
    <n v="0.09"/>
  </r>
  <r>
    <x v="1553"/>
    <x v="103"/>
    <x v="17"/>
    <x v="2"/>
    <n v="600"/>
    <n v="10800"/>
    <n v="1.08"/>
  </r>
  <r>
    <x v="1553"/>
    <x v="103"/>
    <x v="17"/>
    <x v="1"/>
    <n v="120"/>
    <n v="900"/>
    <n v="0.09"/>
  </r>
  <r>
    <x v="1553"/>
    <x v="103"/>
    <x v="17"/>
    <x v="1"/>
    <n v="1320"/>
    <n v="39600"/>
    <n v="3.96"/>
  </r>
  <r>
    <x v="1553"/>
    <x v="103"/>
    <x v="17"/>
    <x v="2"/>
    <n v="480"/>
    <n v="9900"/>
    <n v="0.99"/>
  </r>
  <r>
    <x v="1553"/>
    <x v="103"/>
    <x v="17"/>
    <x v="2"/>
    <n v="120"/>
    <n v="900"/>
    <n v="0.09"/>
  </r>
  <r>
    <x v="1553"/>
    <x v="103"/>
    <x v="17"/>
    <x v="3"/>
    <n v="120"/>
    <n v="900"/>
    <n v="0.09"/>
  </r>
  <r>
    <x v="1553"/>
    <x v="103"/>
    <x v="17"/>
    <x v="3"/>
    <n v="660"/>
    <n v="9900"/>
    <n v="0.99"/>
  </r>
  <r>
    <x v="1553"/>
    <x v="103"/>
    <x v="17"/>
    <x v="2"/>
    <n v="1020"/>
    <n v="18000"/>
    <n v="1.8"/>
  </r>
  <r>
    <x v="1553"/>
    <x v="103"/>
    <x v="17"/>
    <x v="2"/>
    <n v="3120"/>
    <n v="110700"/>
    <n v="11.07"/>
  </r>
  <r>
    <x v="1553"/>
    <x v="103"/>
    <x v="17"/>
    <x v="3"/>
    <n v="960"/>
    <n v="30600"/>
    <n v="3.06"/>
  </r>
  <r>
    <x v="1553"/>
    <x v="103"/>
    <x v="17"/>
    <x v="3"/>
    <n v="240"/>
    <n v="2700"/>
    <n v="0.27"/>
  </r>
  <r>
    <x v="1553"/>
    <x v="103"/>
    <x v="17"/>
    <x v="2"/>
    <n v="8580"/>
    <n v="738000"/>
    <n v="73.8"/>
  </r>
  <r>
    <x v="1553"/>
    <x v="103"/>
    <x v="17"/>
    <x v="2"/>
    <n v="840"/>
    <n v="20700"/>
    <n v="2.0699999999999998"/>
  </r>
  <r>
    <x v="1553"/>
    <x v="103"/>
    <x v="17"/>
    <x v="2"/>
    <n v="52862.334254000001"/>
    <n v="32084297.728693999"/>
    <n v="3208.4297728694"/>
  </r>
  <r>
    <x v="1553"/>
    <x v="103"/>
    <x v="17"/>
    <x v="2"/>
    <n v="7222.938744"/>
    <n v="897129.924"/>
    <n v="89.712992400000005"/>
  </r>
  <r>
    <x v="1553"/>
    <x v="103"/>
    <x v="17"/>
    <x v="2"/>
    <n v="3600"/>
    <n v="519300"/>
    <n v="51.93"/>
  </r>
  <r>
    <x v="1553"/>
    <x v="103"/>
    <x v="17"/>
    <x v="2"/>
    <n v="480"/>
    <n v="11700"/>
    <n v="1.17"/>
  </r>
  <r>
    <x v="1553"/>
    <x v="103"/>
    <x v="17"/>
    <x v="1"/>
    <n v="13260"/>
    <n v="1188900"/>
    <n v="118.89"/>
  </r>
  <r>
    <x v="1553"/>
    <x v="103"/>
    <x v="17"/>
    <x v="2"/>
    <n v="389446.04083700001"/>
    <n v="1013675579.13553"/>
    <n v="101367.557913553"/>
  </r>
  <r>
    <x v="1553"/>
    <x v="103"/>
    <x v="17"/>
    <x v="2"/>
    <n v="23766.417364000001"/>
    <n v="25123998.169048"/>
    <n v="2512.3998169048"/>
  </r>
  <r>
    <x v="1553"/>
    <x v="103"/>
    <x v="17"/>
    <x v="1"/>
    <n v="803531.64477400004"/>
    <n v="778639758.58250797"/>
    <n v="77863.975858250793"/>
  </r>
  <r>
    <x v="1553"/>
    <x v="103"/>
    <x v="17"/>
    <x v="3"/>
    <n v="241917.94149200001"/>
    <n v="773033109.06092203"/>
    <n v="77303.3109060922"/>
  </r>
  <r>
    <x v="967"/>
    <x v="109"/>
    <x v="19"/>
    <x v="2"/>
    <n v="2219.2315870000002"/>
    <n v="17866.373217"/>
    <n v="1.7866373217"/>
  </r>
  <r>
    <x v="967"/>
    <x v="109"/>
    <x v="19"/>
    <x v="1"/>
    <n v="72542.826264999996"/>
    <n v="99842802.626238003"/>
    <n v="9984.2802626238008"/>
  </r>
  <r>
    <x v="967"/>
    <x v="109"/>
    <x v="19"/>
    <x v="2"/>
    <n v="8940"/>
    <n v="929700"/>
    <n v="92.97"/>
  </r>
  <r>
    <x v="967"/>
    <x v="109"/>
    <x v="19"/>
    <x v="1"/>
    <n v="120"/>
    <n v="900"/>
    <n v="0.09"/>
  </r>
  <r>
    <x v="967"/>
    <x v="109"/>
    <x v="19"/>
    <x v="2"/>
    <n v="4980"/>
    <n v="736200"/>
    <n v="73.62"/>
  </r>
  <r>
    <x v="967"/>
    <x v="109"/>
    <x v="19"/>
    <x v="2"/>
    <n v="1200"/>
    <n v="26100"/>
    <n v="2.61"/>
  </r>
  <r>
    <x v="967"/>
    <x v="109"/>
    <x v="19"/>
    <x v="2"/>
    <n v="240"/>
    <n v="2700"/>
    <n v="0.27"/>
  </r>
  <r>
    <x v="967"/>
    <x v="109"/>
    <x v="19"/>
    <x v="2"/>
    <n v="240"/>
    <n v="2700"/>
    <n v="0.27"/>
  </r>
  <r>
    <x v="967"/>
    <x v="109"/>
    <x v="19"/>
    <x v="2"/>
    <n v="120"/>
    <n v="900"/>
    <n v="0.09"/>
  </r>
  <r>
    <x v="967"/>
    <x v="109"/>
    <x v="19"/>
    <x v="2"/>
    <n v="120"/>
    <n v="900"/>
    <n v="0.09"/>
  </r>
  <r>
    <x v="967"/>
    <x v="109"/>
    <x v="19"/>
    <x v="2"/>
    <n v="120"/>
    <n v="900"/>
    <n v="0.09"/>
  </r>
  <r>
    <x v="967"/>
    <x v="109"/>
    <x v="19"/>
    <x v="2"/>
    <n v="120"/>
    <n v="900"/>
    <n v="0.09"/>
  </r>
  <r>
    <x v="967"/>
    <x v="109"/>
    <x v="19"/>
    <x v="1"/>
    <n v="180"/>
    <n v="1800"/>
    <n v="0.18"/>
  </r>
  <r>
    <x v="967"/>
    <x v="109"/>
    <x v="19"/>
    <x v="1"/>
    <n v="240"/>
    <n v="2700"/>
    <n v="0.27"/>
  </r>
  <r>
    <x v="967"/>
    <x v="109"/>
    <x v="19"/>
    <x v="1"/>
    <n v="3900"/>
    <n v="303300"/>
    <n v="30.33"/>
  </r>
  <r>
    <x v="967"/>
    <x v="109"/>
    <x v="19"/>
    <x v="2"/>
    <n v="12840"/>
    <n v="3654000"/>
    <n v="365.4"/>
  </r>
  <r>
    <x v="967"/>
    <x v="109"/>
    <x v="19"/>
    <x v="2"/>
    <n v="1200"/>
    <n v="41400"/>
    <n v="4.1399999999999997"/>
  </r>
  <r>
    <x v="967"/>
    <x v="109"/>
    <x v="19"/>
    <x v="2"/>
    <n v="1740"/>
    <n v="74700"/>
    <n v="7.47"/>
  </r>
  <r>
    <x v="967"/>
    <x v="109"/>
    <x v="19"/>
    <x v="2"/>
    <n v="3000"/>
    <n v="143100"/>
    <n v="14.31"/>
  </r>
  <r>
    <x v="967"/>
    <x v="109"/>
    <x v="19"/>
    <x v="1"/>
    <n v="444991.98947899998"/>
    <n v="541838809.06068695"/>
    <n v="54183.880906068698"/>
  </r>
  <r>
    <x v="967"/>
    <x v="109"/>
    <x v="19"/>
    <x v="1"/>
    <n v="224.74686500000001"/>
    <n v="2254.6425399999998"/>
    <n v="0.22546425399999998"/>
  </r>
  <r>
    <x v="967"/>
    <x v="109"/>
    <x v="19"/>
    <x v="1"/>
    <n v="90.178899000000001"/>
    <n v="457.63431100000003"/>
    <n v="4.5763431100000002E-2"/>
  </r>
  <r>
    <x v="967"/>
    <x v="109"/>
    <x v="19"/>
    <x v="1"/>
    <n v="165.22993199999999"/>
    <n v="1268.03774"/>
    <n v="0.12680377400000001"/>
  </r>
  <r>
    <x v="967"/>
    <x v="109"/>
    <x v="19"/>
    <x v="1"/>
    <n v="227.99911499999999"/>
    <n v="2456.8785200000002"/>
    <n v="0.24568785200000001"/>
  </r>
  <r>
    <x v="967"/>
    <x v="109"/>
    <x v="19"/>
    <x v="1"/>
    <n v="118.707594"/>
    <n v="897.73264700000004"/>
    <n v="8.9773264700000008E-2"/>
  </r>
  <r>
    <x v="967"/>
    <x v="109"/>
    <x v="19"/>
    <x v="1"/>
    <n v="116.418408"/>
    <n v="843.098163"/>
    <n v="8.4309816300000007E-2"/>
  </r>
  <r>
    <x v="967"/>
    <x v="109"/>
    <x v="19"/>
    <x v="1"/>
    <n v="67068.661309999996"/>
    <n v="216335.30152199999"/>
    <n v="21.633530152199999"/>
  </r>
  <r>
    <x v="973"/>
    <x v="109"/>
    <x v="19"/>
    <x v="1"/>
    <n v="93672.919087999995"/>
    <n v="137179788.69966501"/>
    <n v="13717.9788699665"/>
  </r>
  <r>
    <x v="978"/>
    <x v="92"/>
    <x v="14"/>
    <x v="2"/>
    <n v="3115.2039970000001"/>
    <n v="207626.546141"/>
    <n v="20.762654614100001"/>
  </r>
  <r>
    <x v="978"/>
    <x v="92"/>
    <x v="14"/>
    <x v="2"/>
    <n v="2986.4866489999999"/>
    <n v="329295.78654"/>
    <n v="32.929578653999997"/>
  </r>
  <r>
    <x v="980"/>
    <x v="92"/>
    <x v="14"/>
    <x v="2"/>
    <n v="8640.2336749999995"/>
    <n v="1895839.0026380001"/>
    <n v="189.58390026380002"/>
  </r>
  <r>
    <x v="980"/>
    <x v="92"/>
    <x v="14"/>
    <x v="1"/>
    <n v="120"/>
    <n v="900"/>
    <n v="0.09"/>
  </r>
  <r>
    <x v="980"/>
    <x v="92"/>
    <x v="14"/>
    <x v="2"/>
    <n v="8460"/>
    <n v="1290600"/>
    <n v="129.06"/>
  </r>
  <r>
    <x v="980"/>
    <x v="92"/>
    <x v="14"/>
    <x v="1"/>
    <n v="120"/>
    <n v="900"/>
    <n v="0.09"/>
  </r>
  <r>
    <x v="980"/>
    <x v="92"/>
    <x v="14"/>
    <x v="2"/>
    <n v="14880"/>
    <n v="2367000"/>
    <n v="236.7"/>
  </r>
  <r>
    <x v="980"/>
    <x v="92"/>
    <x v="14"/>
    <x v="2"/>
    <n v="300"/>
    <n v="4500"/>
    <n v="0.45"/>
  </r>
  <r>
    <x v="980"/>
    <x v="92"/>
    <x v="14"/>
    <x v="2"/>
    <n v="120"/>
    <n v="900"/>
    <n v="0.09"/>
  </r>
  <r>
    <x v="980"/>
    <x v="92"/>
    <x v="14"/>
    <x v="2"/>
    <n v="180"/>
    <n v="1800"/>
    <n v="0.18"/>
  </r>
  <r>
    <x v="980"/>
    <x v="92"/>
    <x v="14"/>
    <x v="2"/>
    <n v="120"/>
    <n v="900"/>
    <n v="0.09"/>
  </r>
  <r>
    <x v="980"/>
    <x v="92"/>
    <x v="14"/>
    <x v="2"/>
    <n v="120"/>
    <n v="900"/>
    <n v="0.09"/>
  </r>
  <r>
    <x v="980"/>
    <x v="92"/>
    <x v="14"/>
    <x v="2"/>
    <n v="2580"/>
    <n v="226800"/>
    <n v="22.68"/>
  </r>
  <r>
    <x v="980"/>
    <x v="92"/>
    <x v="14"/>
    <x v="2"/>
    <n v="1320"/>
    <n v="72000"/>
    <n v="7.2"/>
  </r>
  <r>
    <x v="980"/>
    <x v="92"/>
    <x v="14"/>
    <x v="2"/>
    <n v="2040"/>
    <n v="156600"/>
    <n v="15.66"/>
  </r>
  <r>
    <x v="980"/>
    <x v="92"/>
    <x v="14"/>
    <x v="2"/>
    <n v="480"/>
    <n v="8100"/>
    <n v="0.81"/>
  </r>
  <r>
    <x v="980"/>
    <x v="92"/>
    <x v="14"/>
    <x v="2"/>
    <n v="11786.063849"/>
    <n v="1958504.21346"/>
    <n v="195.85042134599999"/>
  </r>
  <r>
    <x v="980"/>
    <x v="92"/>
    <x v="14"/>
    <x v="1"/>
    <n v="180"/>
    <n v="1800"/>
    <n v="0.18"/>
  </r>
  <r>
    <x v="980"/>
    <x v="92"/>
    <x v="14"/>
    <x v="2"/>
    <n v="120"/>
    <n v="900"/>
    <n v="0.09"/>
  </r>
  <r>
    <x v="980"/>
    <x v="92"/>
    <x v="14"/>
    <x v="2"/>
    <n v="4380"/>
    <n v="518400"/>
    <n v="51.84"/>
  </r>
  <r>
    <x v="980"/>
    <x v="92"/>
    <x v="14"/>
    <x v="1"/>
    <n v="64305.778747999997"/>
    <n v="65982738.533713996"/>
    <n v="6598.2738533714"/>
  </r>
  <r>
    <x v="981"/>
    <x v="92"/>
    <x v="14"/>
    <x v="1"/>
    <n v="62816.148439999997"/>
    <n v="57403791.676863998"/>
    <n v="5740.3791676864003"/>
  </r>
  <r>
    <x v="821"/>
    <x v="91"/>
    <x v="14"/>
    <x v="2"/>
    <n v="120"/>
    <n v="900"/>
    <n v="0.09"/>
  </r>
  <r>
    <x v="821"/>
    <x v="91"/>
    <x v="14"/>
    <x v="2"/>
    <n v="120"/>
    <n v="900"/>
    <n v="0.09"/>
  </r>
  <r>
    <x v="821"/>
    <x v="91"/>
    <x v="14"/>
    <x v="2"/>
    <n v="240"/>
    <n v="2700"/>
    <n v="0.27"/>
  </r>
  <r>
    <x v="821"/>
    <x v="91"/>
    <x v="14"/>
    <x v="2"/>
    <n v="10620"/>
    <n v="2660400"/>
    <n v="266.04000000000002"/>
  </r>
  <r>
    <x v="821"/>
    <x v="91"/>
    <x v="14"/>
    <x v="2"/>
    <n v="120"/>
    <n v="900"/>
    <n v="0.09"/>
  </r>
  <r>
    <x v="821"/>
    <x v="91"/>
    <x v="14"/>
    <x v="2"/>
    <n v="2160"/>
    <n v="104400"/>
    <n v="10.44"/>
  </r>
  <r>
    <x v="821"/>
    <x v="91"/>
    <x v="14"/>
    <x v="2"/>
    <n v="2280"/>
    <n v="70200"/>
    <n v="7.02"/>
  </r>
  <r>
    <x v="821"/>
    <x v="91"/>
    <x v="14"/>
    <x v="2"/>
    <n v="120"/>
    <n v="900"/>
    <n v="0.09"/>
  </r>
  <r>
    <x v="821"/>
    <x v="91"/>
    <x v="14"/>
    <x v="1"/>
    <n v="96565.848847999994"/>
    <n v="64013082.909794003"/>
    <n v="6401.3082909794002"/>
  </r>
  <r>
    <x v="986"/>
    <x v="115"/>
    <x v="16"/>
    <x v="3"/>
    <n v="945709.34832800005"/>
    <n v="7803624424.1730604"/>
    <n v="780362.44241730601"/>
  </r>
  <r>
    <x v="990"/>
    <x v="116"/>
    <x v="14"/>
    <x v="1"/>
    <n v="1140"/>
    <n v="33300"/>
    <n v="3.33"/>
  </r>
  <r>
    <x v="990"/>
    <x v="116"/>
    <x v="14"/>
    <x v="1"/>
    <n v="120"/>
    <n v="900"/>
    <n v="0.09"/>
  </r>
  <r>
    <x v="990"/>
    <x v="116"/>
    <x v="14"/>
    <x v="2"/>
    <n v="120"/>
    <n v="900"/>
    <n v="0.09"/>
  </r>
  <r>
    <x v="990"/>
    <x v="116"/>
    <x v="14"/>
    <x v="1"/>
    <n v="3180"/>
    <n v="225000"/>
    <n v="22.5"/>
  </r>
  <r>
    <x v="990"/>
    <x v="116"/>
    <x v="14"/>
    <x v="1"/>
    <n v="3840"/>
    <n v="622800"/>
    <n v="62.28"/>
  </r>
  <r>
    <x v="990"/>
    <x v="116"/>
    <x v="14"/>
    <x v="1"/>
    <n v="120"/>
    <n v="900"/>
    <n v="0.09"/>
  </r>
  <r>
    <x v="990"/>
    <x v="116"/>
    <x v="14"/>
    <x v="1"/>
    <n v="3840"/>
    <n v="302400"/>
    <n v="30.24"/>
  </r>
  <r>
    <x v="990"/>
    <x v="116"/>
    <x v="14"/>
    <x v="1"/>
    <n v="120"/>
    <n v="900"/>
    <n v="0.09"/>
  </r>
  <r>
    <x v="990"/>
    <x v="116"/>
    <x v="14"/>
    <x v="1"/>
    <n v="120"/>
    <n v="900"/>
    <n v="0.09"/>
  </r>
  <r>
    <x v="990"/>
    <x v="116"/>
    <x v="14"/>
    <x v="1"/>
    <n v="12480"/>
    <n v="2564100"/>
    <n v="256.41000000000003"/>
  </r>
  <r>
    <x v="990"/>
    <x v="116"/>
    <x v="14"/>
    <x v="1"/>
    <n v="18960"/>
    <n v="5913900"/>
    <n v="591.39"/>
  </r>
  <r>
    <x v="990"/>
    <x v="116"/>
    <x v="14"/>
    <x v="2"/>
    <n v="75919.323415000006"/>
    <n v="58899120.521808997"/>
    <n v="5889.9120521809"/>
  </r>
  <r>
    <x v="990"/>
    <x v="116"/>
    <x v="14"/>
    <x v="1"/>
    <n v="86197.392416999995"/>
    <n v="190787782.29526499"/>
    <n v="19078.778229526499"/>
  </r>
  <r>
    <x v="992"/>
    <x v="108"/>
    <x v="16"/>
    <x v="3"/>
    <n v="535520.63160299999"/>
    <n v="3540466897.4765201"/>
    <n v="354046.68974765198"/>
  </r>
  <r>
    <x v="994"/>
    <x v="116"/>
    <x v="14"/>
    <x v="1"/>
    <n v="29.699003999999999"/>
    <n v="28.869254000000002"/>
    <n v="2.8869254E-3"/>
  </r>
  <r>
    <x v="994"/>
    <x v="116"/>
    <x v="14"/>
    <x v="1"/>
    <n v="46866.668808000002"/>
    <n v="149795.224441"/>
    <n v="14.979522444100001"/>
  </r>
  <r>
    <x v="994"/>
    <x v="116"/>
    <x v="14"/>
    <x v="1"/>
    <n v="26220"/>
    <n v="7631100"/>
    <n v="763.11"/>
  </r>
  <r>
    <x v="994"/>
    <x v="116"/>
    <x v="14"/>
    <x v="2"/>
    <n v="240"/>
    <n v="2700"/>
    <n v="0.27"/>
  </r>
  <r>
    <x v="994"/>
    <x v="116"/>
    <x v="14"/>
    <x v="1"/>
    <n v="13980"/>
    <n v="757800"/>
    <n v="75.78"/>
  </r>
  <r>
    <x v="994"/>
    <x v="116"/>
    <x v="14"/>
    <x v="1"/>
    <n v="3720"/>
    <n v="216900"/>
    <n v="21.69"/>
  </r>
  <r>
    <x v="994"/>
    <x v="116"/>
    <x v="14"/>
    <x v="1"/>
    <n v="7980"/>
    <n v="553500"/>
    <n v="55.35"/>
  </r>
  <r>
    <x v="994"/>
    <x v="116"/>
    <x v="14"/>
    <x v="1"/>
    <n v="6360"/>
    <n v="359100"/>
    <n v="35.909999999999997"/>
  </r>
  <r>
    <x v="994"/>
    <x v="116"/>
    <x v="14"/>
    <x v="2"/>
    <n v="4200"/>
    <n v="143100"/>
    <n v="14.31"/>
  </r>
  <r>
    <x v="994"/>
    <x v="116"/>
    <x v="14"/>
    <x v="2"/>
    <n v="180"/>
    <n v="1800"/>
    <n v="0.18"/>
  </r>
  <r>
    <x v="994"/>
    <x v="116"/>
    <x v="14"/>
    <x v="2"/>
    <n v="240"/>
    <n v="2700"/>
    <n v="0.27"/>
  </r>
  <r>
    <x v="994"/>
    <x v="116"/>
    <x v="14"/>
    <x v="1"/>
    <n v="68880"/>
    <n v="52377300"/>
    <n v="5237.7299999999996"/>
  </r>
  <r>
    <x v="994"/>
    <x v="116"/>
    <x v="14"/>
    <x v="2"/>
    <n v="480"/>
    <n v="8100"/>
    <n v="0.81"/>
  </r>
  <r>
    <x v="994"/>
    <x v="116"/>
    <x v="14"/>
    <x v="1"/>
    <n v="3000"/>
    <n v="117900"/>
    <n v="11.79"/>
  </r>
  <r>
    <x v="994"/>
    <x v="116"/>
    <x v="14"/>
    <x v="1"/>
    <n v="8520"/>
    <n v="418500"/>
    <n v="41.85"/>
  </r>
  <r>
    <x v="994"/>
    <x v="116"/>
    <x v="14"/>
    <x v="2"/>
    <n v="180"/>
    <n v="1800"/>
    <n v="0.18"/>
  </r>
  <r>
    <x v="994"/>
    <x v="116"/>
    <x v="14"/>
    <x v="1"/>
    <n v="8580"/>
    <n v="336600"/>
    <n v="33.659999999999997"/>
  </r>
  <r>
    <x v="994"/>
    <x v="116"/>
    <x v="14"/>
    <x v="2"/>
    <n v="300"/>
    <n v="4500"/>
    <n v="0.45"/>
  </r>
  <r>
    <x v="994"/>
    <x v="116"/>
    <x v="14"/>
    <x v="2"/>
    <n v="120"/>
    <n v="900"/>
    <n v="0.09"/>
  </r>
  <r>
    <x v="994"/>
    <x v="116"/>
    <x v="14"/>
    <x v="2"/>
    <n v="5640"/>
    <n v="707400"/>
    <n v="70.739999999999995"/>
  </r>
  <r>
    <x v="994"/>
    <x v="116"/>
    <x v="14"/>
    <x v="1"/>
    <n v="6480"/>
    <n v="329400"/>
    <n v="32.94"/>
  </r>
  <r>
    <x v="994"/>
    <x v="116"/>
    <x v="14"/>
    <x v="2"/>
    <n v="38040"/>
    <n v="11826000"/>
    <n v="1182.5999999999999"/>
  </r>
  <r>
    <x v="994"/>
    <x v="116"/>
    <x v="14"/>
    <x v="2"/>
    <n v="480"/>
    <n v="6300"/>
    <n v="0.63"/>
  </r>
  <r>
    <x v="994"/>
    <x v="116"/>
    <x v="14"/>
    <x v="2"/>
    <n v="240"/>
    <n v="2700"/>
    <n v="0.27"/>
  </r>
  <r>
    <x v="994"/>
    <x v="116"/>
    <x v="14"/>
    <x v="2"/>
    <n v="300"/>
    <n v="3600"/>
    <n v="0.36"/>
  </r>
  <r>
    <x v="994"/>
    <x v="116"/>
    <x v="14"/>
    <x v="1"/>
    <n v="4140"/>
    <n v="182700"/>
    <n v="18.27"/>
  </r>
  <r>
    <x v="994"/>
    <x v="116"/>
    <x v="14"/>
    <x v="1"/>
    <n v="4320"/>
    <n v="199800"/>
    <n v="19.98"/>
  </r>
  <r>
    <x v="994"/>
    <x v="116"/>
    <x v="14"/>
    <x v="1"/>
    <n v="1800"/>
    <n v="100800"/>
    <n v="10.08"/>
  </r>
  <r>
    <x v="994"/>
    <x v="116"/>
    <x v="14"/>
    <x v="1"/>
    <n v="10380"/>
    <n v="407700"/>
    <n v="40.770000000000003"/>
  </r>
  <r>
    <x v="994"/>
    <x v="116"/>
    <x v="14"/>
    <x v="1"/>
    <n v="3900"/>
    <n v="125100"/>
    <n v="12.51"/>
  </r>
  <r>
    <x v="994"/>
    <x v="116"/>
    <x v="14"/>
    <x v="1"/>
    <n v="4800"/>
    <n v="213300"/>
    <n v="21.33"/>
  </r>
  <r>
    <x v="994"/>
    <x v="116"/>
    <x v="14"/>
    <x v="1"/>
    <n v="12540"/>
    <n v="676800"/>
    <n v="67.680000000000007"/>
  </r>
  <r>
    <x v="994"/>
    <x v="116"/>
    <x v="14"/>
    <x v="1"/>
    <n v="7500"/>
    <n v="287100"/>
    <n v="28.71"/>
  </r>
  <r>
    <x v="994"/>
    <x v="116"/>
    <x v="14"/>
    <x v="2"/>
    <n v="120"/>
    <n v="900"/>
    <n v="0.09"/>
  </r>
  <r>
    <x v="994"/>
    <x v="116"/>
    <x v="14"/>
    <x v="1"/>
    <n v="2940"/>
    <n v="117900"/>
    <n v="11.79"/>
  </r>
  <r>
    <x v="994"/>
    <x v="116"/>
    <x v="14"/>
    <x v="2"/>
    <n v="120"/>
    <n v="900"/>
    <n v="0.09"/>
  </r>
  <r>
    <x v="994"/>
    <x v="116"/>
    <x v="14"/>
    <x v="2"/>
    <n v="120"/>
    <n v="900"/>
    <n v="0.09"/>
  </r>
  <r>
    <x v="994"/>
    <x v="116"/>
    <x v="14"/>
    <x v="1"/>
    <n v="22133.046429999999"/>
    <n v="13078074.373826999"/>
    <n v="1307.8074373826998"/>
  </r>
  <r>
    <x v="994"/>
    <x v="116"/>
    <x v="14"/>
    <x v="2"/>
    <n v="120"/>
    <n v="900"/>
    <n v="0.09"/>
  </r>
  <r>
    <x v="994"/>
    <x v="116"/>
    <x v="14"/>
    <x v="1"/>
    <n v="49620"/>
    <n v="19928700"/>
    <n v="1992.87"/>
  </r>
  <r>
    <x v="994"/>
    <x v="116"/>
    <x v="14"/>
    <x v="2"/>
    <n v="120"/>
    <n v="900"/>
    <n v="0.09"/>
  </r>
  <r>
    <x v="994"/>
    <x v="116"/>
    <x v="14"/>
    <x v="1"/>
    <n v="17580"/>
    <n v="2527200"/>
    <n v="252.72"/>
  </r>
  <r>
    <x v="994"/>
    <x v="116"/>
    <x v="14"/>
    <x v="2"/>
    <n v="120"/>
    <n v="900"/>
    <n v="0.09"/>
  </r>
  <r>
    <x v="994"/>
    <x v="116"/>
    <x v="14"/>
    <x v="2"/>
    <n v="120"/>
    <n v="900"/>
    <n v="0.09"/>
  </r>
  <r>
    <x v="994"/>
    <x v="116"/>
    <x v="14"/>
    <x v="2"/>
    <n v="300"/>
    <n v="4500"/>
    <n v="0.45"/>
  </r>
  <r>
    <x v="994"/>
    <x v="116"/>
    <x v="14"/>
    <x v="1"/>
    <n v="674.69011699999999"/>
    <n v="13568.643613"/>
    <n v="1.3568643613"/>
  </r>
  <r>
    <x v="994"/>
    <x v="116"/>
    <x v="14"/>
    <x v="1"/>
    <n v="19980"/>
    <n v="1270800"/>
    <n v="127.08"/>
  </r>
  <r>
    <x v="994"/>
    <x v="116"/>
    <x v="14"/>
    <x v="1"/>
    <n v="33180"/>
    <n v="2376900"/>
    <n v="237.69"/>
  </r>
  <r>
    <x v="994"/>
    <x v="116"/>
    <x v="14"/>
    <x v="2"/>
    <n v="240"/>
    <n v="2700"/>
    <n v="0.27"/>
  </r>
  <r>
    <x v="994"/>
    <x v="116"/>
    <x v="14"/>
    <x v="1"/>
    <n v="4680"/>
    <n v="401400"/>
    <n v="40.14"/>
  </r>
  <r>
    <x v="994"/>
    <x v="116"/>
    <x v="14"/>
    <x v="1"/>
    <n v="25020"/>
    <n v="1875600"/>
    <n v="187.56"/>
  </r>
  <r>
    <x v="994"/>
    <x v="116"/>
    <x v="14"/>
    <x v="1"/>
    <n v="2340"/>
    <n v="144900"/>
    <n v="14.49"/>
  </r>
  <r>
    <x v="994"/>
    <x v="116"/>
    <x v="14"/>
    <x v="1"/>
    <n v="4080"/>
    <n v="132300"/>
    <n v="13.23"/>
  </r>
  <r>
    <x v="994"/>
    <x v="116"/>
    <x v="14"/>
    <x v="2"/>
    <n v="120"/>
    <n v="900"/>
    <n v="0.09"/>
  </r>
  <r>
    <x v="994"/>
    <x v="116"/>
    <x v="14"/>
    <x v="1"/>
    <n v="3000"/>
    <n v="127800"/>
    <n v="12.78"/>
  </r>
  <r>
    <x v="994"/>
    <x v="116"/>
    <x v="14"/>
    <x v="1"/>
    <n v="4020"/>
    <n v="177300"/>
    <n v="17.73"/>
  </r>
  <r>
    <x v="994"/>
    <x v="116"/>
    <x v="14"/>
    <x v="1"/>
    <n v="4320"/>
    <n v="164700"/>
    <n v="16.47"/>
  </r>
  <r>
    <x v="994"/>
    <x v="116"/>
    <x v="14"/>
    <x v="1"/>
    <n v="32400"/>
    <n v="50266800"/>
    <n v="5026.68"/>
  </r>
  <r>
    <x v="994"/>
    <x v="116"/>
    <x v="14"/>
    <x v="1"/>
    <n v="11040"/>
    <n v="612900"/>
    <n v="61.29"/>
  </r>
  <r>
    <x v="994"/>
    <x v="116"/>
    <x v="14"/>
    <x v="1"/>
    <n v="2940"/>
    <n v="126900"/>
    <n v="12.69"/>
  </r>
  <r>
    <x v="994"/>
    <x v="116"/>
    <x v="14"/>
    <x v="1"/>
    <n v="3240"/>
    <n v="116100"/>
    <n v="11.61"/>
  </r>
  <r>
    <x v="994"/>
    <x v="116"/>
    <x v="14"/>
    <x v="1"/>
    <n v="4140"/>
    <n v="212400"/>
    <n v="21.24"/>
  </r>
  <r>
    <x v="994"/>
    <x v="116"/>
    <x v="14"/>
    <x v="1"/>
    <n v="3840"/>
    <n v="149400"/>
    <n v="14.94"/>
  </r>
  <r>
    <x v="994"/>
    <x v="116"/>
    <x v="14"/>
    <x v="1"/>
    <n v="3660"/>
    <n v="114300"/>
    <n v="11.43"/>
  </r>
  <r>
    <x v="994"/>
    <x v="116"/>
    <x v="14"/>
    <x v="1"/>
    <n v="3960"/>
    <n v="140400"/>
    <n v="14.04"/>
  </r>
  <r>
    <x v="994"/>
    <x v="116"/>
    <x v="14"/>
    <x v="1"/>
    <n v="2460"/>
    <n v="103500"/>
    <n v="10.35"/>
  </r>
  <r>
    <x v="994"/>
    <x v="116"/>
    <x v="14"/>
    <x v="1"/>
    <n v="4560"/>
    <n v="152100"/>
    <n v="15.21"/>
  </r>
  <r>
    <x v="994"/>
    <x v="116"/>
    <x v="14"/>
    <x v="1"/>
    <n v="4560"/>
    <n v="165600"/>
    <n v="16.559999999999999"/>
  </r>
  <r>
    <x v="994"/>
    <x v="116"/>
    <x v="14"/>
    <x v="1"/>
    <n v="2640"/>
    <n v="109800"/>
    <n v="10.98"/>
  </r>
  <r>
    <x v="994"/>
    <x v="116"/>
    <x v="14"/>
    <x v="1"/>
    <n v="2400"/>
    <n v="161100"/>
    <n v="16.11"/>
  </r>
  <r>
    <x v="994"/>
    <x v="116"/>
    <x v="14"/>
    <x v="1"/>
    <n v="16980"/>
    <n v="2032200"/>
    <n v="203.22"/>
  </r>
  <r>
    <x v="994"/>
    <x v="116"/>
    <x v="14"/>
    <x v="1"/>
    <n v="19260"/>
    <n v="1136700"/>
    <n v="113.67"/>
  </r>
  <r>
    <x v="994"/>
    <x v="116"/>
    <x v="14"/>
    <x v="1"/>
    <n v="6360"/>
    <n v="212400"/>
    <n v="21.24"/>
  </r>
  <r>
    <x v="994"/>
    <x v="116"/>
    <x v="14"/>
    <x v="1"/>
    <n v="2640"/>
    <n v="168300"/>
    <n v="16.829999999999998"/>
  </r>
  <r>
    <x v="994"/>
    <x v="116"/>
    <x v="14"/>
    <x v="2"/>
    <n v="2700"/>
    <n v="111600"/>
    <n v="11.16"/>
  </r>
  <r>
    <x v="994"/>
    <x v="116"/>
    <x v="14"/>
    <x v="1"/>
    <n v="3420"/>
    <n v="226800"/>
    <n v="22.68"/>
  </r>
  <r>
    <x v="994"/>
    <x v="116"/>
    <x v="14"/>
    <x v="1"/>
    <n v="2460"/>
    <n v="108900"/>
    <n v="10.89"/>
  </r>
  <r>
    <x v="994"/>
    <x v="116"/>
    <x v="14"/>
    <x v="2"/>
    <n v="120"/>
    <n v="900"/>
    <n v="0.09"/>
  </r>
  <r>
    <x v="994"/>
    <x v="116"/>
    <x v="14"/>
    <x v="1"/>
    <n v="4620"/>
    <n v="263700"/>
    <n v="26.37"/>
  </r>
  <r>
    <x v="994"/>
    <x v="116"/>
    <x v="14"/>
    <x v="1"/>
    <n v="10620"/>
    <n v="610200"/>
    <n v="61.02"/>
  </r>
  <r>
    <x v="994"/>
    <x v="116"/>
    <x v="14"/>
    <x v="1"/>
    <n v="16020"/>
    <n v="675900"/>
    <n v="67.59"/>
  </r>
  <r>
    <x v="994"/>
    <x v="116"/>
    <x v="14"/>
    <x v="1"/>
    <n v="3360"/>
    <n v="112500"/>
    <n v="11.25"/>
  </r>
  <r>
    <x v="994"/>
    <x v="116"/>
    <x v="14"/>
    <x v="1"/>
    <n v="5820"/>
    <n v="207900"/>
    <n v="20.79"/>
  </r>
  <r>
    <x v="994"/>
    <x v="116"/>
    <x v="14"/>
    <x v="2"/>
    <n v="4440"/>
    <n v="157500"/>
    <n v="15.75"/>
  </r>
  <r>
    <x v="994"/>
    <x v="116"/>
    <x v="14"/>
    <x v="1"/>
    <n v="10200"/>
    <n v="666900"/>
    <n v="66.69"/>
  </r>
  <r>
    <x v="994"/>
    <x v="116"/>
    <x v="14"/>
    <x v="2"/>
    <n v="4920"/>
    <n v="324900"/>
    <n v="32.49"/>
  </r>
  <r>
    <x v="994"/>
    <x v="116"/>
    <x v="14"/>
    <x v="2"/>
    <n v="2520"/>
    <n v="210600"/>
    <n v="21.06"/>
  </r>
  <r>
    <x v="994"/>
    <x v="116"/>
    <x v="14"/>
    <x v="1"/>
    <n v="4680"/>
    <n v="331200"/>
    <n v="33.119999999999997"/>
  </r>
  <r>
    <x v="994"/>
    <x v="116"/>
    <x v="14"/>
    <x v="2"/>
    <n v="11880"/>
    <n v="1015200"/>
    <n v="101.52"/>
  </r>
  <r>
    <x v="994"/>
    <x v="116"/>
    <x v="14"/>
    <x v="2"/>
    <n v="5040"/>
    <n v="265500"/>
    <n v="26.55"/>
  </r>
  <r>
    <x v="994"/>
    <x v="116"/>
    <x v="14"/>
    <x v="2"/>
    <n v="3420"/>
    <n v="233100"/>
    <n v="23.31"/>
  </r>
  <r>
    <x v="994"/>
    <x v="116"/>
    <x v="14"/>
    <x v="2"/>
    <n v="120"/>
    <n v="900"/>
    <n v="0.09"/>
  </r>
  <r>
    <x v="994"/>
    <x v="116"/>
    <x v="14"/>
    <x v="1"/>
    <n v="3540"/>
    <n v="173700"/>
    <n v="17.37"/>
  </r>
  <r>
    <x v="994"/>
    <x v="116"/>
    <x v="14"/>
    <x v="2"/>
    <n v="8280"/>
    <n v="626400"/>
    <n v="62.64"/>
  </r>
  <r>
    <x v="994"/>
    <x v="116"/>
    <x v="14"/>
    <x v="2"/>
    <n v="360"/>
    <n v="7200"/>
    <n v="0.72"/>
  </r>
  <r>
    <x v="994"/>
    <x v="116"/>
    <x v="14"/>
    <x v="1"/>
    <n v="2100"/>
    <n v="148500"/>
    <n v="14.85"/>
  </r>
  <r>
    <x v="994"/>
    <x v="116"/>
    <x v="14"/>
    <x v="1"/>
    <n v="7920"/>
    <n v="388800"/>
    <n v="38.880000000000003"/>
  </r>
  <r>
    <x v="994"/>
    <x v="116"/>
    <x v="14"/>
    <x v="1"/>
    <n v="4020"/>
    <n v="138600"/>
    <n v="13.86"/>
  </r>
  <r>
    <x v="994"/>
    <x v="116"/>
    <x v="14"/>
    <x v="2"/>
    <n v="120"/>
    <n v="900"/>
    <n v="0.09"/>
  </r>
  <r>
    <x v="994"/>
    <x v="116"/>
    <x v="14"/>
    <x v="2"/>
    <n v="360"/>
    <n v="5400"/>
    <n v="0.54"/>
  </r>
  <r>
    <x v="994"/>
    <x v="116"/>
    <x v="14"/>
    <x v="2"/>
    <n v="480"/>
    <n v="9000"/>
    <n v="0.9"/>
  </r>
  <r>
    <x v="994"/>
    <x v="116"/>
    <x v="14"/>
    <x v="1"/>
    <n v="2520"/>
    <n v="111600"/>
    <n v="11.16"/>
  </r>
  <r>
    <x v="994"/>
    <x v="116"/>
    <x v="14"/>
    <x v="2"/>
    <n v="3000"/>
    <n v="109800"/>
    <n v="10.98"/>
  </r>
  <r>
    <x v="994"/>
    <x v="116"/>
    <x v="14"/>
    <x v="2"/>
    <n v="1380"/>
    <n v="26100"/>
    <n v="2.61"/>
  </r>
  <r>
    <x v="994"/>
    <x v="116"/>
    <x v="14"/>
    <x v="1"/>
    <n v="2580"/>
    <n v="121500"/>
    <n v="12.15"/>
  </r>
  <r>
    <x v="994"/>
    <x v="116"/>
    <x v="14"/>
    <x v="2"/>
    <n v="1380"/>
    <n v="46800"/>
    <n v="4.68"/>
  </r>
  <r>
    <x v="994"/>
    <x v="116"/>
    <x v="14"/>
    <x v="2"/>
    <n v="3720"/>
    <n v="138600"/>
    <n v="13.86"/>
  </r>
  <r>
    <x v="994"/>
    <x v="116"/>
    <x v="14"/>
    <x v="1"/>
    <n v="2880"/>
    <n v="117900"/>
    <n v="11.79"/>
  </r>
  <r>
    <x v="994"/>
    <x v="116"/>
    <x v="14"/>
    <x v="1"/>
    <n v="20160"/>
    <n v="1499400"/>
    <n v="149.94"/>
  </r>
  <r>
    <x v="994"/>
    <x v="116"/>
    <x v="14"/>
    <x v="1"/>
    <n v="5040"/>
    <n v="243900"/>
    <n v="24.39"/>
  </r>
  <r>
    <x v="994"/>
    <x v="116"/>
    <x v="14"/>
    <x v="1"/>
    <n v="2520"/>
    <n v="113400"/>
    <n v="11.34"/>
  </r>
  <r>
    <x v="994"/>
    <x v="116"/>
    <x v="14"/>
    <x v="1"/>
    <n v="5640"/>
    <n v="346500"/>
    <n v="34.65"/>
  </r>
  <r>
    <x v="994"/>
    <x v="116"/>
    <x v="14"/>
    <x v="1"/>
    <n v="3180"/>
    <n v="153900"/>
    <n v="15.39"/>
  </r>
  <r>
    <x v="994"/>
    <x v="116"/>
    <x v="14"/>
    <x v="2"/>
    <n v="1800"/>
    <n v="91800"/>
    <n v="9.18"/>
  </r>
  <r>
    <x v="994"/>
    <x v="116"/>
    <x v="14"/>
    <x v="2"/>
    <n v="2220"/>
    <n v="105300"/>
    <n v="10.53"/>
  </r>
  <r>
    <x v="994"/>
    <x v="116"/>
    <x v="14"/>
    <x v="2"/>
    <n v="600"/>
    <n v="13500"/>
    <n v="1.35"/>
  </r>
  <r>
    <x v="994"/>
    <x v="116"/>
    <x v="14"/>
    <x v="1"/>
    <n v="4260"/>
    <n v="206100"/>
    <n v="20.61"/>
  </r>
  <r>
    <x v="994"/>
    <x v="116"/>
    <x v="14"/>
    <x v="2"/>
    <n v="3960"/>
    <n v="137700"/>
    <n v="13.77"/>
  </r>
  <r>
    <x v="994"/>
    <x v="116"/>
    <x v="14"/>
    <x v="2"/>
    <n v="12180"/>
    <n v="748800"/>
    <n v="74.88"/>
  </r>
  <r>
    <x v="994"/>
    <x v="116"/>
    <x v="14"/>
    <x v="2"/>
    <n v="3540"/>
    <n v="114300"/>
    <n v="11.43"/>
  </r>
  <r>
    <x v="994"/>
    <x v="116"/>
    <x v="14"/>
    <x v="2"/>
    <n v="6660"/>
    <n v="303300"/>
    <n v="30.33"/>
  </r>
  <r>
    <x v="994"/>
    <x v="116"/>
    <x v="14"/>
    <x v="2"/>
    <n v="540"/>
    <n v="10800"/>
    <n v="1.08"/>
  </r>
  <r>
    <x v="994"/>
    <x v="116"/>
    <x v="14"/>
    <x v="2"/>
    <n v="3840"/>
    <n v="342000"/>
    <n v="34.200000000000003"/>
  </r>
  <r>
    <x v="994"/>
    <x v="116"/>
    <x v="14"/>
    <x v="2"/>
    <n v="3300"/>
    <n v="125100"/>
    <n v="12.51"/>
  </r>
  <r>
    <x v="994"/>
    <x v="116"/>
    <x v="14"/>
    <x v="2"/>
    <n v="6720"/>
    <n v="404100"/>
    <n v="40.409999999999997"/>
  </r>
  <r>
    <x v="994"/>
    <x v="116"/>
    <x v="14"/>
    <x v="2"/>
    <n v="120"/>
    <n v="900"/>
    <n v="0.09"/>
  </r>
  <r>
    <x v="994"/>
    <x v="116"/>
    <x v="14"/>
    <x v="1"/>
    <n v="10020"/>
    <n v="919800"/>
    <n v="91.98"/>
  </r>
  <r>
    <x v="994"/>
    <x v="116"/>
    <x v="14"/>
    <x v="2"/>
    <n v="360"/>
    <n v="4500"/>
    <n v="0.45"/>
  </r>
  <r>
    <x v="994"/>
    <x v="116"/>
    <x v="14"/>
    <x v="2"/>
    <n v="3480"/>
    <n v="294300"/>
    <n v="29.43"/>
  </r>
  <r>
    <x v="994"/>
    <x v="116"/>
    <x v="14"/>
    <x v="2"/>
    <n v="2700"/>
    <n v="153000"/>
    <n v="15.3"/>
  </r>
  <r>
    <x v="994"/>
    <x v="116"/>
    <x v="14"/>
    <x v="2"/>
    <n v="3540"/>
    <n v="134100"/>
    <n v="13.41"/>
  </r>
  <r>
    <x v="994"/>
    <x v="116"/>
    <x v="14"/>
    <x v="2"/>
    <n v="25620"/>
    <n v="2126700"/>
    <n v="212.67"/>
  </r>
  <r>
    <x v="994"/>
    <x v="116"/>
    <x v="14"/>
    <x v="2"/>
    <n v="3600"/>
    <n v="127800"/>
    <n v="12.78"/>
  </r>
  <r>
    <x v="994"/>
    <x v="116"/>
    <x v="14"/>
    <x v="1"/>
    <n v="1080"/>
    <n v="28800"/>
    <n v="2.88"/>
  </r>
  <r>
    <x v="994"/>
    <x v="116"/>
    <x v="14"/>
    <x v="2"/>
    <n v="1494259.9099950001"/>
    <n v="1814072242.39575"/>
    <n v="181407.22423957501"/>
  </r>
  <r>
    <x v="994"/>
    <x v="116"/>
    <x v="14"/>
    <x v="2"/>
    <n v="7500"/>
    <n v="574200"/>
    <n v="57.42"/>
  </r>
  <r>
    <x v="994"/>
    <x v="116"/>
    <x v="14"/>
    <x v="2"/>
    <n v="720"/>
    <n v="16200"/>
    <n v="1.62"/>
  </r>
  <r>
    <x v="994"/>
    <x v="116"/>
    <x v="14"/>
    <x v="2"/>
    <n v="240"/>
    <n v="3600"/>
    <n v="0.36"/>
  </r>
  <r>
    <x v="994"/>
    <x v="116"/>
    <x v="14"/>
    <x v="2"/>
    <n v="180"/>
    <n v="1800"/>
    <n v="0.18"/>
  </r>
  <r>
    <x v="994"/>
    <x v="116"/>
    <x v="14"/>
    <x v="2"/>
    <n v="3360"/>
    <n v="237600"/>
    <n v="23.76"/>
  </r>
  <r>
    <x v="994"/>
    <x v="116"/>
    <x v="14"/>
    <x v="2"/>
    <n v="34440"/>
    <n v="3611700"/>
    <n v="361.17"/>
  </r>
  <r>
    <x v="994"/>
    <x v="116"/>
    <x v="14"/>
    <x v="2"/>
    <n v="4080"/>
    <n v="471600"/>
    <n v="47.16"/>
  </r>
  <r>
    <x v="994"/>
    <x v="116"/>
    <x v="14"/>
    <x v="2"/>
    <n v="2040"/>
    <n v="122400"/>
    <n v="12.24"/>
  </r>
  <r>
    <x v="994"/>
    <x v="116"/>
    <x v="14"/>
    <x v="2"/>
    <n v="4560"/>
    <n v="227700"/>
    <n v="22.77"/>
  </r>
  <r>
    <x v="994"/>
    <x v="116"/>
    <x v="14"/>
    <x v="2"/>
    <n v="3960"/>
    <n v="459900"/>
    <n v="45.99"/>
  </r>
  <r>
    <x v="994"/>
    <x v="116"/>
    <x v="14"/>
    <x v="2"/>
    <n v="2340"/>
    <n v="96300"/>
    <n v="9.6300000000000008"/>
  </r>
  <r>
    <x v="994"/>
    <x v="116"/>
    <x v="14"/>
    <x v="2"/>
    <n v="4200"/>
    <n v="328500"/>
    <n v="32.85"/>
  </r>
  <r>
    <x v="994"/>
    <x v="116"/>
    <x v="14"/>
    <x v="2"/>
    <n v="960"/>
    <n v="36000"/>
    <n v="3.6"/>
  </r>
  <r>
    <x v="994"/>
    <x v="116"/>
    <x v="14"/>
    <x v="2"/>
    <n v="2160"/>
    <n v="157500"/>
    <n v="15.75"/>
  </r>
  <r>
    <x v="994"/>
    <x v="116"/>
    <x v="14"/>
    <x v="2"/>
    <n v="180"/>
    <n v="1800"/>
    <n v="0.18"/>
  </r>
  <r>
    <x v="994"/>
    <x v="116"/>
    <x v="14"/>
    <x v="2"/>
    <n v="780"/>
    <n v="15300"/>
    <n v="1.53"/>
  </r>
  <r>
    <x v="994"/>
    <x v="116"/>
    <x v="14"/>
    <x v="2"/>
    <n v="120"/>
    <n v="900"/>
    <n v="0.09"/>
  </r>
  <r>
    <x v="994"/>
    <x v="116"/>
    <x v="14"/>
    <x v="2"/>
    <n v="6540"/>
    <n v="716400"/>
    <n v="71.64"/>
  </r>
  <r>
    <x v="994"/>
    <x v="116"/>
    <x v="14"/>
    <x v="2"/>
    <n v="300"/>
    <n v="4500"/>
    <n v="0.45"/>
  </r>
  <r>
    <x v="994"/>
    <x v="116"/>
    <x v="14"/>
    <x v="2"/>
    <n v="2400"/>
    <n v="180900"/>
    <n v="18.09"/>
  </r>
  <r>
    <x v="994"/>
    <x v="116"/>
    <x v="14"/>
    <x v="1"/>
    <n v="2970.3386970000001"/>
    <n v="79986.272889"/>
    <n v="7.9986272888999999"/>
  </r>
  <r>
    <x v="994"/>
    <x v="116"/>
    <x v="14"/>
    <x v="1"/>
    <n v="2880"/>
    <n v="150300"/>
    <n v="15.03"/>
  </r>
  <r>
    <x v="994"/>
    <x v="116"/>
    <x v="14"/>
    <x v="2"/>
    <n v="111359.605519"/>
    <n v="43323110.084879003"/>
    <n v="4332.3110084878999"/>
  </r>
  <r>
    <x v="994"/>
    <x v="116"/>
    <x v="14"/>
    <x v="1"/>
    <n v="1415495.0865529999"/>
    <n v="1840288031.7251101"/>
    <n v="184028.80317251102"/>
  </r>
  <r>
    <x v="994"/>
    <x v="116"/>
    <x v="14"/>
    <x v="2"/>
    <n v="5604.0857589999996"/>
    <n v="17273.844187999999"/>
    <n v="1.7273844187999998"/>
  </r>
  <r>
    <x v="994"/>
    <x v="116"/>
    <x v="14"/>
    <x v="1"/>
    <n v="359.61213700000002"/>
    <n v="817.88823500000001"/>
    <n v="8.1788823499999996E-2"/>
  </r>
  <r>
    <x v="994"/>
    <x v="116"/>
    <x v="14"/>
    <x v="2"/>
    <n v="8737.7859000000008"/>
    <n v="27809.709429999999"/>
    <n v="2.7809709429999998"/>
  </r>
  <r>
    <x v="994"/>
    <x v="116"/>
    <x v="14"/>
    <x v="1"/>
    <n v="63755.127455000002"/>
    <n v="204343.72959100001"/>
    <n v="20.434372959100003"/>
  </r>
  <r>
    <x v="1554"/>
    <x v="90"/>
    <x v="16"/>
    <x v="3"/>
    <n v="4256.2507079999996"/>
    <n v="13814.659193"/>
    <n v="1.3814659192999998"/>
  </r>
  <r>
    <x v="1554"/>
    <x v="90"/>
    <x v="16"/>
    <x v="1"/>
    <n v="4998.6352260000003"/>
    <n v="351946.48595900001"/>
    <n v="35.194648595899999"/>
  </r>
  <r>
    <x v="1554"/>
    <x v="90"/>
    <x v="16"/>
    <x v="2"/>
    <n v="303898.667143"/>
    <n v="1093203467.9575601"/>
    <n v="109320.34679575601"/>
  </r>
  <r>
    <x v="1554"/>
    <x v="90"/>
    <x v="16"/>
    <x v="3"/>
    <n v="1133013.8046909999"/>
    <n v="9590239021.8467808"/>
    <n v="959023.90218467813"/>
  </r>
  <r>
    <x v="1554"/>
    <x v="90"/>
    <x v="16"/>
    <x v="1"/>
    <n v="2388.1643690000001"/>
    <n v="7541.5607929999996"/>
    <n v="0.75415607929999995"/>
  </r>
  <r>
    <x v="1554"/>
    <x v="90"/>
    <x v="16"/>
    <x v="2"/>
    <n v="105269.454142"/>
    <n v="348872.03283799998"/>
    <n v="34.887203283799998"/>
  </r>
  <r>
    <x v="1554"/>
    <x v="90"/>
    <x v="16"/>
    <x v="3"/>
    <n v="84975.030280000006"/>
    <n v="272381.54796499998"/>
    <n v="27.238154796499998"/>
  </r>
  <r>
    <x v="997"/>
    <x v="116"/>
    <x v="14"/>
    <x v="2"/>
    <n v="4080"/>
    <n v="477000"/>
    <n v="47.7"/>
  </r>
  <r>
    <x v="997"/>
    <x v="116"/>
    <x v="14"/>
    <x v="2"/>
    <n v="120"/>
    <n v="900"/>
    <n v="0.09"/>
  </r>
  <r>
    <x v="997"/>
    <x v="116"/>
    <x v="14"/>
    <x v="1"/>
    <n v="120"/>
    <n v="900"/>
    <n v="0.09"/>
  </r>
  <r>
    <x v="997"/>
    <x v="116"/>
    <x v="14"/>
    <x v="2"/>
    <n v="960"/>
    <n v="26100"/>
    <n v="2.61"/>
  </r>
  <r>
    <x v="997"/>
    <x v="116"/>
    <x v="14"/>
    <x v="2"/>
    <n v="180"/>
    <n v="1800"/>
    <n v="0.18"/>
  </r>
  <r>
    <x v="997"/>
    <x v="116"/>
    <x v="14"/>
    <x v="1"/>
    <n v="120"/>
    <n v="900"/>
    <n v="0.09"/>
  </r>
  <r>
    <x v="997"/>
    <x v="116"/>
    <x v="14"/>
    <x v="1"/>
    <n v="120"/>
    <n v="900"/>
    <n v="0.09"/>
  </r>
  <r>
    <x v="997"/>
    <x v="116"/>
    <x v="14"/>
    <x v="2"/>
    <n v="4920"/>
    <n v="427500"/>
    <n v="42.75"/>
  </r>
  <r>
    <x v="997"/>
    <x v="116"/>
    <x v="14"/>
    <x v="2"/>
    <n v="6900"/>
    <n v="1467000"/>
    <n v="146.69999999999999"/>
  </r>
  <r>
    <x v="997"/>
    <x v="116"/>
    <x v="14"/>
    <x v="2"/>
    <n v="9480"/>
    <n v="1767600"/>
    <n v="176.76"/>
  </r>
  <r>
    <x v="997"/>
    <x v="116"/>
    <x v="14"/>
    <x v="1"/>
    <n v="3060"/>
    <n v="193500"/>
    <n v="19.350000000000001"/>
  </r>
  <r>
    <x v="997"/>
    <x v="116"/>
    <x v="14"/>
    <x v="1"/>
    <n v="120"/>
    <n v="900"/>
    <n v="0.09"/>
  </r>
  <r>
    <x v="997"/>
    <x v="116"/>
    <x v="14"/>
    <x v="2"/>
    <n v="2220"/>
    <n v="176400"/>
    <n v="17.64"/>
  </r>
  <r>
    <x v="997"/>
    <x v="116"/>
    <x v="14"/>
    <x v="2"/>
    <n v="7920"/>
    <n v="1386000"/>
    <n v="138.6"/>
  </r>
  <r>
    <x v="997"/>
    <x v="116"/>
    <x v="14"/>
    <x v="2"/>
    <n v="180"/>
    <n v="1800"/>
    <n v="0.18"/>
  </r>
  <r>
    <x v="997"/>
    <x v="116"/>
    <x v="14"/>
    <x v="2"/>
    <n v="53008.101108000003"/>
    <n v="46572720.115736"/>
    <n v="4657.2720115736001"/>
  </r>
  <r>
    <x v="997"/>
    <x v="116"/>
    <x v="14"/>
    <x v="1"/>
    <n v="256170.52177799999"/>
    <n v="543899776.91650105"/>
    <n v="54389.977691650107"/>
  </r>
  <r>
    <x v="1555"/>
    <x v="116"/>
    <x v="14"/>
    <x v="1"/>
    <n v="41796.931593000001"/>
    <n v="97540625.775198996"/>
    <n v="9754.0625775199005"/>
  </r>
  <r>
    <x v="998"/>
    <x v="92"/>
    <x v="14"/>
    <x v="2"/>
    <n v="1449.5462660000001"/>
    <n v="84678.241500000004"/>
    <n v="8.4678241500000002"/>
  </r>
  <r>
    <x v="998"/>
    <x v="92"/>
    <x v="14"/>
    <x v="1"/>
    <n v="120"/>
    <n v="900"/>
    <n v="0.09"/>
  </r>
  <r>
    <x v="998"/>
    <x v="92"/>
    <x v="14"/>
    <x v="2"/>
    <n v="2940"/>
    <n v="179100"/>
    <n v="17.91"/>
  </r>
  <r>
    <x v="998"/>
    <x v="92"/>
    <x v="14"/>
    <x v="1"/>
    <n v="120"/>
    <n v="900"/>
    <n v="0.09"/>
  </r>
  <r>
    <x v="998"/>
    <x v="92"/>
    <x v="14"/>
    <x v="1"/>
    <n v="120"/>
    <n v="900"/>
    <n v="0.09"/>
  </r>
  <r>
    <x v="998"/>
    <x v="92"/>
    <x v="14"/>
    <x v="2"/>
    <n v="780"/>
    <n v="31500"/>
    <n v="3.15"/>
  </r>
  <r>
    <x v="998"/>
    <x v="92"/>
    <x v="14"/>
    <x v="1"/>
    <n v="120"/>
    <n v="900"/>
    <n v="0.09"/>
  </r>
  <r>
    <x v="998"/>
    <x v="92"/>
    <x v="14"/>
    <x v="2"/>
    <n v="2280"/>
    <n v="209700"/>
    <n v="20.97"/>
  </r>
  <r>
    <x v="998"/>
    <x v="92"/>
    <x v="14"/>
    <x v="2"/>
    <n v="120"/>
    <n v="900"/>
    <n v="0.09"/>
  </r>
  <r>
    <x v="998"/>
    <x v="92"/>
    <x v="14"/>
    <x v="1"/>
    <n v="120"/>
    <n v="900"/>
    <n v="0.09"/>
  </r>
  <r>
    <x v="998"/>
    <x v="92"/>
    <x v="14"/>
    <x v="2"/>
    <n v="480"/>
    <n v="9900"/>
    <n v="0.99"/>
  </r>
  <r>
    <x v="998"/>
    <x v="92"/>
    <x v="14"/>
    <x v="1"/>
    <n v="180"/>
    <n v="1800"/>
    <n v="0.18"/>
  </r>
  <r>
    <x v="998"/>
    <x v="92"/>
    <x v="14"/>
    <x v="2"/>
    <n v="360"/>
    <n v="4500"/>
    <n v="0.45"/>
  </r>
  <r>
    <x v="998"/>
    <x v="92"/>
    <x v="14"/>
    <x v="1"/>
    <n v="120"/>
    <n v="900"/>
    <n v="0.09"/>
  </r>
  <r>
    <x v="998"/>
    <x v="92"/>
    <x v="14"/>
    <x v="2"/>
    <n v="540"/>
    <n v="7200"/>
    <n v="0.72"/>
  </r>
  <r>
    <x v="998"/>
    <x v="92"/>
    <x v="14"/>
    <x v="2"/>
    <n v="120"/>
    <n v="900"/>
    <n v="0.09"/>
  </r>
  <r>
    <x v="998"/>
    <x v="92"/>
    <x v="14"/>
    <x v="2"/>
    <n v="180"/>
    <n v="1800"/>
    <n v="0.18"/>
  </r>
  <r>
    <x v="998"/>
    <x v="92"/>
    <x v="14"/>
    <x v="2"/>
    <n v="240"/>
    <n v="3600"/>
    <n v="0.36"/>
  </r>
  <r>
    <x v="998"/>
    <x v="92"/>
    <x v="14"/>
    <x v="2"/>
    <n v="300"/>
    <n v="4500"/>
    <n v="0.45"/>
  </r>
  <r>
    <x v="998"/>
    <x v="92"/>
    <x v="14"/>
    <x v="2"/>
    <n v="1200"/>
    <n v="36900"/>
    <n v="3.69"/>
  </r>
  <r>
    <x v="998"/>
    <x v="92"/>
    <x v="14"/>
    <x v="2"/>
    <n v="3480"/>
    <n v="266400"/>
    <n v="26.64"/>
  </r>
  <r>
    <x v="998"/>
    <x v="92"/>
    <x v="14"/>
    <x v="2"/>
    <n v="720"/>
    <n v="23400"/>
    <n v="2.34"/>
  </r>
  <r>
    <x v="998"/>
    <x v="92"/>
    <x v="14"/>
    <x v="1"/>
    <n v="120"/>
    <n v="900"/>
    <n v="0.09"/>
  </r>
  <r>
    <x v="998"/>
    <x v="92"/>
    <x v="14"/>
    <x v="2"/>
    <n v="7860"/>
    <n v="836100"/>
    <n v="83.61"/>
  </r>
  <r>
    <x v="998"/>
    <x v="92"/>
    <x v="14"/>
    <x v="2"/>
    <n v="120"/>
    <n v="900"/>
    <n v="0.09"/>
  </r>
  <r>
    <x v="998"/>
    <x v="92"/>
    <x v="14"/>
    <x v="1"/>
    <n v="120"/>
    <n v="900"/>
    <n v="0.09"/>
  </r>
  <r>
    <x v="998"/>
    <x v="92"/>
    <x v="14"/>
    <x v="2"/>
    <n v="1200"/>
    <n v="37800"/>
    <n v="3.78"/>
  </r>
  <r>
    <x v="998"/>
    <x v="92"/>
    <x v="14"/>
    <x v="2"/>
    <n v="120"/>
    <n v="900"/>
    <n v="0.09"/>
  </r>
  <r>
    <x v="998"/>
    <x v="92"/>
    <x v="14"/>
    <x v="2"/>
    <n v="17640"/>
    <n v="2782800"/>
    <n v="278.27999999999997"/>
  </r>
  <r>
    <x v="998"/>
    <x v="92"/>
    <x v="14"/>
    <x v="2"/>
    <n v="6240"/>
    <n v="1004400"/>
    <n v="100.44"/>
  </r>
  <r>
    <x v="998"/>
    <x v="92"/>
    <x v="14"/>
    <x v="1"/>
    <n v="120"/>
    <n v="900"/>
    <n v="0.09"/>
  </r>
  <r>
    <x v="998"/>
    <x v="92"/>
    <x v="14"/>
    <x v="2"/>
    <n v="840"/>
    <n v="24300"/>
    <n v="2.4300000000000002"/>
  </r>
  <r>
    <x v="998"/>
    <x v="92"/>
    <x v="14"/>
    <x v="2"/>
    <n v="2640"/>
    <n v="165600"/>
    <n v="16.559999999999999"/>
  </r>
  <r>
    <x v="998"/>
    <x v="92"/>
    <x v="14"/>
    <x v="2"/>
    <n v="120"/>
    <n v="900"/>
    <n v="0.09"/>
  </r>
  <r>
    <x v="998"/>
    <x v="92"/>
    <x v="14"/>
    <x v="1"/>
    <n v="120"/>
    <n v="900"/>
    <n v="0.09"/>
  </r>
  <r>
    <x v="998"/>
    <x v="92"/>
    <x v="14"/>
    <x v="2"/>
    <n v="120"/>
    <n v="900"/>
    <n v="0.09"/>
  </r>
  <r>
    <x v="998"/>
    <x v="92"/>
    <x v="14"/>
    <x v="2"/>
    <n v="1560"/>
    <n v="90900"/>
    <n v="9.09"/>
  </r>
  <r>
    <x v="998"/>
    <x v="92"/>
    <x v="14"/>
    <x v="2"/>
    <n v="16920"/>
    <n v="2790000"/>
    <n v="279"/>
  </r>
  <r>
    <x v="998"/>
    <x v="92"/>
    <x v="14"/>
    <x v="2"/>
    <n v="3240"/>
    <n v="218700"/>
    <n v="21.87"/>
  </r>
  <r>
    <x v="998"/>
    <x v="92"/>
    <x v="14"/>
    <x v="1"/>
    <n v="120"/>
    <n v="900"/>
    <n v="0.09"/>
  </r>
  <r>
    <x v="998"/>
    <x v="92"/>
    <x v="14"/>
    <x v="1"/>
    <n v="120"/>
    <n v="900"/>
    <n v="0.09"/>
  </r>
  <r>
    <x v="998"/>
    <x v="92"/>
    <x v="14"/>
    <x v="2"/>
    <n v="4740"/>
    <n v="714600"/>
    <n v="71.459999999999994"/>
  </r>
  <r>
    <x v="998"/>
    <x v="92"/>
    <x v="14"/>
    <x v="2"/>
    <n v="120"/>
    <n v="900"/>
    <n v="0.09"/>
  </r>
  <r>
    <x v="998"/>
    <x v="92"/>
    <x v="14"/>
    <x v="2"/>
    <n v="120"/>
    <n v="900"/>
    <n v="0.09"/>
  </r>
  <r>
    <x v="998"/>
    <x v="92"/>
    <x v="14"/>
    <x v="2"/>
    <n v="120"/>
    <n v="900"/>
    <n v="0.09"/>
  </r>
  <r>
    <x v="998"/>
    <x v="92"/>
    <x v="14"/>
    <x v="2"/>
    <n v="120"/>
    <n v="900"/>
    <n v="0.09"/>
  </r>
  <r>
    <x v="998"/>
    <x v="92"/>
    <x v="14"/>
    <x v="2"/>
    <n v="240"/>
    <n v="2700"/>
    <n v="0.27"/>
  </r>
  <r>
    <x v="998"/>
    <x v="92"/>
    <x v="14"/>
    <x v="2"/>
    <n v="3540"/>
    <n v="154800"/>
    <n v="15.48"/>
  </r>
  <r>
    <x v="998"/>
    <x v="92"/>
    <x v="14"/>
    <x v="2"/>
    <n v="10860"/>
    <n v="1448100"/>
    <n v="144.81"/>
  </r>
  <r>
    <x v="998"/>
    <x v="92"/>
    <x v="14"/>
    <x v="2"/>
    <n v="6480"/>
    <n v="1168200"/>
    <n v="116.82"/>
  </r>
  <r>
    <x v="998"/>
    <x v="92"/>
    <x v="14"/>
    <x v="2"/>
    <n v="2820"/>
    <n v="134100"/>
    <n v="13.41"/>
  </r>
  <r>
    <x v="998"/>
    <x v="92"/>
    <x v="14"/>
    <x v="2"/>
    <n v="1920"/>
    <n v="116100"/>
    <n v="11.61"/>
  </r>
  <r>
    <x v="998"/>
    <x v="92"/>
    <x v="14"/>
    <x v="2"/>
    <n v="17700"/>
    <n v="2424600"/>
    <n v="242.46"/>
  </r>
  <r>
    <x v="998"/>
    <x v="92"/>
    <x v="14"/>
    <x v="2"/>
    <n v="9960"/>
    <n v="864000"/>
    <n v="86.4"/>
  </r>
  <r>
    <x v="998"/>
    <x v="92"/>
    <x v="14"/>
    <x v="2"/>
    <n v="2160"/>
    <n v="154800"/>
    <n v="15.48"/>
  </r>
  <r>
    <x v="998"/>
    <x v="92"/>
    <x v="14"/>
    <x v="2"/>
    <n v="4560"/>
    <n v="213300"/>
    <n v="21.33"/>
  </r>
  <r>
    <x v="998"/>
    <x v="92"/>
    <x v="14"/>
    <x v="2"/>
    <n v="33595.866996999997"/>
    <n v="7544973.4538589995"/>
    <n v="754.49734538589996"/>
  </r>
  <r>
    <x v="998"/>
    <x v="92"/>
    <x v="14"/>
    <x v="2"/>
    <n v="10440"/>
    <n v="1464300"/>
    <n v="146.43"/>
  </r>
  <r>
    <x v="998"/>
    <x v="92"/>
    <x v="14"/>
    <x v="2"/>
    <n v="5278.1338750000004"/>
    <n v="1102060.9973619999"/>
    <n v="110.20609973619999"/>
  </r>
  <r>
    <x v="998"/>
    <x v="92"/>
    <x v="14"/>
    <x v="2"/>
    <n v="3240"/>
    <n v="110700"/>
    <n v="11.07"/>
  </r>
  <r>
    <x v="998"/>
    <x v="92"/>
    <x v="14"/>
    <x v="2"/>
    <n v="10740"/>
    <n v="756900"/>
    <n v="75.69"/>
  </r>
  <r>
    <x v="998"/>
    <x v="92"/>
    <x v="14"/>
    <x v="2"/>
    <n v="9300"/>
    <n v="1569600"/>
    <n v="156.96"/>
  </r>
  <r>
    <x v="998"/>
    <x v="92"/>
    <x v="14"/>
    <x v="1"/>
    <n v="360"/>
    <n v="4500"/>
    <n v="0.45"/>
  </r>
  <r>
    <x v="998"/>
    <x v="92"/>
    <x v="14"/>
    <x v="2"/>
    <n v="900"/>
    <n v="31500"/>
    <n v="3.15"/>
  </r>
  <r>
    <x v="998"/>
    <x v="92"/>
    <x v="14"/>
    <x v="2"/>
    <n v="300"/>
    <n v="4500"/>
    <n v="0.45"/>
  </r>
  <r>
    <x v="998"/>
    <x v="92"/>
    <x v="14"/>
    <x v="2"/>
    <n v="120"/>
    <n v="900"/>
    <n v="0.09"/>
  </r>
  <r>
    <x v="998"/>
    <x v="92"/>
    <x v="14"/>
    <x v="2"/>
    <n v="2640"/>
    <n v="231300"/>
    <n v="23.13"/>
  </r>
  <r>
    <x v="998"/>
    <x v="92"/>
    <x v="14"/>
    <x v="1"/>
    <n v="3360"/>
    <n v="345600"/>
    <n v="34.56"/>
  </r>
  <r>
    <x v="998"/>
    <x v="92"/>
    <x v="14"/>
    <x v="2"/>
    <n v="4749.2493629999999"/>
    <n v="919209.67612600001"/>
    <n v="91.920967612599995"/>
  </r>
  <r>
    <x v="998"/>
    <x v="92"/>
    <x v="14"/>
    <x v="1"/>
    <n v="308098.86729000002"/>
    <n v="581579241.94909"/>
    <n v="58157.924194908999"/>
  </r>
  <r>
    <x v="16"/>
    <x v="113"/>
    <x v="14"/>
    <x v="1"/>
    <n v="120"/>
    <n v="900"/>
    <n v="0.09"/>
  </r>
  <r>
    <x v="16"/>
    <x v="113"/>
    <x v="14"/>
    <x v="1"/>
    <n v="120"/>
    <n v="900"/>
    <n v="0.09"/>
  </r>
  <r>
    <x v="16"/>
    <x v="113"/>
    <x v="14"/>
    <x v="1"/>
    <n v="120107.678788"/>
    <n v="75026045.189226002"/>
    <n v="7502.6045189225997"/>
  </r>
  <r>
    <x v="1556"/>
    <x v="108"/>
    <x v="16"/>
    <x v="3"/>
    <n v="252720.89253300001"/>
    <n v="2603979186.6891999"/>
    <n v="260397.91866892"/>
  </r>
  <r>
    <x v="1003"/>
    <x v="46"/>
    <x v="5"/>
    <x v="3"/>
    <n v="312791.19788699999"/>
    <n v="1010971.950421"/>
    <n v="101.0971950421"/>
  </r>
  <r>
    <x v="1003"/>
    <x v="46"/>
    <x v="5"/>
    <x v="2"/>
    <n v="137.267347"/>
    <n v="483.16800000000001"/>
    <n v="4.83168E-2"/>
  </r>
  <r>
    <x v="1003"/>
    <x v="46"/>
    <x v="5"/>
    <x v="2"/>
    <n v="85.17577"/>
    <n v="369.62549999999999"/>
    <n v="3.6962549999999997E-2"/>
  </r>
  <r>
    <x v="1003"/>
    <x v="46"/>
    <x v="5"/>
    <x v="2"/>
    <n v="152054.51130400001"/>
    <n v="488975.540492"/>
    <n v="48.897554049199996"/>
  </r>
  <r>
    <x v="1003"/>
    <x v="46"/>
    <x v="5"/>
    <x v="3"/>
    <n v="27194.020107"/>
    <n v="89280.722452999995"/>
    <n v="8.9280722452999992"/>
  </r>
  <r>
    <x v="1003"/>
    <x v="46"/>
    <x v="5"/>
    <x v="2"/>
    <n v="84.105445000000003"/>
    <n v="327.50400000000002"/>
    <n v="3.2750399999999999E-2"/>
  </r>
  <r>
    <x v="1003"/>
    <x v="46"/>
    <x v="5"/>
    <x v="2"/>
    <n v="127.948992"/>
    <n v="248.571652"/>
    <n v="2.48571652E-2"/>
  </r>
  <r>
    <x v="1003"/>
    <x v="46"/>
    <x v="5"/>
    <x v="2"/>
    <n v="1320.2729999999999"/>
    <n v="66971.654760999998"/>
    <n v="6.6971654760999995"/>
  </r>
  <r>
    <x v="1003"/>
    <x v="46"/>
    <x v="5"/>
    <x v="2"/>
    <n v="92.13852"/>
    <n v="360.245024"/>
    <n v="3.6024502399999998E-2"/>
  </r>
  <r>
    <x v="1003"/>
    <x v="46"/>
    <x v="5"/>
    <x v="1"/>
    <n v="2422.0068259999998"/>
    <n v="8053.5140410000004"/>
    <n v="0.80535140410000006"/>
  </r>
  <r>
    <x v="1003"/>
    <x v="46"/>
    <x v="5"/>
    <x v="1"/>
    <n v="1492.3962529999999"/>
    <n v="5195.9835370000001"/>
    <n v="0.51959835369999996"/>
  </r>
  <r>
    <x v="1003"/>
    <x v="46"/>
    <x v="5"/>
    <x v="2"/>
    <n v="121161.988599"/>
    <n v="396540.40383999998"/>
    <n v="39.654040383999998"/>
  </r>
  <r>
    <x v="1003"/>
    <x v="46"/>
    <x v="5"/>
    <x v="3"/>
    <n v="83792.684001999995"/>
    <n v="269606.70520000003"/>
    <n v="26.960670520000004"/>
  </r>
  <r>
    <x v="1003"/>
    <x v="46"/>
    <x v="5"/>
    <x v="1"/>
    <n v="16500"/>
    <n v="5433300"/>
    <n v="543.33000000000004"/>
  </r>
  <r>
    <x v="1003"/>
    <x v="46"/>
    <x v="5"/>
    <x v="1"/>
    <n v="23740.246568999999"/>
    <n v="10544958.439207001"/>
    <n v="1054.4958439207001"/>
  </r>
  <r>
    <x v="1003"/>
    <x v="46"/>
    <x v="5"/>
    <x v="1"/>
    <n v="16860"/>
    <n v="5291100"/>
    <n v="529.11"/>
  </r>
  <r>
    <x v="1003"/>
    <x v="46"/>
    <x v="5"/>
    <x v="1"/>
    <n v="32400"/>
    <n v="50266800"/>
    <n v="5026.68"/>
  </r>
  <r>
    <x v="1003"/>
    <x v="46"/>
    <x v="5"/>
    <x v="1"/>
    <n v="18120"/>
    <n v="10436400"/>
    <n v="1043.6400000000001"/>
  </r>
  <r>
    <x v="1003"/>
    <x v="46"/>
    <x v="5"/>
    <x v="1"/>
    <n v="4140"/>
    <n v="351000"/>
    <n v="35.1"/>
  </r>
  <r>
    <x v="1003"/>
    <x v="46"/>
    <x v="5"/>
    <x v="2"/>
    <n v="180"/>
    <n v="1800"/>
    <n v="0.18"/>
  </r>
  <r>
    <x v="1003"/>
    <x v="46"/>
    <x v="5"/>
    <x v="1"/>
    <n v="32400"/>
    <n v="50266800"/>
    <n v="5026.68"/>
  </r>
  <r>
    <x v="1003"/>
    <x v="46"/>
    <x v="5"/>
    <x v="1"/>
    <n v="38760"/>
    <n v="18001800"/>
    <n v="1800.18"/>
  </r>
  <r>
    <x v="1003"/>
    <x v="46"/>
    <x v="5"/>
    <x v="1"/>
    <n v="4080"/>
    <n v="466200"/>
    <n v="46.62"/>
  </r>
  <r>
    <x v="1003"/>
    <x v="46"/>
    <x v="5"/>
    <x v="1"/>
    <n v="24480"/>
    <n v="20664900"/>
    <n v="2066.4899999999998"/>
  </r>
  <r>
    <x v="1003"/>
    <x v="46"/>
    <x v="5"/>
    <x v="1"/>
    <n v="240"/>
    <n v="2700"/>
    <n v="0.27"/>
  </r>
  <r>
    <x v="1003"/>
    <x v="46"/>
    <x v="5"/>
    <x v="1"/>
    <n v="360"/>
    <n v="4500"/>
    <n v="0.45"/>
  </r>
  <r>
    <x v="1003"/>
    <x v="46"/>
    <x v="5"/>
    <x v="1"/>
    <n v="34260"/>
    <n v="23693400"/>
    <n v="2369.34"/>
  </r>
  <r>
    <x v="1003"/>
    <x v="46"/>
    <x v="5"/>
    <x v="1"/>
    <n v="32400"/>
    <n v="50266800"/>
    <n v="5026.68"/>
  </r>
  <r>
    <x v="1003"/>
    <x v="46"/>
    <x v="5"/>
    <x v="1"/>
    <n v="2100"/>
    <n v="168300"/>
    <n v="16.829999999999998"/>
  </r>
  <r>
    <x v="1003"/>
    <x v="46"/>
    <x v="5"/>
    <x v="1"/>
    <n v="2520"/>
    <n v="213300"/>
    <n v="21.33"/>
  </r>
  <r>
    <x v="1003"/>
    <x v="46"/>
    <x v="5"/>
    <x v="1"/>
    <n v="13620"/>
    <n v="3075300"/>
    <n v="307.52999999999997"/>
  </r>
  <r>
    <x v="1003"/>
    <x v="46"/>
    <x v="5"/>
    <x v="1"/>
    <n v="4440"/>
    <n v="593100"/>
    <n v="59.31"/>
  </r>
  <r>
    <x v="1003"/>
    <x v="46"/>
    <x v="5"/>
    <x v="1"/>
    <n v="3900"/>
    <n v="191700"/>
    <n v="19.170000000000002"/>
  </r>
  <r>
    <x v="1003"/>
    <x v="46"/>
    <x v="5"/>
    <x v="1"/>
    <n v="8940"/>
    <n v="1828800"/>
    <n v="182.88"/>
  </r>
  <r>
    <x v="1003"/>
    <x v="46"/>
    <x v="5"/>
    <x v="2"/>
    <n v="4920"/>
    <n v="162000"/>
    <n v="16.2"/>
  </r>
  <r>
    <x v="1003"/>
    <x v="46"/>
    <x v="5"/>
    <x v="1"/>
    <n v="3000"/>
    <n v="182700"/>
    <n v="18.27"/>
  </r>
  <r>
    <x v="1003"/>
    <x v="46"/>
    <x v="5"/>
    <x v="2"/>
    <n v="5040"/>
    <n v="233100"/>
    <n v="23.31"/>
  </r>
  <r>
    <x v="1003"/>
    <x v="46"/>
    <x v="5"/>
    <x v="2"/>
    <n v="11700"/>
    <n v="616500"/>
    <n v="61.65"/>
  </r>
  <r>
    <x v="1003"/>
    <x v="46"/>
    <x v="5"/>
    <x v="1"/>
    <n v="36900"/>
    <n v="9847800"/>
    <n v="984.78"/>
  </r>
  <r>
    <x v="1003"/>
    <x v="46"/>
    <x v="5"/>
    <x v="1"/>
    <n v="21720"/>
    <n v="2231100"/>
    <n v="223.11"/>
  </r>
  <r>
    <x v="1003"/>
    <x v="46"/>
    <x v="5"/>
    <x v="2"/>
    <n v="2340"/>
    <n v="110700"/>
    <n v="11.07"/>
  </r>
  <r>
    <x v="1003"/>
    <x v="46"/>
    <x v="5"/>
    <x v="2"/>
    <n v="1620"/>
    <n v="104400"/>
    <n v="10.44"/>
  </r>
  <r>
    <x v="1003"/>
    <x v="46"/>
    <x v="5"/>
    <x v="1"/>
    <n v="9660"/>
    <n v="2808900"/>
    <n v="280.89"/>
  </r>
  <r>
    <x v="1003"/>
    <x v="46"/>
    <x v="5"/>
    <x v="1"/>
    <n v="2220"/>
    <n v="119700"/>
    <n v="11.97"/>
  </r>
  <r>
    <x v="1003"/>
    <x v="46"/>
    <x v="5"/>
    <x v="1"/>
    <n v="9900"/>
    <n v="1531800"/>
    <n v="153.18"/>
  </r>
  <r>
    <x v="1003"/>
    <x v="46"/>
    <x v="5"/>
    <x v="1"/>
    <n v="5760"/>
    <n v="890100"/>
    <n v="89.01"/>
  </r>
  <r>
    <x v="1003"/>
    <x v="46"/>
    <x v="5"/>
    <x v="1"/>
    <n v="2160"/>
    <n v="110700"/>
    <n v="11.07"/>
  </r>
  <r>
    <x v="1003"/>
    <x v="46"/>
    <x v="5"/>
    <x v="1"/>
    <n v="120"/>
    <n v="900"/>
    <n v="0.09"/>
  </r>
  <r>
    <x v="1003"/>
    <x v="46"/>
    <x v="5"/>
    <x v="1"/>
    <n v="10140"/>
    <n v="1528200"/>
    <n v="152.82"/>
  </r>
  <r>
    <x v="1003"/>
    <x v="46"/>
    <x v="5"/>
    <x v="1"/>
    <n v="9960"/>
    <n v="1355400"/>
    <n v="135.54"/>
  </r>
  <r>
    <x v="1003"/>
    <x v="46"/>
    <x v="5"/>
    <x v="1"/>
    <n v="120"/>
    <n v="900"/>
    <n v="0.09"/>
  </r>
  <r>
    <x v="1003"/>
    <x v="46"/>
    <x v="5"/>
    <x v="2"/>
    <n v="420"/>
    <n v="5400"/>
    <n v="0.54"/>
  </r>
  <r>
    <x v="1003"/>
    <x v="46"/>
    <x v="5"/>
    <x v="2"/>
    <n v="3120"/>
    <n v="152100"/>
    <n v="15.21"/>
  </r>
  <r>
    <x v="1003"/>
    <x v="46"/>
    <x v="5"/>
    <x v="1"/>
    <n v="107609.390718"/>
    <n v="39647422.86682"/>
    <n v="3964.7422866820002"/>
  </r>
  <r>
    <x v="1003"/>
    <x v="46"/>
    <x v="5"/>
    <x v="2"/>
    <n v="5040"/>
    <n v="216000"/>
    <n v="21.6"/>
  </r>
  <r>
    <x v="1003"/>
    <x v="46"/>
    <x v="5"/>
    <x v="1"/>
    <n v="1920"/>
    <n v="122400"/>
    <n v="12.24"/>
  </r>
  <r>
    <x v="1003"/>
    <x v="46"/>
    <x v="5"/>
    <x v="2"/>
    <n v="120"/>
    <n v="900"/>
    <n v="0.09"/>
  </r>
  <r>
    <x v="1003"/>
    <x v="46"/>
    <x v="5"/>
    <x v="1"/>
    <n v="32940"/>
    <n v="5323500"/>
    <n v="532.35"/>
  </r>
  <r>
    <x v="1003"/>
    <x v="46"/>
    <x v="5"/>
    <x v="1"/>
    <n v="12780"/>
    <n v="1873800"/>
    <n v="187.38"/>
  </r>
  <r>
    <x v="1003"/>
    <x v="46"/>
    <x v="5"/>
    <x v="1"/>
    <n v="10920"/>
    <n v="2097000"/>
    <n v="209.7"/>
  </r>
  <r>
    <x v="1003"/>
    <x v="46"/>
    <x v="5"/>
    <x v="1"/>
    <n v="17192.066869999999"/>
    <n v="2285898.770798"/>
    <n v="228.5898770798"/>
  </r>
  <r>
    <x v="1003"/>
    <x v="46"/>
    <x v="5"/>
    <x v="1"/>
    <n v="3180"/>
    <n v="143100"/>
    <n v="14.31"/>
  </r>
  <r>
    <x v="1003"/>
    <x v="46"/>
    <x v="5"/>
    <x v="1"/>
    <n v="2640"/>
    <n v="105300"/>
    <n v="10.53"/>
  </r>
  <r>
    <x v="1003"/>
    <x v="46"/>
    <x v="5"/>
    <x v="1"/>
    <n v="32400"/>
    <n v="50288400"/>
    <n v="5028.84"/>
  </r>
  <r>
    <x v="1003"/>
    <x v="46"/>
    <x v="5"/>
    <x v="1"/>
    <n v="4980"/>
    <n v="380700"/>
    <n v="38.07"/>
  </r>
  <r>
    <x v="1003"/>
    <x v="46"/>
    <x v="5"/>
    <x v="1"/>
    <n v="9722.3617350000004"/>
    <n v="940320.59578800004"/>
    <n v="94.032059578800002"/>
  </r>
  <r>
    <x v="1003"/>
    <x v="46"/>
    <x v="5"/>
    <x v="1"/>
    <n v="3060"/>
    <n v="157500"/>
    <n v="15.75"/>
  </r>
  <r>
    <x v="1003"/>
    <x v="46"/>
    <x v="5"/>
    <x v="1"/>
    <n v="4140"/>
    <n v="171000"/>
    <n v="17.100000000000001"/>
  </r>
  <r>
    <x v="1003"/>
    <x v="46"/>
    <x v="5"/>
    <x v="1"/>
    <n v="2891.3933609999999"/>
    <n v="149761.124656"/>
    <n v="14.9761124656"/>
  </r>
  <r>
    <x v="1003"/>
    <x v="46"/>
    <x v="5"/>
    <x v="2"/>
    <n v="180"/>
    <n v="1800"/>
    <n v="0.18"/>
  </r>
  <r>
    <x v="1003"/>
    <x v="46"/>
    <x v="5"/>
    <x v="2"/>
    <n v="240"/>
    <n v="2700"/>
    <n v="0.27"/>
  </r>
  <r>
    <x v="1003"/>
    <x v="46"/>
    <x v="5"/>
    <x v="2"/>
    <n v="165.91350299999999"/>
    <n v="1220.1578689999999"/>
    <n v="0.12201578689999999"/>
  </r>
  <r>
    <x v="1003"/>
    <x v="46"/>
    <x v="5"/>
    <x v="1"/>
    <n v="4980"/>
    <n v="330300"/>
    <n v="33.03"/>
  </r>
  <r>
    <x v="1003"/>
    <x v="46"/>
    <x v="5"/>
    <x v="2"/>
    <n v="120"/>
    <n v="900"/>
    <n v="0.09"/>
  </r>
  <r>
    <x v="1003"/>
    <x v="46"/>
    <x v="5"/>
    <x v="1"/>
    <n v="32400"/>
    <n v="50266800"/>
    <n v="5026.68"/>
  </r>
  <r>
    <x v="1003"/>
    <x v="46"/>
    <x v="5"/>
    <x v="2"/>
    <n v="420"/>
    <n v="7200"/>
    <n v="0.72"/>
  </r>
  <r>
    <x v="1003"/>
    <x v="46"/>
    <x v="5"/>
    <x v="2"/>
    <n v="600"/>
    <n v="13500"/>
    <n v="1.35"/>
  </r>
  <r>
    <x v="1003"/>
    <x v="46"/>
    <x v="5"/>
    <x v="2"/>
    <n v="300"/>
    <n v="4500"/>
    <n v="0.45"/>
  </r>
  <r>
    <x v="1003"/>
    <x v="46"/>
    <x v="5"/>
    <x v="1"/>
    <n v="120"/>
    <n v="900"/>
    <n v="0.09"/>
  </r>
  <r>
    <x v="1003"/>
    <x v="46"/>
    <x v="5"/>
    <x v="2"/>
    <n v="4080"/>
    <n v="160200"/>
    <n v="16.02"/>
  </r>
  <r>
    <x v="1003"/>
    <x v="46"/>
    <x v="5"/>
    <x v="2"/>
    <n v="3600"/>
    <n v="133200"/>
    <n v="13.32"/>
  </r>
  <r>
    <x v="1003"/>
    <x v="46"/>
    <x v="5"/>
    <x v="2"/>
    <n v="1080"/>
    <n v="39600"/>
    <n v="3.96"/>
  </r>
  <r>
    <x v="1003"/>
    <x v="46"/>
    <x v="5"/>
    <x v="2"/>
    <n v="13320"/>
    <n v="846000"/>
    <n v="84.6"/>
  </r>
  <r>
    <x v="1003"/>
    <x v="46"/>
    <x v="5"/>
    <x v="2"/>
    <n v="300"/>
    <n v="4500"/>
    <n v="0.45"/>
  </r>
  <r>
    <x v="1003"/>
    <x v="46"/>
    <x v="5"/>
    <x v="2"/>
    <n v="240"/>
    <n v="2700"/>
    <n v="0.27"/>
  </r>
  <r>
    <x v="1003"/>
    <x v="46"/>
    <x v="5"/>
    <x v="2"/>
    <n v="1620"/>
    <n v="60300"/>
    <n v="6.03"/>
  </r>
  <r>
    <x v="1003"/>
    <x v="46"/>
    <x v="5"/>
    <x v="2"/>
    <n v="120"/>
    <n v="900"/>
    <n v="0.09"/>
  </r>
  <r>
    <x v="1003"/>
    <x v="46"/>
    <x v="5"/>
    <x v="2"/>
    <n v="600"/>
    <n v="9900"/>
    <n v="0.99"/>
  </r>
  <r>
    <x v="1003"/>
    <x v="46"/>
    <x v="5"/>
    <x v="2"/>
    <n v="3076.1433780000002"/>
    <n v="111546.237439"/>
    <n v="11.1546237439"/>
  </r>
  <r>
    <x v="1003"/>
    <x v="46"/>
    <x v="5"/>
    <x v="2"/>
    <n v="13020"/>
    <n v="2619900"/>
    <n v="261.99"/>
  </r>
  <r>
    <x v="1003"/>
    <x v="46"/>
    <x v="5"/>
    <x v="2"/>
    <n v="9660"/>
    <n v="1059300"/>
    <n v="105.93"/>
  </r>
  <r>
    <x v="1003"/>
    <x v="46"/>
    <x v="5"/>
    <x v="2"/>
    <n v="13800"/>
    <n v="2556900"/>
    <n v="255.69"/>
  </r>
  <r>
    <x v="1003"/>
    <x v="46"/>
    <x v="5"/>
    <x v="2"/>
    <n v="4320"/>
    <n v="254700"/>
    <n v="25.47"/>
  </r>
  <r>
    <x v="1003"/>
    <x v="46"/>
    <x v="5"/>
    <x v="2"/>
    <n v="5700"/>
    <n v="251100"/>
    <n v="25.11"/>
  </r>
  <r>
    <x v="1003"/>
    <x v="46"/>
    <x v="5"/>
    <x v="2"/>
    <n v="2640"/>
    <n v="105300"/>
    <n v="10.53"/>
  </r>
  <r>
    <x v="1003"/>
    <x v="46"/>
    <x v="5"/>
    <x v="1"/>
    <n v="8040"/>
    <n v="1530000"/>
    <n v="153"/>
  </r>
  <r>
    <x v="1003"/>
    <x v="46"/>
    <x v="5"/>
    <x v="2"/>
    <n v="9300"/>
    <n v="371700"/>
    <n v="37.17"/>
  </r>
  <r>
    <x v="1003"/>
    <x v="46"/>
    <x v="5"/>
    <x v="1"/>
    <n v="4320"/>
    <n v="621000"/>
    <n v="62.1"/>
  </r>
  <r>
    <x v="1003"/>
    <x v="46"/>
    <x v="5"/>
    <x v="2"/>
    <n v="8100"/>
    <n v="1340100"/>
    <n v="134.01"/>
  </r>
  <r>
    <x v="1003"/>
    <x v="46"/>
    <x v="5"/>
    <x v="1"/>
    <n v="5280"/>
    <n v="243900"/>
    <n v="24.39"/>
  </r>
  <r>
    <x v="1003"/>
    <x v="46"/>
    <x v="5"/>
    <x v="2"/>
    <n v="3540"/>
    <n v="283500"/>
    <n v="28.35"/>
  </r>
  <r>
    <x v="1003"/>
    <x v="46"/>
    <x v="5"/>
    <x v="1"/>
    <n v="180"/>
    <n v="1800"/>
    <n v="0.18"/>
  </r>
  <r>
    <x v="1003"/>
    <x v="46"/>
    <x v="5"/>
    <x v="1"/>
    <n v="7380"/>
    <n v="417600"/>
    <n v="41.76"/>
  </r>
  <r>
    <x v="1003"/>
    <x v="46"/>
    <x v="5"/>
    <x v="2"/>
    <n v="2460"/>
    <n v="112500"/>
    <n v="11.25"/>
  </r>
  <r>
    <x v="1003"/>
    <x v="46"/>
    <x v="5"/>
    <x v="1"/>
    <n v="3600"/>
    <n v="114300"/>
    <n v="11.43"/>
  </r>
  <r>
    <x v="1003"/>
    <x v="46"/>
    <x v="5"/>
    <x v="1"/>
    <n v="4260"/>
    <n v="237600"/>
    <n v="23.76"/>
  </r>
  <r>
    <x v="1003"/>
    <x v="46"/>
    <x v="5"/>
    <x v="1"/>
    <n v="6300"/>
    <n v="659700"/>
    <n v="65.97"/>
  </r>
  <r>
    <x v="1003"/>
    <x v="46"/>
    <x v="5"/>
    <x v="1"/>
    <n v="14220"/>
    <n v="921600"/>
    <n v="92.16"/>
  </r>
  <r>
    <x v="1003"/>
    <x v="46"/>
    <x v="5"/>
    <x v="1"/>
    <n v="7260"/>
    <n v="358200"/>
    <n v="35.82"/>
  </r>
  <r>
    <x v="1003"/>
    <x v="46"/>
    <x v="5"/>
    <x v="2"/>
    <n v="13440"/>
    <n v="1504800"/>
    <n v="150.47999999999999"/>
  </r>
  <r>
    <x v="1003"/>
    <x v="46"/>
    <x v="5"/>
    <x v="2"/>
    <n v="120"/>
    <n v="900"/>
    <n v="0.09"/>
  </r>
  <r>
    <x v="1003"/>
    <x v="46"/>
    <x v="5"/>
    <x v="2"/>
    <n v="480"/>
    <n v="8100"/>
    <n v="0.81"/>
  </r>
  <r>
    <x v="1003"/>
    <x v="46"/>
    <x v="5"/>
    <x v="2"/>
    <n v="900"/>
    <n v="19800"/>
    <n v="1.98"/>
  </r>
  <r>
    <x v="1003"/>
    <x v="46"/>
    <x v="5"/>
    <x v="1"/>
    <n v="7500"/>
    <n v="592200"/>
    <n v="59.22"/>
  </r>
  <r>
    <x v="1003"/>
    <x v="46"/>
    <x v="5"/>
    <x v="2"/>
    <n v="1500"/>
    <n v="72000"/>
    <n v="7.2"/>
  </r>
  <r>
    <x v="1003"/>
    <x v="46"/>
    <x v="5"/>
    <x v="2"/>
    <n v="1920"/>
    <n v="143100"/>
    <n v="14.31"/>
  </r>
  <r>
    <x v="1003"/>
    <x v="46"/>
    <x v="5"/>
    <x v="2"/>
    <n v="15900"/>
    <n v="918000"/>
    <n v="91.8"/>
  </r>
  <r>
    <x v="1003"/>
    <x v="46"/>
    <x v="5"/>
    <x v="1"/>
    <n v="16740"/>
    <n v="1146600"/>
    <n v="114.66"/>
  </r>
  <r>
    <x v="1003"/>
    <x v="46"/>
    <x v="5"/>
    <x v="1"/>
    <n v="4320"/>
    <n v="174600"/>
    <n v="17.46"/>
  </r>
  <r>
    <x v="1003"/>
    <x v="46"/>
    <x v="5"/>
    <x v="1"/>
    <n v="10440"/>
    <n v="852300"/>
    <n v="85.23"/>
  </r>
  <r>
    <x v="1003"/>
    <x v="46"/>
    <x v="5"/>
    <x v="1"/>
    <n v="7920"/>
    <n v="499500"/>
    <n v="49.95"/>
  </r>
  <r>
    <x v="1003"/>
    <x v="46"/>
    <x v="5"/>
    <x v="2"/>
    <n v="2580"/>
    <n v="118800"/>
    <n v="11.88"/>
  </r>
  <r>
    <x v="1003"/>
    <x v="46"/>
    <x v="5"/>
    <x v="1"/>
    <n v="25860"/>
    <n v="1462500"/>
    <n v="146.25"/>
  </r>
  <r>
    <x v="1003"/>
    <x v="46"/>
    <x v="5"/>
    <x v="1"/>
    <n v="3600"/>
    <n v="160200"/>
    <n v="16.02"/>
  </r>
  <r>
    <x v="1003"/>
    <x v="46"/>
    <x v="5"/>
    <x v="1"/>
    <n v="10380"/>
    <n v="803700"/>
    <n v="80.37"/>
  </r>
  <r>
    <x v="1003"/>
    <x v="46"/>
    <x v="5"/>
    <x v="1"/>
    <n v="7440"/>
    <n v="639000"/>
    <n v="63.9"/>
  </r>
  <r>
    <x v="1003"/>
    <x v="46"/>
    <x v="5"/>
    <x v="1"/>
    <n v="3780"/>
    <n v="139500"/>
    <n v="13.95"/>
  </r>
  <r>
    <x v="1003"/>
    <x v="46"/>
    <x v="5"/>
    <x v="1"/>
    <n v="5700"/>
    <n v="176400"/>
    <n v="17.64"/>
  </r>
  <r>
    <x v="1003"/>
    <x v="46"/>
    <x v="5"/>
    <x v="2"/>
    <n v="6900"/>
    <n v="311400"/>
    <n v="31.14"/>
  </r>
  <r>
    <x v="1003"/>
    <x v="46"/>
    <x v="5"/>
    <x v="2"/>
    <n v="960"/>
    <n v="23400"/>
    <n v="2.34"/>
  </r>
  <r>
    <x v="1003"/>
    <x v="46"/>
    <x v="5"/>
    <x v="2"/>
    <n v="480"/>
    <n v="6300"/>
    <n v="0.63"/>
  </r>
  <r>
    <x v="1003"/>
    <x v="46"/>
    <x v="5"/>
    <x v="1"/>
    <n v="4140"/>
    <n v="147600"/>
    <n v="14.76"/>
  </r>
  <r>
    <x v="1003"/>
    <x v="46"/>
    <x v="5"/>
    <x v="2"/>
    <n v="3420"/>
    <n v="246600"/>
    <n v="24.66"/>
  </r>
  <r>
    <x v="1003"/>
    <x v="46"/>
    <x v="5"/>
    <x v="1"/>
    <n v="6720"/>
    <n v="230400"/>
    <n v="23.04"/>
  </r>
  <r>
    <x v="1003"/>
    <x v="46"/>
    <x v="5"/>
    <x v="2"/>
    <n v="3420"/>
    <n v="162000"/>
    <n v="16.2"/>
  </r>
  <r>
    <x v="1003"/>
    <x v="46"/>
    <x v="5"/>
    <x v="2"/>
    <n v="4680"/>
    <n v="232200"/>
    <n v="23.22"/>
  </r>
  <r>
    <x v="1003"/>
    <x v="46"/>
    <x v="5"/>
    <x v="2"/>
    <n v="1980"/>
    <n v="117900"/>
    <n v="11.79"/>
  </r>
  <r>
    <x v="1003"/>
    <x v="46"/>
    <x v="5"/>
    <x v="2"/>
    <n v="3840"/>
    <n v="180000"/>
    <n v="18"/>
  </r>
  <r>
    <x v="1003"/>
    <x v="46"/>
    <x v="5"/>
    <x v="2"/>
    <n v="6720"/>
    <n v="496800"/>
    <n v="49.68"/>
  </r>
  <r>
    <x v="1003"/>
    <x v="46"/>
    <x v="5"/>
    <x v="2"/>
    <n v="8340"/>
    <n v="539100"/>
    <n v="53.91"/>
  </r>
  <r>
    <x v="1003"/>
    <x v="46"/>
    <x v="5"/>
    <x v="1"/>
    <n v="3275.6525660000002"/>
    <n v="234970.60980599999"/>
    <n v="23.497060980600001"/>
  </r>
  <r>
    <x v="1003"/>
    <x v="46"/>
    <x v="5"/>
    <x v="2"/>
    <n v="180"/>
    <n v="1800"/>
    <n v="0.18"/>
  </r>
  <r>
    <x v="1003"/>
    <x v="46"/>
    <x v="5"/>
    <x v="2"/>
    <n v="120"/>
    <n v="900"/>
    <n v="0.09"/>
  </r>
  <r>
    <x v="1003"/>
    <x v="46"/>
    <x v="5"/>
    <x v="2"/>
    <n v="120"/>
    <n v="900"/>
    <n v="0.09"/>
  </r>
  <r>
    <x v="1003"/>
    <x v="46"/>
    <x v="5"/>
    <x v="2"/>
    <n v="120"/>
    <n v="900"/>
    <n v="0.09"/>
  </r>
  <r>
    <x v="1003"/>
    <x v="46"/>
    <x v="5"/>
    <x v="2"/>
    <n v="2880"/>
    <n v="134100"/>
    <n v="13.41"/>
  </r>
  <r>
    <x v="1003"/>
    <x v="46"/>
    <x v="5"/>
    <x v="2"/>
    <n v="120"/>
    <n v="900"/>
    <n v="0.09"/>
  </r>
  <r>
    <x v="1003"/>
    <x v="46"/>
    <x v="5"/>
    <x v="2"/>
    <n v="120"/>
    <n v="900"/>
    <n v="0.09"/>
  </r>
  <r>
    <x v="1003"/>
    <x v="46"/>
    <x v="5"/>
    <x v="1"/>
    <n v="1320"/>
    <n v="41400"/>
    <n v="4.1399999999999997"/>
  </r>
  <r>
    <x v="1003"/>
    <x v="46"/>
    <x v="5"/>
    <x v="2"/>
    <n v="12360"/>
    <n v="1294200"/>
    <n v="129.41999999999999"/>
  </r>
  <r>
    <x v="1003"/>
    <x v="46"/>
    <x v="5"/>
    <x v="2"/>
    <n v="120"/>
    <n v="900"/>
    <n v="0.09"/>
  </r>
  <r>
    <x v="1003"/>
    <x v="46"/>
    <x v="5"/>
    <x v="2"/>
    <n v="2936.3241349999998"/>
    <n v="257376.32454"/>
    <n v="25.737632454"/>
  </r>
  <r>
    <x v="1003"/>
    <x v="46"/>
    <x v="5"/>
    <x v="2"/>
    <n v="6120"/>
    <n v="518400"/>
    <n v="51.84"/>
  </r>
  <r>
    <x v="1003"/>
    <x v="46"/>
    <x v="5"/>
    <x v="2"/>
    <n v="3120"/>
    <n v="216000"/>
    <n v="21.6"/>
  </r>
  <r>
    <x v="1003"/>
    <x v="46"/>
    <x v="5"/>
    <x v="2"/>
    <n v="1920"/>
    <n v="117000"/>
    <n v="11.7"/>
  </r>
  <r>
    <x v="1003"/>
    <x v="46"/>
    <x v="5"/>
    <x v="2"/>
    <n v="300"/>
    <n v="4500"/>
    <n v="0.45"/>
  </r>
  <r>
    <x v="1003"/>
    <x v="46"/>
    <x v="5"/>
    <x v="2"/>
    <n v="120"/>
    <n v="900"/>
    <n v="0.09"/>
  </r>
  <r>
    <x v="1003"/>
    <x v="46"/>
    <x v="5"/>
    <x v="2"/>
    <n v="600"/>
    <n v="13500"/>
    <n v="1.35"/>
  </r>
  <r>
    <x v="1003"/>
    <x v="46"/>
    <x v="5"/>
    <x v="2"/>
    <n v="120"/>
    <n v="900"/>
    <n v="0.09"/>
  </r>
  <r>
    <x v="1003"/>
    <x v="46"/>
    <x v="5"/>
    <x v="2"/>
    <n v="240"/>
    <n v="2700"/>
    <n v="0.27"/>
  </r>
  <r>
    <x v="1003"/>
    <x v="46"/>
    <x v="5"/>
    <x v="2"/>
    <n v="420"/>
    <n v="6300"/>
    <n v="0.63"/>
  </r>
  <r>
    <x v="1003"/>
    <x v="46"/>
    <x v="5"/>
    <x v="2"/>
    <n v="1740"/>
    <n v="50400"/>
    <n v="5.04"/>
  </r>
  <r>
    <x v="1003"/>
    <x v="46"/>
    <x v="5"/>
    <x v="2"/>
    <n v="5400"/>
    <n v="823500"/>
    <n v="82.35"/>
  </r>
  <r>
    <x v="1003"/>
    <x v="46"/>
    <x v="5"/>
    <x v="2"/>
    <n v="360"/>
    <n v="5400"/>
    <n v="0.54"/>
  </r>
  <r>
    <x v="1003"/>
    <x v="46"/>
    <x v="5"/>
    <x v="2"/>
    <n v="360"/>
    <n v="4500"/>
    <n v="0.45"/>
  </r>
  <r>
    <x v="1003"/>
    <x v="46"/>
    <x v="5"/>
    <x v="2"/>
    <n v="1980"/>
    <n v="85500"/>
    <n v="8.5500000000000007"/>
  </r>
  <r>
    <x v="1003"/>
    <x v="46"/>
    <x v="5"/>
    <x v="2"/>
    <n v="4200"/>
    <n v="423900"/>
    <n v="42.39"/>
  </r>
  <r>
    <x v="1003"/>
    <x v="46"/>
    <x v="5"/>
    <x v="2"/>
    <n v="780"/>
    <n v="24300"/>
    <n v="2.4300000000000002"/>
  </r>
  <r>
    <x v="1003"/>
    <x v="46"/>
    <x v="5"/>
    <x v="2"/>
    <n v="720"/>
    <n v="25200"/>
    <n v="2.52"/>
  </r>
  <r>
    <x v="1003"/>
    <x v="46"/>
    <x v="5"/>
    <x v="2"/>
    <n v="360"/>
    <n v="6300"/>
    <n v="0.63"/>
  </r>
  <r>
    <x v="1003"/>
    <x v="46"/>
    <x v="5"/>
    <x v="2"/>
    <n v="660"/>
    <n v="13500"/>
    <n v="1.35"/>
  </r>
  <r>
    <x v="1003"/>
    <x v="46"/>
    <x v="5"/>
    <x v="2"/>
    <n v="120"/>
    <n v="900"/>
    <n v="0.09"/>
  </r>
  <r>
    <x v="1003"/>
    <x v="46"/>
    <x v="5"/>
    <x v="2"/>
    <n v="420"/>
    <n v="5400"/>
    <n v="0.54"/>
  </r>
  <r>
    <x v="1003"/>
    <x v="46"/>
    <x v="5"/>
    <x v="2"/>
    <n v="4860"/>
    <n v="306000"/>
    <n v="30.6"/>
  </r>
  <r>
    <x v="1003"/>
    <x v="46"/>
    <x v="5"/>
    <x v="2"/>
    <n v="120"/>
    <n v="900"/>
    <n v="0.09"/>
  </r>
  <r>
    <x v="1003"/>
    <x v="46"/>
    <x v="5"/>
    <x v="2"/>
    <n v="3120"/>
    <n v="242100"/>
    <n v="24.21"/>
  </r>
  <r>
    <x v="1003"/>
    <x v="46"/>
    <x v="5"/>
    <x v="2"/>
    <n v="3420"/>
    <n v="221400"/>
    <n v="22.14"/>
  </r>
  <r>
    <x v="1003"/>
    <x v="46"/>
    <x v="5"/>
    <x v="2"/>
    <n v="3540"/>
    <n v="369000"/>
    <n v="36.9"/>
  </r>
  <r>
    <x v="1003"/>
    <x v="46"/>
    <x v="5"/>
    <x v="2"/>
    <n v="3420"/>
    <n v="282600"/>
    <n v="28.26"/>
  </r>
  <r>
    <x v="1003"/>
    <x v="46"/>
    <x v="5"/>
    <x v="2"/>
    <n v="3900"/>
    <n v="239400"/>
    <n v="23.94"/>
  </r>
  <r>
    <x v="1003"/>
    <x v="46"/>
    <x v="5"/>
    <x v="2"/>
    <n v="180"/>
    <n v="1800"/>
    <n v="0.18"/>
  </r>
  <r>
    <x v="1003"/>
    <x v="46"/>
    <x v="5"/>
    <x v="2"/>
    <n v="1980"/>
    <n v="99900"/>
    <n v="9.99"/>
  </r>
  <r>
    <x v="1003"/>
    <x v="46"/>
    <x v="5"/>
    <x v="2"/>
    <n v="3600"/>
    <n v="135000"/>
    <n v="13.5"/>
  </r>
  <r>
    <x v="1003"/>
    <x v="46"/>
    <x v="5"/>
    <x v="2"/>
    <n v="3780"/>
    <n v="158400"/>
    <n v="15.84"/>
  </r>
  <r>
    <x v="1003"/>
    <x v="46"/>
    <x v="5"/>
    <x v="2"/>
    <n v="1200"/>
    <n v="33300"/>
    <n v="3.33"/>
  </r>
  <r>
    <x v="1003"/>
    <x v="46"/>
    <x v="5"/>
    <x v="2"/>
    <n v="2040"/>
    <n v="106200"/>
    <n v="10.62"/>
  </r>
  <r>
    <x v="1003"/>
    <x v="46"/>
    <x v="5"/>
    <x v="2"/>
    <n v="480"/>
    <n v="7200"/>
    <n v="0.72"/>
  </r>
  <r>
    <x v="1003"/>
    <x v="46"/>
    <x v="5"/>
    <x v="2"/>
    <n v="240"/>
    <n v="2700"/>
    <n v="0.27"/>
  </r>
  <r>
    <x v="1003"/>
    <x v="46"/>
    <x v="5"/>
    <x v="2"/>
    <n v="2460"/>
    <n v="173700"/>
    <n v="17.37"/>
  </r>
  <r>
    <x v="1003"/>
    <x v="46"/>
    <x v="5"/>
    <x v="2"/>
    <n v="120"/>
    <n v="900"/>
    <n v="0.09"/>
  </r>
  <r>
    <x v="1003"/>
    <x v="46"/>
    <x v="5"/>
    <x v="2"/>
    <n v="540"/>
    <n v="9900"/>
    <n v="0.99"/>
  </r>
  <r>
    <x v="1003"/>
    <x v="46"/>
    <x v="5"/>
    <x v="2"/>
    <n v="1020"/>
    <n v="25200"/>
    <n v="2.52"/>
  </r>
  <r>
    <x v="1003"/>
    <x v="46"/>
    <x v="5"/>
    <x v="2"/>
    <n v="240"/>
    <n v="2700"/>
    <n v="0.27"/>
  </r>
  <r>
    <x v="1003"/>
    <x v="46"/>
    <x v="5"/>
    <x v="2"/>
    <n v="19860"/>
    <n v="1466100"/>
    <n v="146.61000000000001"/>
  </r>
  <r>
    <x v="1003"/>
    <x v="46"/>
    <x v="5"/>
    <x v="2"/>
    <n v="300"/>
    <n v="3600"/>
    <n v="0.36"/>
  </r>
  <r>
    <x v="1003"/>
    <x v="46"/>
    <x v="5"/>
    <x v="2"/>
    <n v="2700"/>
    <n v="157500"/>
    <n v="15.75"/>
  </r>
  <r>
    <x v="1003"/>
    <x v="46"/>
    <x v="5"/>
    <x v="2"/>
    <n v="4800"/>
    <n v="323100"/>
    <n v="32.31"/>
  </r>
  <r>
    <x v="1003"/>
    <x v="46"/>
    <x v="5"/>
    <x v="2"/>
    <n v="1980"/>
    <n v="97200"/>
    <n v="9.7200000000000006"/>
  </r>
  <r>
    <x v="1003"/>
    <x v="46"/>
    <x v="5"/>
    <x v="2"/>
    <n v="540"/>
    <n v="11700"/>
    <n v="1.17"/>
  </r>
  <r>
    <x v="1003"/>
    <x v="46"/>
    <x v="5"/>
    <x v="2"/>
    <n v="3660"/>
    <n v="348300"/>
    <n v="34.83"/>
  </r>
  <r>
    <x v="1003"/>
    <x v="46"/>
    <x v="5"/>
    <x v="2"/>
    <n v="1500"/>
    <n v="38700"/>
    <n v="3.87"/>
  </r>
  <r>
    <x v="1003"/>
    <x v="46"/>
    <x v="5"/>
    <x v="2"/>
    <n v="4620"/>
    <n v="267300"/>
    <n v="26.73"/>
  </r>
  <r>
    <x v="1003"/>
    <x v="46"/>
    <x v="5"/>
    <x v="2"/>
    <n v="3180"/>
    <n v="265500"/>
    <n v="26.55"/>
  </r>
  <r>
    <x v="1003"/>
    <x v="46"/>
    <x v="5"/>
    <x v="2"/>
    <n v="480"/>
    <n v="14400"/>
    <n v="1.44"/>
  </r>
  <r>
    <x v="1003"/>
    <x v="46"/>
    <x v="5"/>
    <x v="2"/>
    <n v="11340"/>
    <n v="1253700"/>
    <n v="125.37"/>
  </r>
  <r>
    <x v="1003"/>
    <x v="46"/>
    <x v="5"/>
    <x v="2"/>
    <n v="4860"/>
    <n v="400500"/>
    <n v="40.049999999999997"/>
  </r>
  <r>
    <x v="1003"/>
    <x v="46"/>
    <x v="5"/>
    <x v="1"/>
    <n v="5880"/>
    <n v="306000"/>
    <n v="30.6"/>
  </r>
  <r>
    <x v="1003"/>
    <x v="46"/>
    <x v="5"/>
    <x v="2"/>
    <n v="3540"/>
    <n v="281700"/>
    <n v="28.17"/>
  </r>
  <r>
    <x v="1003"/>
    <x v="46"/>
    <x v="5"/>
    <x v="2"/>
    <n v="2700"/>
    <n v="116100"/>
    <n v="11.61"/>
  </r>
  <r>
    <x v="1003"/>
    <x v="46"/>
    <x v="5"/>
    <x v="2"/>
    <n v="6420"/>
    <n v="439200"/>
    <n v="43.92"/>
  </r>
  <r>
    <x v="1003"/>
    <x v="46"/>
    <x v="5"/>
    <x v="2"/>
    <n v="240"/>
    <n v="2700"/>
    <n v="0.27"/>
  </r>
  <r>
    <x v="1003"/>
    <x v="46"/>
    <x v="5"/>
    <x v="2"/>
    <n v="1200"/>
    <n v="42300"/>
    <n v="4.2300000000000004"/>
  </r>
  <r>
    <x v="1003"/>
    <x v="46"/>
    <x v="5"/>
    <x v="2"/>
    <n v="540"/>
    <n v="10800"/>
    <n v="1.08"/>
  </r>
  <r>
    <x v="1003"/>
    <x v="46"/>
    <x v="5"/>
    <x v="2"/>
    <n v="4380"/>
    <n v="329400"/>
    <n v="32.94"/>
  </r>
  <r>
    <x v="1003"/>
    <x v="46"/>
    <x v="5"/>
    <x v="2"/>
    <n v="240"/>
    <n v="2700"/>
    <n v="0.27"/>
  </r>
  <r>
    <x v="1003"/>
    <x v="46"/>
    <x v="5"/>
    <x v="1"/>
    <n v="2760"/>
    <n v="114300"/>
    <n v="11.43"/>
  </r>
  <r>
    <x v="1003"/>
    <x v="46"/>
    <x v="5"/>
    <x v="2"/>
    <n v="1740"/>
    <n v="64800"/>
    <n v="6.48"/>
  </r>
  <r>
    <x v="1003"/>
    <x v="46"/>
    <x v="5"/>
    <x v="1"/>
    <n v="3600"/>
    <n v="191700"/>
    <n v="19.170000000000002"/>
  </r>
  <r>
    <x v="1003"/>
    <x v="46"/>
    <x v="5"/>
    <x v="2"/>
    <n v="4020"/>
    <n v="104400"/>
    <n v="10.44"/>
  </r>
  <r>
    <x v="1003"/>
    <x v="46"/>
    <x v="5"/>
    <x v="1"/>
    <n v="2460"/>
    <n v="106200"/>
    <n v="10.62"/>
  </r>
  <r>
    <x v="1003"/>
    <x v="46"/>
    <x v="5"/>
    <x v="2"/>
    <n v="360"/>
    <n v="8100"/>
    <n v="0.81"/>
  </r>
  <r>
    <x v="1003"/>
    <x v="46"/>
    <x v="5"/>
    <x v="2"/>
    <n v="5880"/>
    <n v="343800"/>
    <n v="34.380000000000003"/>
  </r>
  <r>
    <x v="1003"/>
    <x v="46"/>
    <x v="5"/>
    <x v="2"/>
    <n v="5760"/>
    <n v="450900"/>
    <n v="45.09"/>
  </r>
  <r>
    <x v="1003"/>
    <x v="46"/>
    <x v="5"/>
    <x v="1"/>
    <n v="6300"/>
    <n v="492300"/>
    <n v="49.23"/>
  </r>
  <r>
    <x v="1003"/>
    <x v="46"/>
    <x v="5"/>
    <x v="2"/>
    <n v="5220"/>
    <n v="387000"/>
    <n v="38.700000000000003"/>
  </r>
  <r>
    <x v="1003"/>
    <x v="46"/>
    <x v="5"/>
    <x v="2"/>
    <n v="360"/>
    <n v="4500"/>
    <n v="0.45"/>
  </r>
  <r>
    <x v="1003"/>
    <x v="46"/>
    <x v="5"/>
    <x v="2"/>
    <n v="1260"/>
    <n v="45900"/>
    <n v="4.59"/>
  </r>
  <r>
    <x v="1003"/>
    <x v="46"/>
    <x v="5"/>
    <x v="2"/>
    <n v="4080"/>
    <n v="318600"/>
    <n v="31.86"/>
  </r>
  <r>
    <x v="1003"/>
    <x v="46"/>
    <x v="5"/>
    <x v="2"/>
    <n v="540"/>
    <n v="13500"/>
    <n v="1.35"/>
  </r>
  <r>
    <x v="1003"/>
    <x v="46"/>
    <x v="5"/>
    <x v="1"/>
    <n v="3960"/>
    <n v="176400"/>
    <n v="17.64"/>
  </r>
  <r>
    <x v="1003"/>
    <x v="46"/>
    <x v="5"/>
    <x v="2"/>
    <n v="3540"/>
    <n v="281700"/>
    <n v="28.17"/>
  </r>
  <r>
    <x v="1003"/>
    <x v="46"/>
    <x v="5"/>
    <x v="1"/>
    <n v="13920"/>
    <n v="873000"/>
    <n v="87.3"/>
  </r>
  <r>
    <x v="1003"/>
    <x v="46"/>
    <x v="5"/>
    <x v="1"/>
    <n v="3420"/>
    <n v="139500"/>
    <n v="13.95"/>
  </r>
  <r>
    <x v="1003"/>
    <x v="46"/>
    <x v="5"/>
    <x v="2"/>
    <n v="3900"/>
    <n v="364500"/>
    <n v="36.450000000000003"/>
  </r>
  <r>
    <x v="1003"/>
    <x v="46"/>
    <x v="5"/>
    <x v="1"/>
    <n v="126060"/>
    <n v="11348100"/>
    <n v="1134.81"/>
  </r>
  <r>
    <x v="1003"/>
    <x v="46"/>
    <x v="5"/>
    <x v="1"/>
    <n v="2340"/>
    <n v="111600"/>
    <n v="11.16"/>
  </r>
  <r>
    <x v="1003"/>
    <x v="46"/>
    <x v="5"/>
    <x v="1"/>
    <n v="2100"/>
    <n v="140400"/>
    <n v="14.04"/>
  </r>
  <r>
    <x v="1003"/>
    <x v="46"/>
    <x v="5"/>
    <x v="1"/>
    <n v="2520"/>
    <n v="116100"/>
    <n v="11.61"/>
  </r>
  <r>
    <x v="1003"/>
    <x v="46"/>
    <x v="5"/>
    <x v="1"/>
    <n v="33918.183115"/>
    <n v="3793915.9264290002"/>
    <n v="379.39159264290004"/>
  </r>
  <r>
    <x v="1003"/>
    <x v="46"/>
    <x v="5"/>
    <x v="1"/>
    <n v="3240"/>
    <n v="173700"/>
    <n v="17.37"/>
  </r>
  <r>
    <x v="1003"/>
    <x v="46"/>
    <x v="5"/>
    <x v="2"/>
    <n v="2400"/>
    <n v="104400"/>
    <n v="10.44"/>
  </r>
  <r>
    <x v="1003"/>
    <x v="46"/>
    <x v="5"/>
    <x v="1"/>
    <n v="5820"/>
    <n v="431100"/>
    <n v="43.11"/>
  </r>
  <r>
    <x v="1003"/>
    <x v="46"/>
    <x v="5"/>
    <x v="2"/>
    <n v="780"/>
    <n v="18900"/>
    <n v="1.89"/>
  </r>
  <r>
    <x v="1003"/>
    <x v="46"/>
    <x v="5"/>
    <x v="2"/>
    <n v="240"/>
    <n v="3600"/>
    <n v="0.36"/>
  </r>
  <r>
    <x v="1003"/>
    <x v="46"/>
    <x v="5"/>
    <x v="2"/>
    <n v="5700"/>
    <n v="245700"/>
    <n v="24.57"/>
  </r>
  <r>
    <x v="1003"/>
    <x v="46"/>
    <x v="5"/>
    <x v="2"/>
    <n v="2940"/>
    <n v="236700"/>
    <n v="23.67"/>
  </r>
  <r>
    <x v="1003"/>
    <x v="46"/>
    <x v="5"/>
    <x v="1"/>
    <n v="4140"/>
    <n v="110700"/>
    <n v="11.07"/>
  </r>
  <r>
    <x v="1003"/>
    <x v="46"/>
    <x v="5"/>
    <x v="2"/>
    <n v="849.51565300000004"/>
    <n v="27117.380241999999"/>
    <n v="2.7117380241999998"/>
  </r>
  <r>
    <x v="1003"/>
    <x v="46"/>
    <x v="5"/>
    <x v="1"/>
    <n v="8220"/>
    <n v="614700"/>
    <n v="61.47"/>
  </r>
  <r>
    <x v="1003"/>
    <x v="46"/>
    <x v="5"/>
    <x v="1"/>
    <n v="6480"/>
    <n v="323100"/>
    <n v="32.31"/>
  </r>
  <r>
    <x v="1003"/>
    <x v="46"/>
    <x v="5"/>
    <x v="1"/>
    <n v="6240"/>
    <n v="243000"/>
    <n v="24.3"/>
  </r>
  <r>
    <x v="1003"/>
    <x v="46"/>
    <x v="5"/>
    <x v="2"/>
    <n v="54162.622343000003"/>
    <n v="20310151.966012999"/>
    <n v="2031.0151966013"/>
  </r>
  <r>
    <x v="1003"/>
    <x v="46"/>
    <x v="5"/>
    <x v="2"/>
    <n v="1860"/>
    <n v="61200"/>
    <n v="6.12"/>
  </r>
  <r>
    <x v="1003"/>
    <x v="46"/>
    <x v="5"/>
    <x v="2"/>
    <n v="1920"/>
    <n v="57600"/>
    <n v="5.76"/>
  </r>
  <r>
    <x v="1003"/>
    <x v="46"/>
    <x v="5"/>
    <x v="2"/>
    <n v="600"/>
    <n v="12600"/>
    <n v="1.26"/>
  </r>
  <r>
    <x v="1003"/>
    <x v="46"/>
    <x v="5"/>
    <x v="2"/>
    <n v="300"/>
    <n v="5400"/>
    <n v="0.54"/>
  </r>
  <r>
    <x v="1003"/>
    <x v="46"/>
    <x v="5"/>
    <x v="1"/>
    <n v="7500"/>
    <n v="854100"/>
    <n v="85.41"/>
  </r>
  <r>
    <x v="1003"/>
    <x v="46"/>
    <x v="5"/>
    <x v="2"/>
    <n v="1740"/>
    <n v="63900"/>
    <n v="6.39"/>
  </r>
  <r>
    <x v="1003"/>
    <x v="46"/>
    <x v="5"/>
    <x v="1"/>
    <n v="5582.6826149999997"/>
    <n v="244563.14236"/>
    <n v="24.456314236000001"/>
  </r>
  <r>
    <x v="1003"/>
    <x v="46"/>
    <x v="5"/>
    <x v="1"/>
    <n v="6058.7603609999996"/>
    <n v="415733.94362199999"/>
    <n v="41.573394362199998"/>
  </r>
  <r>
    <x v="1003"/>
    <x v="46"/>
    <x v="5"/>
    <x v="1"/>
    <n v="4020"/>
    <n v="558000"/>
    <n v="55.8"/>
  </r>
  <r>
    <x v="1003"/>
    <x v="46"/>
    <x v="5"/>
    <x v="1"/>
    <n v="336.64796000000001"/>
    <n v="4596.219513"/>
    <n v="0.4596219513"/>
  </r>
  <r>
    <x v="1003"/>
    <x v="46"/>
    <x v="5"/>
    <x v="1"/>
    <n v="780"/>
    <n v="21600"/>
    <n v="2.16"/>
  </r>
  <r>
    <x v="1003"/>
    <x v="46"/>
    <x v="5"/>
    <x v="2"/>
    <n v="91793.207043999995"/>
    <n v="29954094.257397"/>
    <n v="2995.4094257397001"/>
  </r>
  <r>
    <x v="1003"/>
    <x v="46"/>
    <x v="5"/>
    <x v="2"/>
    <n v="280557.03380600002"/>
    <n v="524422968.68096399"/>
    <n v="52442.296868096397"/>
  </r>
  <r>
    <x v="1003"/>
    <x v="46"/>
    <x v="5"/>
    <x v="2"/>
    <n v="3370938.6970199998"/>
    <n v="8370762980.3635998"/>
    <n v="837076.29803635995"/>
  </r>
  <r>
    <x v="1003"/>
    <x v="46"/>
    <x v="5"/>
    <x v="1"/>
    <n v="1843904.9731149999"/>
    <n v="3339272027.8996"/>
    <n v="333927.20278996002"/>
  </r>
  <r>
    <x v="1003"/>
    <x v="46"/>
    <x v="5"/>
    <x v="1"/>
    <n v="157049.60788299999"/>
    <n v="89693823.695963994"/>
    <n v="8969.3823695964002"/>
  </r>
  <r>
    <x v="1003"/>
    <x v="46"/>
    <x v="5"/>
    <x v="3"/>
    <n v="912725.58151100005"/>
    <n v="8027318491.3302298"/>
    <n v="802731.84913302294"/>
  </r>
  <r>
    <x v="1005"/>
    <x v="117"/>
    <x v="14"/>
    <x v="1"/>
    <n v="120"/>
    <n v="900"/>
    <n v="0.09"/>
  </r>
  <r>
    <x v="1005"/>
    <x v="117"/>
    <x v="14"/>
    <x v="2"/>
    <n v="1816.7719950000001"/>
    <n v="110036.43422700001"/>
    <n v="11.0036434227"/>
  </r>
  <r>
    <x v="1005"/>
    <x v="117"/>
    <x v="14"/>
    <x v="2"/>
    <n v="420"/>
    <n v="5400"/>
    <n v="0.54"/>
  </r>
  <r>
    <x v="1005"/>
    <x v="117"/>
    <x v="14"/>
    <x v="1"/>
    <n v="120"/>
    <n v="900"/>
    <n v="0.09"/>
  </r>
  <r>
    <x v="1005"/>
    <x v="117"/>
    <x v="14"/>
    <x v="2"/>
    <n v="870.416066"/>
    <n v="14321.7585"/>
    <n v="1.4321758499999999"/>
  </r>
  <r>
    <x v="1005"/>
    <x v="117"/>
    <x v="14"/>
    <x v="1"/>
    <n v="120"/>
    <n v="900"/>
    <n v="0.09"/>
  </r>
  <r>
    <x v="1005"/>
    <x v="117"/>
    <x v="14"/>
    <x v="1"/>
    <n v="120"/>
    <n v="900"/>
    <n v="0.09"/>
  </r>
  <r>
    <x v="1005"/>
    <x v="117"/>
    <x v="14"/>
    <x v="2"/>
    <n v="12000"/>
    <n v="1936800"/>
    <n v="193.68"/>
  </r>
  <r>
    <x v="1005"/>
    <x v="117"/>
    <x v="14"/>
    <x v="1"/>
    <n v="120"/>
    <n v="900"/>
    <n v="0.09"/>
  </r>
  <r>
    <x v="1005"/>
    <x v="117"/>
    <x v="14"/>
    <x v="1"/>
    <n v="120"/>
    <n v="900"/>
    <n v="0.09"/>
  </r>
  <r>
    <x v="1005"/>
    <x v="117"/>
    <x v="14"/>
    <x v="2"/>
    <n v="960"/>
    <n v="16200"/>
    <n v="1.62"/>
  </r>
  <r>
    <x v="1005"/>
    <x v="117"/>
    <x v="14"/>
    <x v="1"/>
    <n v="121874.47048600001"/>
    <n v="267976764.265881"/>
    <n v="26797.676426588099"/>
  </r>
  <r>
    <x v="1557"/>
    <x v="116"/>
    <x v="14"/>
    <x v="1"/>
    <n v="677.77153599999997"/>
    <n v="5271.3414709999997"/>
    <n v="0.52713414709999995"/>
  </r>
  <r>
    <x v="1557"/>
    <x v="116"/>
    <x v="14"/>
    <x v="1"/>
    <n v="2401.0171169999999"/>
    <n v="76830.230414999998"/>
    <n v="7.6830230415000003"/>
  </r>
  <r>
    <x v="1557"/>
    <x v="116"/>
    <x v="14"/>
    <x v="2"/>
    <n v="61325.696818999997"/>
    <n v="18272955.150667999"/>
    <n v="1827.2955150667999"/>
  </r>
  <r>
    <x v="1557"/>
    <x v="116"/>
    <x v="14"/>
    <x v="2"/>
    <n v="480"/>
    <n v="10800"/>
    <n v="1.08"/>
  </r>
  <r>
    <x v="1557"/>
    <x v="116"/>
    <x v="14"/>
    <x v="1"/>
    <n v="3120"/>
    <n v="170100"/>
    <n v="17.010000000000002"/>
  </r>
  <r>
    <x v="1557"/>
    <x v="116"/>
    <x v="14"/>
    <x v="1"/>
    <n v="120"/>
    <n v="900"/>
    <n v="0.09"/>
  </r>
  <r>
    <x v="1557"/>
    <x v="116"/>
    <x v="14"/>
    <x v="1"/>
    <n v="4980"/>
    <n v="186300"/>
    <n v="18.63"/>
  </r>
  <r>
    <x v="1557"/>
    <x v="116"/>
    <x v="14"/>
    <x v="2"/>
    <n v="3240"/>
    <n v="118800"/>
    <n v="11.88"/>
  </r>
  <r>
    <x v="1557"/>
    <x v="116"/>
    <x v="14"/>
    <x v="1"/>
    <n v="2520"/>
    <n v="104400"/>
    <n v="10.44"/>
  </r>
  <r>
    <x v="1557"/>
    <x v="116"/>
    <x v="14"/>
    <x v="1"/>
    <n v="6420"/>
    <n v="276300"/>
    <n v="27.63"/>
  </r>
  <r>
    <x v="1557"/>
    <x v="116"/>
    <x v="14"/>
    <x v="1"/>
    <n v="3660"/>
    <n v="166500"/>
    <n v="16.649999999999999"/>
  </r>
  <r>
    <x v="1557"/>
    <x v="116"/>
    <x v="14"/>
    <x v="1"/>
    <n v="7440"/>
    <n v="232200"/>
    <n v="23.22"/>
  </r>
  <r>
    <x v="1557"/>
    <x v="116"/>
    <x v="14"/>
    <x v="1"/>
    <n v="5100"/>
    <n v="143100"/>
    <n v="14.31"/>
  </r>
  <r>
    <x v="1557"/>
    <x v="116"/>
    <x v="14"/>
    <x v="1"/>
    <n v="6060"/>
    <n v="337500"/>
    <n v="33.75"/>
  </r>
  <r>
    <x v="1557"/>
    <x v="116"/>
    <x v="14"/>
    <x v="1"/>
    <n v="3960"/>
    <n v="118800"/>
    <n v="11.88"/>
  </r>
  <r>
    <x v="1557"/>
    <x v="116"/>
    <x v="14"/>
    <x v="1"/>
    <n v="3000"/>
    <n v="125100"/>
    <n v="12.51"/>
  </r>
  <r>
    <x v="1557"/>
    <x v="116"/>
    <x v="14"/>
    <x v="1"/>
    <n v="4380"/>
    <n v="216000"/>
    <n v="21.6"/>
  </r>
  <r>
    <x v="1557"/>
    <x v="116"/>
    <x v="14"/>
    <x v="1"/>
    <n v="4583.3288169999996"/>
    <n v="877800.906693"/>
    <n v="87.780090669299994"/>
  </r>
  <r>
    <x v="1557"/>
    <x v="116"/>
    <x v="14"/>
    <x v="2"/>
    <n v="180"/>
    <n v="1800"/>
    <n v="0.18"/>
  </r>
  <r>
    <x v="1557"/>
    <x v="116"/>
    <x v="14"/>
    <x v="1"/>
    <n v="57995.415645000001"/>
    <n v="59815214.211854003"/>
    <n v="5981.5214211854"/>
  </r>
  <r>
    <x v="1557"/>
    <x v="116"/>
    <x v="14"/>
    <x v="2"/>
    <n v="120"/>
    <n v="900"/>
    <n v="0.09"/>
  </r>
  <r>
    <x v="1557"/>
    <x v="116"/>
    <x v="14"/>
    <x v="2"/>
    <n v="8760"/>
    <n v="1978200"/>
    <n v="197.82"/>
  </r>
  <r>
    <x v="1557"/>
    <x v="116"/>
    <x v="14"/>
    <x v="2"/>
    <n v="360"/>
    <n v="8100"/>
    <n v="0.81"/>
  </r>
  <r>
    <x v="1557"/>
    <x v="116"/>
    <x v="14"/>
    <x v="1"/>
    <n v="5760"/>
    <n v="252000"/>
    <n v="25.2"/>
  </r>
  <r>
    <x v="1557"/>
    <x v="116"/>
    <x v="14"/>
    <x v="2"/>
    <n v="1980"/>
    <n v="113400"/>
    <n v="11.34"/>
  </r>
  <r>
    <x v="1557"/>
    <x v="116"/>
    <x v="14"/>
    <x v="1"/>
    <n v="14940"/>
    <n v="630000"/>
    <n v="63"/>
  </r>
  <r>
    <x v="1557"/>
    <x v="116"/>
    <x v="14"/>
    <x v="1"/>
    <n v="33377.570030000003"/>
    <n v="37729625.626172997"/>
    <n v="3772.9625626172997"/>
  </r>
  <r>
    <x v="1557"/>
    <x v="116"/>
    <x v="14"/>
    <x v="1"/>
    <n v="120"/>
    <n v="900"/>
    <n v="0.09"/>
  </r>
  <r>
    <x v="1557"/>
    <x v="116"/>
    <x v="14"/>
    <x v="2"/>
    <n v="120"/>
    <n v="900"/>
    <n v="0.09"/>
  </r>
  <r>
    <x v="1557"/>
    <x v="116"/>
    <x v="14"/>
    <x v="1"/>
    <n v="30479.590517000001"/>
    <n v="1854831.3563870001"/>
    <n v="185.48313563870002"/>
  </r>
  <r>
    <x v="1557"/>
    <x v="116"/>
    <x v="14"/>
    <x v="2"/>
    <n v="540"/>
    <n v="13500"/>
    <n v="1.35"/>
  </r>
  <r>
    <x v="1557"/>
    <x v="116"/>
    <x v="14"/>
    <x v="2"/>
    <n v="420"/>
    <n v="7200"/>
    <n v="0.72"/>
  </r>
  <r>
    <x v="1557"/>
    <x v="116"/>
    <x v="14"/>
    <x v="2"/>
    <n v="136150.95559600001"/>
    <n v="65840642.351698004"/>
    <n v="6584.0642351698007"/>
  </r>
  <r>
    <x v="1557"/>
    <x v="116"/>
    <x v="14"/>
    <x v="2"/>
    <n v="360382.211748"/>
    <n v="552257593.41108298"/>
    <n v="55225.7593411083"/>
  </r>
  <r>
    <x v="1557"/>
    <x v="116"/>
    <x v="14"/>
    <x v="1"/>
    <n v="636514.67897500005"/>
    <n v="1390681853.0141499"/>
    <n v="139068.18530141498"/>
  </r>
  <r>
    <x v="1014"/>
    <x v="117"/>
    <x v="14"/>
    <x v="1"/>
    <n v="6200.267863"/>
    <n v="366633.10208899999"/>
    <n v="36.6633102089"/>
  </r>
  <r>
    <x v="1014"/>
    <x v="117"/>
    <x v="14"/>
    <x v="1"/>
    <n v="3288.991536"/>
    <n v="117716.25723800001"/>
    <n v="11.7716257238"/>
  </r>
  <r>
    <x v="1014"/>
    <x v="117"/>
    <x v="14"/>
    <x v="1"/>
    <n v="4886.4663460000002"/>
    <n v="689676.89795699995"/>
    <n v="68.967689795699997"/>
  </r>
  <r>
    <x v="1014"/>
    <x v="117"/>
    <x v="14"/>
    <x v="2"/>
    <n v="96962.107902000003"/>
    <n v="54021209.144850001"/>
    <n v="5402.120914485"/>
  </r>
  <r>
    <x v="1014"/>
    <x v="117"/>
    <x v="14"/>
    <x v="1"/>
    <n v="120"/>
    <n v="900"/>
    <n v="0.09"/>
  </r>
  <r>
    <x v="1014"/>
    <x v="117"/>
    <x v="14"/>
    <x v="2"/>
    <n v="120"/>
    <n v="900"/>
    <n v="0.09"/>
  </r>
  <r>
    <x v="1014"/>
    <x v="117"/>
    <x v="14"/>
    <x v="1"/>
    <n v="120"/>
    <n v="900"/>
    <n v="0.09"/>
  </r>
  <r>
    <x v="1014"/>
    <x v="117"/>
    <x v="14"/>
    <x v="2"/>
    <n v="120"/>
    <n v="900"/>
    <n v="0.09"/>
  </r>
  <r>
    <x v="1014"/>
    <x v="117"/>
    <x v="14"/>
    <x v="2"/>
    <n v="120"/>
    <n v="900"/>
    <n v="0.09"/>
  </r>
  <r>
    <x v="1014"/>
    <x v="117"/>
    <x v="14"/>
    <x v="2"/>
    <n v="120"/>
    <n v="900"/>
    <n v="0.09"/>
  </r>
  <r>
    <x v="1014"/>
    <x v="117"/>
    <x v="14"/>
    <x v="2"/>
    <n v="1560"/>
    <n v="36900"/>
    <n v="3.69"/>
  </r>
  <r>
    <x v="1014"/>
    <x v="117"/>
    <x v="14"/>
    <x v="1"/>
    <n v="120"/>
    <n v="900"/>
    <n v="0.09"/>
  </r>
  <r>
    <x v="1014"/>
    <x v="117"/>
    <x v="14"/>
    <x v="1"/>
    <n v="120"/>
    <n v="900"/>
    <n v="0.09"/>
  </r>
  <r>
    <x v="1014"/>
    <x v="117"/>
    <x v="14"/>
    <x v="2"/>
    <n v="25140"/>
    <n v="6057000"/>
    <n v="605.70000000000005"/>
  </r>
  <r>
    <x v="1014"/>
    <x v="117"/>
    <x v="14"/>
    <x v="2"/>
    <n v="2340"/>
    <n v="138600"/>
    <n v="13.86"/>
  </r>
  <r>
    <x v="1014"/>
    <x v="117"/>
    <x v="14"/>
    <x v="2"/>
    <n v="1020"/>
    <n v="23400"/>
    <n v="2.34"/>
  </r>
  <r>
    <x v="1014"/>
    <x v="117"/>
    <x v="14"/>
    <x v="2"/>
    <n v="120"/>
    <n v="900"/>
    <n v="0.09"/>
  </r>
  <r>
    <x v="1014"/>
    <x v="117"/>
    <x v="14"/>
    <x v="2"/>
    <n v="941.485995"/>
    <n v="27663.565772999998"/>
    <n v="2.7663565772999998"/>
  </r>
  <r>
    <x v="1014"/>
    <x v="117"/>
    <x v="14"/>
    <x v="1"/>
    <n v="192244.631849"/>
    <n v="441815807.03115302"/>
    <n v="44181.580703115302"/>
  </r>
  <r>
    <x v="1016"/>
    <x v="115"/>
    <x v="16"/>
    <x v="3"/>
    <n v="47002.779868999998"/>
    <n v="150196.26802700001"/>
    <n v="15.019626802700001"/>
  </r>
  <r>
    <x v="1016"/>
    <x v="115"/>
    <x v="16"/>
    <x v="3"/>
    <n v="1899493.084057"/>
    <n v="20817869012.2253"/>
    <n v="2081786.9012225301"/>
  </r>
  <r>
    <x v="1016"/>
    <x v="115"/>
    <x v="16"/>
    <x v="3"/>
    <n v="106728.256249"/>
    <n v="339169.52750700002"/>
    <n v="33.916952750700005"/>
  </r>
  <r>
    <x v="1558"/>
    <x v="116"/>
    <x v="14"/>
    <x v="2"/>
    <n v="221.410889"/>
    <n v="1709.154"/>
    <n v="0.1709154"/>
  </r>
  <r>
    <x v="1558"/>
    <x v="116"/>
    <x v="14"/>
    <x v="1"/>
    <n v="120"/>
    <n v="900"/>
    <n v="0.09"/>
  </r>
  <r>
    <x v="1558"/>
    <x v="116"/>
    <x v="14"/>
    <x v="1"/>
    <n v="120"/>
    <n v="900"/>
    <n v="0.09"/>
  </r>
  <r>
    <x v="1558"/>
    <x v="116"/>
    <x v="14"/>
    <x v="1"/>
    <n v="4440"/>
    <n v="156600"/>
    <n v="15.66"/>
  </r>
  <r>
    <x v="1558"/>
    <x v="116"/>
    <x v="14"/>
    <x v="1"/>
    <n v="10140"/>
    <n v="547200"/>
    <n v="54.72"/>
  </r>
  <r>
    <x v="1558"/>
    <x v="116"/>
    <x v="14"/>
    <x v="1"/>
    <n v="5460"/>
    <n v="260100"/>
    <n v="26.01"/>
  </r>
  <r>
    <x v="1558"/>
    <x v="116"/>
    <x v="14"/>
    <x v="1"/>
    <n v="12600"/>
    <n v="1050300"/>
    <n v="105.03"/>
  </r>
  <r>
    <x v="1558"/>
    <x v="116"/>
    <x v="14"/>
    <x v="1"/>
    <n v="4560"/>
    <n v="293400"/>
    <n v="29.34"/>
  </r>
  <r>
    <x v="1558"/>
    <x v="116"/>
    <x v="14"/>
    <x v="1"/>
    <n v="4740"/>
    <n v="308700"/>
    <n v="30.87"/>
  </r>
  <r>
    <x v="1558"/>
    <x v="116"/>
    <x v="14"/>
    <x v="2"/>
    <n v="180"/>
    <n v="1800"/>
    <n v="0.18"/>
  </r>
  <r>
    <x v="1558"/>
    <x v="116"/>
    <x v="14"/>
    <x v="2"/>
    <n v="120"/>
    <n v="900"/>
    <n v="0.09"/>
  </r>
  <r>
    <x v="1558"/>
    <x v="116"/>
    <x v="14"/>
    <x v="2"/>
    <n v="480"/>
    <n v="7200"/>
    <n v="0.72"/>
  </r>
  <r>
    <x v="1558"/>
    <x v="116"/>
    <x v="14"/>
    <x v="2"/>
    <n v="77645.344859000004"/>
    <n v="10289690.841080001"/>
    <n v="1028.9690841080001"/>
  </r>
  <r>
    <x v="1558"/>
    <x v="116"/>
    <x v="14"/>
    <x v="2"/>
    <n v="840"/>
    <n v="26100"/>
    <n v="2.61"/>
  </r>
  <r>
    <x v="1558"/>
    <x v="116"/>
    <x v="14"/>
    <x v="2"/>
    <n v="8940"/>
    <n v="1202400"/>
    <n v="120.24"/>
  </r>
  <r>
    <x v="1558"/>
    <x v="116"/>
    <x v="14"/>
    <x v="2"/>
    <n v="240"/>
    <n v="2700"/>
    <n v="0.27"/>
  </r>
  <r>
    <x v="1558"/>
    <x v="116"/>
    <x v="14"/>
    <x v="2"/>
    <n v="120"/>
    <n v="900"/>
    <n v="0.09"/>
  </r>
  <r>
    <x v="1558"/>
    <x v="116"/>
    <x v="14"/>
    <x v="2"/>
    <n v="20760"/>
    <n v="2123100"/>
    <n v="212.31"/>
  </r>
  <r>
    <x v="1558"/>
    <x v="116"/>
    <x v="14"/>
    <x v="2"/>
    <n v="780"/>
    <n v="14400"/>
    <n v="1.44"/>
  </r>
  <r>
    <x v="1558"/>
    <x v="116"/>
    <x v="14"/>
    <x v="2"/>
    <n v="420"/>
    <n v="5400"/>
    <n v="0.54"/>
  </r>
  <r>
    <x v="1558"/>
    <x v="116"/>
    <x v="14"/>
    <x v="2"/>
    <n v="720"/>
    <n v="21600"/>
    <n v="2.16"/>
  </r>
  <r>
    <x v="1558"/>
    <x v="116"/>
    <x v="14"/>
    <x v="2"/>
    <n v="2580"/>
    <n v="89100"/>
    <n v="8.91"/>
  </r>
  <r>
    <x v="1558"/>
    <x v="116"/>
    <x v="14"/>
    <x v="2"/>
    <n v="4860"/>
    <n v="262800"/>
    <n v="26.28"/>
  </r>
  <r>
    <x v="1558"/>
    <x v="116"/>
    <x v="14"/>
    <x v="2"/>
    <n v="142.08563699999999"/>
    <n v="615.15141700000004"/>
    <n v="6.1515141700000005E-2"/>
  </r>
  <r>
    <x v="1558"/>
    <x v="116"/>
    <x v="14"/>
    <x v="2"/>
    <n v="3172.2482300000001"/>
    <n v="258111.986748"/>
    <n v="25.8111986748"/>
  </r>
  <r>
    <x v="1558"/>
    <x v="116"/>
    <x v="14"/>
    <x v="2"/>
    <n v="120"/>
    <n v="900"/>
    <n v="0.09"/>
  </r>
  <r>
    <x v="1558"/>
    <x v="116"/>
    <x v="14"/>
    <x v="2"/>
    <n v="6060"/>
    <n v="450000"/>
    <n v="45"/>
  </r>
  <r>
    <x v="1558"/>
    <x v="116"/>
    <x v="14"/>
    <x v="1"/>
    <n v="5435.2611360000001"/>
    <n v="306128.65852900001"/>
    <n v="30.612865852900001"/>
  </r>
  <r>
    <x v="1558"/>
    <x v="116"/>
    <x v="14"/>
    <x v="1"/>
    <n v="1111.9815169999999"/>
    <n v="33869.769585000002"/>
    <n v="3.3869769585"/>
  </r>
  <r>
    <x v="1558"/>
    <x v="116"/>
    <x v="14"/>
    <x v="2"/>
    <n v="20911.580818999999"/>
    <n v="1457744.8493319999"/>
    <n v="145.7744849332"/>
  </r>
  <r>
    <x v="1558"/>
    <x v="116"/>
    <x v="14"/>
    <x v="1"/>
    <n v="304958.93107499997"/>
    <n v="795910107.61028898"/>
    <n v="79591.010761028898"/>
  </r>
  <r>
    <x v="1559"/>
    <x v="116"/>
    <x v="14"/>
    <x v="1"/>
    <n v="135310.275139"/>
    <n v="488129054.75945801"/>
    <n v="48812.905475945801"/>
  </r>
  <r>
    <x v="1018"/>
    <x v="113"/>
    <x v="14"/>
    <x v="2"/>
    <n v="49987.600827000002"/>
    <n v="18678027.773083001"/>
    <n v="1867.8027773083002"/>
  </r>
  <r>
    <x v="1018"/>
    <x v="113"/>
    <x v="14"/>
    <x v="1"/>
    <n v="2597.1406769999999"/>
    <n v="333252.18114399997"/>
    <n v="33.325218114399995"/>
  </r>
  <r>
    <x v="1021"/>
    <x v="113"/>
    <x v="14"/>
    <x v="1"/>
    <n v="1028.4891029999999"/>
    <n v="2987.7755980000002"/>
    <n v="0.29877755980000004"/>
  </r>
  <r>
    <x v="1021"/>
    <x v="113"/>
    <x v="14"/>
    <x v="1"/>
    <n v="120"/>
    <n v="900"/>
    <n v="0.09"/>
  </r>
  <r>
    <x v="1021"/>
    <x v="113"/>
    <x v="14"/>
    <x v="2"/>
    <n v="3840"/>
    <n v="145800"/>
    <n v="14.58"/>
  </r>
  <r>
    <x v="1021"/>
    <x v="113"/>
    <x v="14"/>
    <x v="2"/>
    <n v="120"/>
    <n v="900"/>
    <n v="0.09"/>
  </r>
  <r>
    <x v="1021"/>
    <x v="113"/>
    <x v="14"/>
    <x v="2"/>
    <n v="9840"/>
    <n v="1905300"/>
    <n v="190.53"/>
  </r>
  <r>
    <x v="1021"/>
    <x v="113"/>
    <x v="14"/>
    <x v="1"/>
    <n v="120"/>
    <n v="900"/>
    <n v="0.09"/>
  </r>
  <r>
    <x v="1021"/>
    <x v="113"/>
    <x v="14"/>
    <x v="1"/>
    <n v="120"/>
    <n v="900"/>
    <n v="0.09"/>
  </r>
  <r>
    <x v="1021"/>
    <x v="113"/>
    <x v="14"/>
    <x v="2"/>
    <n v="120"/>
    <n v="900"/>
    <n v="0.09"/>
  </r>
  <r>
    <x v="1021"/>
    <x v="113"/>
    <x v="14"/>
    <x v="2"/>
    <n v="17808.187169000001"/>
    <n v="9416021.0776429996"/>
    <n v="941.60210776429994"/>
  </r>
  <r>
    <x v="1021"/>
    <x v="113"/>
    <x v="14"/>
    <x v="1"/>
    <n v="960"/>
    <n v="29700"/>
    <n v="2.97"/>
  </r>
  <r>
    <x v="1021"/>
    <x v="113"/>
    <x v="14"/>
    <x v="2"/>
    <n v="120"/>
    <n v="900"/>
    <n v="0.09"/>
  </r>
  <r>
    <x v="1021"/>
    <x v="113"/>
    <x v="14"/>
    <x v="1"/>
    <n v="6360"/>
    <n v="537300"/>
    <n v="53.73"/>
  </r>
  <r>
    <x v="1021"/>
    <x v="113"/>
    <x v="14"/>
    <x v="1"/>
    <n v="2520"/>
    <n v="179100"/>
    <n v="17.91"/>
  </r>
  <r>
    <x v="1021"/>
    <x v="113"/>
    <x v="14"/>
    <x v="2"/>
    <n v="13200"/>
    <n v="1862100"/>
    <n v="186.21"/>
  </r>
  <r>
    <x v="1021"/>
    <x v="113"/>
    <x v="14"/>
    <x v="2"/>
    <n v="5460"/>
    <n v="858600"/>
    <n v="85.86"/>
  </r>
  <r>
    <x v="1021"/>
    <x v="113"/>
    <x v="14"/>
    <x v="2"/>
    <n v="22969.116889000001"/>
    <n v="5795844.1989259999"/>
    <n v="579.58441989259995"/>
  </r>
  <r>
    <x v="1021"/>
    <x v="113"/>
    <x v="14"/>
    <x v="2"/>
    <n v="1680"/>
    <n v="126000"/>
    <n v="12.6"/>
  </r>
  <r>
    <x v="1021"/>
    <x v="113"/>
    <x v="14"/>
    <x v="1"/>
    <n v="24616.992504000002"/>
    <n v="8216193.2856369996"/>
    <n v="821.61932856369992"/>
  </r>
  <r>
    <x v="1021"/>
    <x v="113"/>
    <x v="14"/>
    <x v="2"/>
    <n v="69523.362129999994"/>
    <n v="27130069.390407"/>
    <n v="2713.0069390406998"/>
  </r>
  <r>
    <x v="1021"/>
    <x v="113"/>
    <x v="14"/>
    <x v="2"/>
    <n v="180"/>
    <n v="1800"/>
    <n v="0.18"/>
  </r>
  <r>
    <x v="1021"/>
    <x v="113"/>
    <x v="14"/>
    <x v="2"/>
    <n v="3060"/>
    <n v="323100"/>
    <n v="32.31"/>
  </r>
  <r>
    <x v="1021"/>
    <x v="113"/>
    <x v="14"/>
    <x v="1"/>
    <n v="230665.78067000001"/>
    <n v="189023429.41876701"/>
    <n v="18902.342941876701"/>
  </r>
  <r>
    <x v="1026"/>
    <x v="117"/>
    <x v="14"/>
    <x v="2"/>
    <n v="7317.5213110000004"/>
    <n v="23168.092552999999"/>
    <n v="2.3168092552999999"/>
  </r>
  <r>
    <x v="1026"/>
    <x v="117"/>
    <x v="14"/>
    <x v="1"/>
    <n v="7718.2915849999999"/>
    <n v="24273.751777000001"/>
    <n v="2.4273751777000001"/>
  </r>
  <r>
    <x v="1026"/>
    <x v="117"/>
    <x v="14"/>
    <x v="2"/>
    <n v="120"/>
    <n v="900"/>
    <n v="0.09"/>
  </r>
  <r>
    <x v="1026"/>
    <x v="117"/>
    <x v="14"/>
    <x v="2"/>
    <n v="2700"/>
    <n v="117000"/>
    <n v="11.7"/>
  </r>
  <r>
    <x v="1026"/>
    <x v="117"/>
    <x v="14"/>
    <x v="2"/>
    <n v="66726.330189999993"/>
    <n v="35084586.389888003"/>
    <n v="3508.4586389888004"/>
  </r>
  <r>
    <x v="1026"/>
    <x v="117"/>
    <x v="14"/>
    <x v="2"/>
    <n v="1440"/>
    <n v="46800"/>
    <n v="4.68"/>
  </r>
  <r>
    <x v="1026"/>
    <x v="117"/>
    <x v="14"/>
    <x v="2"/>
    <n v="300"/>
    <n v="4500"/>
    <n v="0.45"/>
  </r>
  <r>
    <x v="1026"/>
    <x v="117"/>
    <x v="14"/>
    <x v="2"/>
    <n v="240"/>
    <n v="2700"/>
    <n v="0.27"/>
  </r>
  <r>
    <x v="1026"/>
    <x v="117"/>
    <x v="14"/>
    <x v="1"/>
    <n v="8185.7455040000004"/>
    <n v="1831406.7143629999"/>
    <n v="183.14067143629998"/>
  </r>
  <r>
    <x v="1026"/>
    <x v="117"/>
    <x v="14"/>
    <x v="2"/>
    <n v="1260"/>
    <n v="51300"/>
    <n v="5.13"/>
  </r>
  <r>
    <x v="1026"/>
    <x v="117"/>
    <x v="14"/>
    <x v="2"/>
    <n v="120"/>
    <n v="900"/>
    <n v="0.09"/>
  </r>
  <r>
    <x v="1026"/>
    <x v="117"/>
    <x v="14"/>
    <x v="1"/>
    <n v="120"/>
    <n v="900"/>
    <n v="0.09"/>
  </r>
  <r>
    <x v="1026"/>
    <x v="117"/>
    <x v="14"/>
    <x v="2"/>
    <n v="2160"/>
    <n v="138600"/>
    <n v="13.86"/>
  </r>
  <r>
    <x v="1026"/>
    <x v="117"/>
    <x v="14"/>
    <x v="2"/>
    <n v="120"/>
    <n v="900"/>
    <n v="0.09"/>
  </r>
  <r>
    <x v="1026"/>
    <x v="117"/>
    <x v="14"/>
    <x v="1"/>
    <n v="120"/>
    <n v="900"/>
    <n v="0.09"/>
  </r>
  <r>
    <x v="1026"/>
    <x v="117"/>
    <x v="14"/>
    <x v="2"/>
    <n v="780"/>
    <n v="19800"/>
    <n v="1.98"/>
  </r>
  <r>
    <x v="1026"/>
    <x v="117"/>
    <x v="14"/>
    <x v="1"/>
    <n v="180"/>
    <n v="1800"/>
    <n v="0.18"/>
  </r>
  <r>
    <x v="1026"/>
    <x v="117"/>
    <x v="14"/>
    <x v="1"/>
    <n v="480"/>
    <n v="9000"/>
    <n v="0.9"/>
  </r>
  <r>
    <x v="1026"/>
    <x v="117"/>
    <x v="14"/>
    <x v="2"/>
    <n v="120"/>
    <n v="900"/>
    <n v="0.09"/>
  </r>
  <r>
    <x v="1026"/>
    <x v="117"/>
    <x v="14"/>
    <x v="1"/>
    <n v="300"/>
    <n v="3600"/>
    <n v="0.36"/>
  </r>
  <r>
    <x v="1026"/>
    <x v="117"/>
    <x v="14"/>
    <x v="1"/>
    <n v="480"/>
    <n v="9900"/>
    <n v="0.99"/>
  </r>
  <r>
    <x v="1026"/>
    <x v="117"/>
    <x v="14"/>
    <x v="1"/>
    <n v="540"/>
    <n v="9000"/>
    <n v="0.9"/>
  </r>
  <r>
    <x v="1026"/>
    <x v="117"/>
    <x v="14"/>
    <x v="1"/>
    <n v="540"/>
    <n v="10800"/>
    <n v="1.08"/>
  </r>
  <r>
    <x v="1026"/>
    <x v="117"/>
    <x v="14"/>
    <x v="1"/>
    <n v="10860"/>
    <n v="2260800"/>
    <n v="226.08"/>
  </r>
  <r>
    <x v="1026"/>
    <x v="117"/>
    <x v="14"/>
    <x v="1"/>
    <n v="1680"/>
    <n v="77400"/>
    <n v="7.74"/>
  </r>
  <r>
    <x v="1026"/>
    <x v="117"/>
    <x v="14"/>
    <x v="1"/>
    <n v="7980"/>
    <n v="1294200"/>
    <n v="129.41999999999999"/>
  </r>
  <r>
    <x v="1026"/>
    <x v="117"/>
    <x v="14"/>
    <x v="1"/>
    <n v="947.16286300000002"/>
    <n v="6866.897911"/>
    <n v="0.68668979110000006"/>
  </r>
  <r>
    <x v="1026"/>
    <x v="117"/>
    <x v="14"/>
    <x v="1"/>
    <n v="71.536935999999997"/>
    <n v="183.742762"/>
    <n v="1.8374276200000001E-2"/>
  </r>
  <r>
    <x v="1026"/>
    <x v="117"/>
    <x v="14"/>
    <x v="1"/>
    <n v="3372.7541460000002"/>
    <n v="159923.10204299999"/>
    <n v="15.992310204299999"/>
  </r>
  <r>
    <x v="1026"/>
    <x v="117"/>
    <x v="14"/>
    <x v="2"/>
    <n v="153495.21263200001"/>
    <n v="85556621.464743003"/>
    <n v="8555.6621464743002"/>
  </r>
  <r>
    <x v="1026"/>
    <x v="117"/>
    <x v="14"/>
    <x v="2"/>
    <n v="16260"/>
    <n v="2749500"/>
    <n v="274.95"/>
  </r>
  <r>
    <x v="1026"/>
    <x v="117"/>
    <x v="14"/>
    <x v="1"/>
    <n v="120"/>
    <n v="900"/>
    <n v="0.09"/>
  </r>
  <r>
    <x v="1026"/>
    <x v="117"/>
    <x v="14"/>
    <x v="2"/>
    <n v="3402.0770040000002"/>
    <n v="250338.888806"/>
    <n v="25.033888880599999"/>
  </r>
  <r>
    <x v="1026"/>
    <x v="117"/>
    <x v="14"/>
    <x v="1"/>
    <n v="297179.093031"/>
    <n v="518124672.292068"/>
    <n v="51812.467229206799"/>
  </r>
  <r>
    <x v="1560"/>
    <x v="117"/>
    <x v="14"/>
    <x v="1"/>
    <n v="31046.979975999999"/>
    <n v="99746.479995999995"/>
    <n v="9.9746479996000001"/>
  </r>
  <r>
    <x v="1560"/>
    <x v="117"/>
    <x v="14"/>
    <x v="1"/>
    <n v="82930.273813000007"/>
    <n v="156422067.043136"/>
    <n v="15642.206704313599"/>
  </r>
  <r>
    <x v="1034"/>
    <x v="116"/>
    <x v="14"/>
    <x v="1"/>
    <n v="20566.743138999998"/>
    <n v="67816.645571000001"/>
    <n v="6.7816645571"/>
  </r>
  <r>
    <x v="1034"/>
    <x v="116"/>
    <x v="14"/>
    <x v="1"/>
    <n v="14742.944228"/>
    <n v="46754.203263000003"/>
    <n v="4.6754203263000003"/>
  </r>
  <r>
    <x v="1034"/>
    <x v="116"/>
    <x v="14"/>
    <x v="1"/>
    <n v="17141.226974000001"/>
    <n v="53374.032181000002"/>
    <n v="5.3374032181000004"/>
  </r>
  <r>
    <x v="1034"/>
    <x v="116"/>
    <x v="14"/>
    <x v="1"/>
    <n v="18380.754602000001"/>
    <n v="58749.276662999997"/>
    <n v="5.8749276662999996"/>
  </r>
  <r>
    <x v="1034"/>
    <x v="116"/>
    <x v="14"/>
    <x v="2"/>
    <n v="86543.343007999996"/>
    <n v="287569.51416199998"/>
    <n v="28.756951416199996"/>
  </r>
  <r>
    <x v="1034"/>
    <x v="116"/>
    <x v="14"/>
    <x v="1"/>
    <n v="49015.958842"/>
    <n v="161436.269902"/>
    <n v="16.143626990200001"/>
  </r>
  <r>
    <x v="1034"/>
    <x v="116"/>
    <x v="14"/>
    <x v="3"/>
    <n v="116593.95898900001"/>
    <n v="375056.64459099999"/>
    <n v="37.505664459099997"/>
  </r>
  <r>
    <x v="1034"/>
    <x v="116"/>
    <x v="14"/>
    <x v="1"/>
    <n v="84.238016000000002"/>
    <n v="348.272447"/>
    <n v="3.4827244700000003E-2"/>
  </r>
  <r>
    <x v="1034"/>
    <x v="116"/>
    <x v="14"/>
    <x v="2"/>
    <n v="165.05614700000001"/>
    <n v="1316.8320000000001"/>
    <n v="0.1316832"/>
  </r>
  <r>
    <x v="1034"/>
    <x v="116"/>
    <x v="14"/>
    <x v="2"/>
    <n v="95.89237"/>
    <n v="530.37450000000001"/>
    <n v="5.303745E-2"/>
  </r>
  <r>
    <x v="1034"/>
    <x v="116"/>
    <x v="14"/>
    <x v="2"/>
    <n v="120"/>
    <n v="900"/>
    <n v="0.09"/>
  </r>
  <r>
    <x v="1034"/>
    <x v="116"/>
    <x v="14"/>
    <x v="1"/>
    <n v="62434.532984999998"/>
    <n v="71132679.588517994"/>
    <n v="7113.2679588517994"/>
  </r>
  <r>
    <x v="1034"/>
    <x v="116"/>
    <x v="14"/>
    <x v="2"/>
    <n v="180"/>
    <n v="1800"/>
    <n v="0.18"/>
  </r>
  <r>
    <x v="1034"/>
    <x v="116"/>
    <x v="14"/>
    <x v="2"/>
    <n v="180"/>
    <n v="1800"/>
    <n v="0.18"/>
  </r>
  <r>
    <x v="1034"/>
    <x v="116"/>
    <x v="14"/>
    <x v="2"/>
    <n v="180"/>
    <n v="1800"/>
    <n v="0.18"/>
  </r>
  <r>
    <x v="1034"/>
    <x v="116"/>
    <x v="14"/>
    <x v="2"/>
    <n v="1560"/>
    <n v="58500"/>
    <n v="5.85"/>
  </r>
  <r>
    <x v="1034"/>
    <x v="116"/>
    <x v="14"/>
    <x v="2"/>
    <n v="960"/>
    <n v="26100"/>
    <n v="2.61"/>
  </r>
  <r>
    <x v="1034"/>
    <x v="116"/>
    <x v="14"/>
    <x v="2"/>
    <n v="120"/>
    <n v="900"/>
    <n v="0.09"/>
  </r>
  <r>
    <x v="1034"/>
    <x v="116"/>
    <x v="14"/>
    <x v="2"/>
    <n v="120"/>
    <n v="900"/>
    <n v="0.09"/>
  </r>
  <r>
    <x v="1034"/>
    <x v="116"/>
    <x v="14"/>
    <x v="2"/>
    <n v="300"/>
    <n v="4500"/>
    <n v="0.45"/>
  </r>
  <r>
    <x v="1034"/>
    <x v="116"/>
    <x v="14"/>
    <x v="2"/>
    <n v="10560"/>
    <n v="1349100"/>
    <n v="134.91"/>
  </r>
  <r>
    <x v="1034"/>
    <x v="116"/>
    <x v="14"/>
    <x v="2"/>
    <n v="300"/>
    <n v="3600"/>
    <n v="0.36"/>
  </r>
  <r>
    <x v="1034"/>
    <x v="116"/>
    <x v="14"/>
    <x v="2"/>
    <n v="1585.4484890000001"/>
    <n v="49590.845999999998"/>
    <n v="4.9590845999999997"/>
  </r>
  <r>
    <x v="1034"/>
    <x v="116"/>
    <x v="14"/>
    <x v="1"/>
    <n v="68423.707775000003"/>
    <n v="81555177.754306003"/>
    <n v="8155.5177754306005"/>
  </r>
  <r>
    <x v="1034"/>
    <x v="116"/>
    <x v="14"/>
    <x v="1"/>
    <n v="4260"/>
    <n v="193500"/>
    <n v="19.350000000000001"/>
  </r>
  <r>
    <x v="1034"/>
    <x v="116"/>
    <x v="14"/>
    <x v="1"/>
    <n v="3840"/>
    <n v="123300"/>
    <n v="12.33"/>
  </r>
  <r>
    <x v="1034"/>
    <x v="116"/>
    <x v="14"/>
    <x v="2"/>
    <n v="4740"/>
    <n v="617400"/>
    <n v="61.74"/>
  </r>
  <r>
    <x v="1034"/>
    <x v="116"/>
    <x v="14"/>
    <x v="2"/>
    <n v="3987.4770589999998"/>
    <n v="88209.158920000002"/>
    <n v="8.8209158920000004"/>
  </r>
  <r>
    <x v="1034"/>
    <x v="116"/>
    <x v="14"/>
    <x v="1"/>
    <n v="6060"/>
    <n v="307800"/>
    <n v="30.78"/>
  </r>
  <r>
    <x v="1034"/>
    <x v="116"/>
    <x v="14"/>
    <x v="1"/>
    <n v="3600"/>
    <n v="159300"/>
    <n v="15.93"/>
  </r>
  <r>
    <x v="1034"/>
    <x v="116"/>
    <x v="14"/>
    <x v="1"/>
    <n v="2760"/>
    <n v="144000"/>
    <n v="14.4"/>
  </r>
  <r>
    <x v="1034"/>
    <x v="116"/>
    <x v="14"/>
    <x v="2"/>
    <n v="199.80443700000001"/>
    <n v="2084.848583"/>
    <n v="0.20848485829999999"/>
  </r>
  <r>
    <x v="1034"/>
    <x v="116"/>
    <x v="14"/>
    <x v="2"/>
    <n v="120"/>
    <n v="900"/>
    <n v="0.09"/>
  </r>
  <r>
    <x v="1034"/>
    <x v="116"/>
    <x v="14"/>
    <x v="2"/>
    <n v="720"/>
    <n v="14400"/>
    <n v="1.44"/>
  </r>
  <r>
    <x v="1034"/>
    <x v="116"/>
    <x v="14"/>
    <x v="2"/>
    <n v="300"/>
    <n v="3600"/>
    <n v="0.36"/>
  </r>
  <r>
    <x v="1034"/>
    <x v="116"/>
    <x v="14"/>
    <x v="2"/>
    <n v="1260"/>
    <n v="30600"/>
    <n v="3.06"/>
  </r>
  <r>
    <x v="1034"/>
    <x v="116"/>
    <x v="14"/>
    <x v="1"/>
    <n v="29100"/>
    <n v="32941800"/>
    <n v="3294.18"/>
  </r>
  <r>
    <x v="1034"/>
    <x v="116"/>
    <x v="14"/>
    <x v="2"/>
    <n v="1320"/>
    <n v="54000"/>
    <n v="5.4"/>
  </r>
  <r>
    <x v="1034"/>
    <x v="116"/>
    <x v="14"/>
    <x v="2"/>
    <n v="23403.441429999999"/>
    <n v="7782488.0132520003"/>
    <n v="778.24880132520002"/>
  </r>
  <r>
    <x v="1034"/>
    <x v="116"/>
    <x v="14"/>
    <x v="1"/>
    <n v="180"/>
    <n v="1800"/>
    <n v="0.18"/>
  </r>
  <r>
    <x v="1034"/>
    <x v="116"/>
    <x v="14"/>
    <x v="1"/>
    <n v="120"/>
    <n v="900"/>
    <n v="0.09"/>
  </r>
  <r>
    <x v="1034"/>
    <x v="116"/>
    <x v="14"/>
    <x v="1"/>
    <n v="180"/>
    <n v="1800"/>
    <n v="0.18"/>
  </r>
  <r>
    <x v="1034"/>
    <x v="116"/>
    <x v="14"/>
    <x v="1"/>
    <n v="10080"/>
    <n v="646200"/>
    <n v="64.62"/>
  </r>
  <r>
    <x v="1034"/>
    <x v="116"/>
    <x v="14"/>
    <x v="1"/>
    <n v="3900"/>
    <n v="165600"/>
    <n v="16.559999999999999"/>
  </r>
  <r>
    <x v="1034"/>
    <x v="116"/>
    <x v="14"/>
    <x v="1"/>
    <n v="6000"/>
    <n v="241200"/>
    <n v="24.12"/>
  </r>
  <r>
    <x v="1034"/>
    <x v="116"/>
    <x v="14"/>
    <x v="2"/>
    <n v="300"/>
    <n v="3600"/>
    <n v="0.36"/>
  </r>
  <r>
    <x v="1034"/>
    <x v="116"/>
    <x v="14"/>
    <x v="1"/>
    <n v="16080"/>
    <n v="1142100"/>
    <n v="114.21"/>
  </r>
  <r>
    <x v="1034"/>
    <x v="116"/>
    <x v="14"/>
    <x v="2"/>
    <n v="2640"/>
    <n v="188100"/>
    <n v="18.809999999999999"/>
  </r>
  <r>
    <x v="1034"/>
    <x v="116"/>
    <x v="14"/>
    <x v="1"/>
    <n v="41160"/>
    <n v="66830400"/>
    <n v="6683.04"/>
  </r>
  <r>
    <x v="1034"/>
    <x v="116"/>
    <x v="14"/>
    <x v="1"/>
    <n v="29460"/>
    <n v="27549900"/>
    <n v="2754.99"/>
  </r>
  <r>
    <x v="1034"/>
    <x v="116"/>
    <x v="14"/>
    <x v="1"/>
    <n v="2880"/>
    <n v="131400"/>
    <n v="13.14"/>
  </r>
  <r>
    <x v="1034"/>
    <x v="116"/>
    <x v="14"/>
    <x v="1"/>
    <n v="2220"/>
    <n v="102600"/>
    <n v="10.26"/>
  </r>
  <r>
    <x v="1034"/>
    <x v="116"/>
    <x v="14"/>
    <x v="1"/>
    <n v="37200"/>
    <n v="65308500"/>
    <n v="6530.85"/>
  </r>
  <r>
    <x v="1034"/>
    <x v="116"/>
    <x v="14"/>
    <x v="2"/>
    <n v="360"/>
    <n v="6300"/>
    <n v="0.63"/>
  </r>
  <r>
    <x v="1034"/>
    <x v="116"/>
    <x v="14"/>
    <x v="1"/>
    <n v="4680"/>
    <n v="332100"/>
    <n v="33.21"/>
  </r>
  <r>
    <x v="1034"/>
    <x v="116"/>
    <x v="14"/>
    <x v="1"/>
    <n v="720"/>
    <n v="14400"/>
    <n v="1.44"/>
  </r>
  <r>
    <x v="1034"/>
    <x v="116"/>
    <x v="14"/>
    <x v="1"/>
    <n v="120"/>
    <n v="900"/>
    <n v="0.09"/>
  </r>
  <r>
    <x v="1034"/>
    <x v="116"/>
    <x v="14"/>
    <x v="1"/>
    <n v="21720"/>
    <n v="4355100"/>
    <n v="435.51"/>
  </r>
  <r>
    <x v="1034"/>
    <x v="116"/>
    <x v="14"/>
    <x v="1"/>
    <n v="139213.50305"/>
    <n v="232888045.840105"/>
    <n v="23288.804584010501"/>
  </r>
  <r>
    <x v="1034"/>
    <x v="116"/>
    <x v="14"/>
    <x v="1"/>
    <n v="12180"/>
    <n v="1524600"/>
    <n v="152.46"/>
  </r>
  <r>
    <x v="1034"/>
    <x v="116"/>
    <x v="14"/>
    <x v="1"/>
    <n v="1414.3214170000001"/>
    <n v="15899.093306999999"/>
    <n v="1.5899093306999998"/>
  </r>
  <r>
    <x v="1034"/>
    <x v="116"/>
    <x v="14"/>
    <x v="1"/>
    <n v="7680"/>
    <n v="1221300"/>
    <n v="122.13"/>
  </r>
  <r>
    <x v="1034"/>
    <x v="116"/>
    <x v="14"/>
    <x v="1"/>
    <n v="9420"/>
    <n v="648000"/>
    <n v="64.8"/>
  </r>
  <r>
    <x v="1034"/>
    <x v="116"/>
    <x v="14"/>
    <x v="2"/>
    <n v="120"/>
    <n v="900"/>
    <n v="0.09"/>
  </r>
  <r>
    <x v="1034"/>
    <x v="116"/>
    <x v="14"/>
    <x v="2"/>
    <n v="420"/>
    <n v="5400"/>
    <n v="0.54"/>
  </r>
  <r>
    <x v="1034"/>
    <x v="116"/>
    <x v="14"/>
    <x v="1"/>
    <n v="38460"/>
    <n v="36735300"/>
    <n v="3673.53"/>
  </r>
  <r>
    <x v="1034"/>
    <x v="116"/>
    <x v="14"/>
    <x v="1"/>
    <n v="52494.444844999998"/>
    <n v="69428385.788146004"/>
    <n v="6942.8385788146006"/>
  </r>
  <r>
    <x v="1034"/>
    <x v="116"/>
    <x v="14"/>
    <x v="1"/>
    <n v="3360"/>
    <n v="185400"/>
    <n v="18.54"/>
  </r>
  <r>
    <x v="1034"/>
    <x v="116"/>
    <x v="14"/>
    <x v="1"/>
    <n v="6540"/>
    <n v="158400"/>
    <n v="15.84"/>
  </r>
  <r>
    <x v="1034"/>
    <x v="116"/>
    <x v="14"/>
    <x v="1"/>
    <n v="8700"/>
    <n v="699300"/>
    <n v="69.930000000000007"/>
  </r>
  <r>
    <x v="1034"/>
    <x v="116"/>
    <x v="14"/>
    <x v="1"/>
    <n v="5280"/>
    <n v="249300"/>
    <n v="24.93"/>
  </r>
  <r>
    <x v="1034"/>
    <x v="116"/>
    <x v="14"/>
    <x v="1"/>
    <n v="3660"/>
    <n v="110700"/>
    <n v="11.07"/>
  </r>
  <r>
    <x v="1034"/>
    <x v="116"/>
    <x v="14"/>
    <x v="2"/>
    <n v="2640"/>
    <n v="181800"/>
    <n v="18.18"/>
  </r>
  <r>
    <x v="1034"/>
    <x v="116"/>
    <x v="14"/>
    <x v="2"/>
    <n v="420"/>
    <n v="10800"/>
    <n v="1.08"/>
  </r>
  <r>
    <x v="1034"/>
    <x v="116"/>
    <x v="14"/>
    <x v="2"/>
    <n v="420"/>
    <n v="10800"/>
    <n v="1.08"/>
  </r>
  <r>
    <x v="1034"/>
    <x v="116"/>
    <x v="14"/>
    <x v="1"/>
    <n v="3180"/>
    <n v="207000"/>
    <n v="20.7"/>
  </r>
  <r>
    <x v="1034"/>
    <x v="116"/>
    <x v="14"/>
    <x v="1"/>
    <n v="32400"/>
    <n v="50266800"/>
    <n v="5026.68"/>
  </r>
  <r>
    <x v="1034"/>
    <x v="116"/>
    <x v="14"/>
    <x v="1"/>
    <n v="3420"/>
    <n v="283500"/>
    <n v="28.35"/>
  </r>
  <r>
    <x v="1034"/>
    <x v="116"/>
    <x v="14"/>
    <x v="1"/>
    <n v="4260"/>
    <n v="204300"/>
    <n v="20.43"/>
  </r>
  <r>
    <x v="1034"/>
    <x v="116"/>
    <x v="14"/>
    <x v="2"/>
    <n v="3180"/>
    <n v="134100"/>
    <n v="13.41"/>
  </r>
  <r>
    <x v="1034"/>
    <x v="116"/>
    <x v="14"/>
    <x v="1"/>
    <n v="7620"/>
    <n v="263700"/>
    <n v="26.37"/>
  </r>
  <r>
    <x v="1034"/>
    <x v="116"/>
    <x v="14"/>
    <x v="1"/>
    <n v="7140"/>
    <n v="468900"/>
    <n v="46.89"/>
  </r>
  <r>
    <x v="1034"/>
    <x v="116"/>
    <x v="14"/>
    <x v="1"/>
    <n v="4320"/>
    <n v="201600"/>
    <n v="20.16"/>
  </r>
  <r>
    <x v="1034"/>
    <x v="116"/>
    <x v="14"/>
    <x v="1"/>
    <n v="14940"/>
    <n v="905400"/>
    <n v="90.54"/>
  </r>
  <r>
    <x v="1034"/>
    <x v="116"/>
    <x v="14"/>
    <x v="1"/>
    <n v="14820"/>
    <n v="702900"/>
    <n v="70.290000000000006"/>
  </r>
  <r>
    <x v="1034"/>
    <x v="116"/>
    <x v="14"/>
    <x v="1"/>
    <n v="4140"/>
    <n v="283500"/>
    <n v="28.35"/>
  </r>
  <r>
    <x v="1034"/>
    <x v="116"/>
    <x v="14"/>
    <x v="2"/>
    <n v="4440"/>
    <n v="225000"/>
    <n v="22.5"/>
  </r>
  <r>
    <x v="1034"/>
    <x v="116"/>
    <x v="14"/>
    <x v="1"/>
    <n v="9720"/>
    <n v="569700"/>
    <n v="56.97"/>
  </r>
  <r>
    <x v="1034"/>
    <x v="116"/>
    <x v="14"/>
    <x v="1"/>
    <n v="9960"/>
    <n v="666900"/>
    <n v="66.69"/>
  </r>
  <r>
    <x v="1034"/>
    <x v="116"/>
    <x v="14"/>
    <x v="1"/>
    <n v="30840"/>
    <n v="2583000"/>
    <n v="258.3"/>
  </r>
  <r>
    <x v="1034"/>
    <x v="116"/>
    <x v="14"/>
    <x v="2"/>
    <n v="3840"/>
    <n v="153000"/>
    <n v="15.3"/>
  </r>
  <r>
    <x v="1034"/>
    <x v="116"/>
    <x v="14"/>
    <x v="1"/>
    <n v="3840"/>
    <n v="222300"/>
    <n v="22.23"/>
  </r>
  <r>
    <x v="1034"/>
    <x v="116"/>
    <x v="14"/>
    <x v="2"/>
    <n v="3300"/>
    <n v="101700"/>
    <n v="10.17"/>
  </r>
  <r>
    <x v="1034"/>
    <x v="116"/>
    <x v="14"/>
    <x v="1"/>
    <n v="10440"/>
    <n v="500400"/>
    <n v="50.04"/>
  </r>
  <r>
    <x v="1034"/>
    <x v="116"/>
    <x v="14"/>
    <x v="1"/>
    <n v="31020"/>
    <n v="2179800"/>
    <n v="217.98"/>
  </r>
  <r>
    <x v="1034"/>
    <x v="116"/>
    <x v="14"/>
    <x v="1"/>
    <n v="7380"/>
    <n v="438300"/>
    <n v="43.83"/>
  </r>
  <r>
    <x v="1034"/>
    <x v="116"/>
    <x v="14"/>
    <x v="1"/>
    <n v="5400"/>
    <n v="335700"/>
    <n v="33.57"/>
  </r>
  <r>
    <x v="1034"/>
    <x v="116"/>
    <x v="14"/>
    <x v="1"/>
    <n v="11460"/>
    <n v="1059300"/>
    <n v="105.93"/>
  </r>
  <r>
    <x v="1034"/>
    <x v="116"/>
    <x v="14"/>
    <x v="1"/>
    <n v="4620"/>
    <n v="219600"/>
    <n v="21.96"/>
  </r>
  <r>
    <x v="1034"/>
    <x v="116"/>
    <x v="14"/>
    <x v="1"/>
    <n v="4440"/>
    <n v="113400"/>
    <n v="11.34"/>
  </r>
  <r>
    <x v="1034"/>
    <x v="116"/>
    <x v="14"/>
    <x v="1"/>
    <n v="14040"/>
    <n v="666000"/>
    <n v="66.599999999999994"/>
  </r>
  <r>
    <x v="1034"/>
    <x v="116"/>
    <x v="14"/>
    <x v="1"/>
    <n v="11700"/>
    <n v="702000"/>
    <n v="70.2"/>
  </r>
  <r>
    <x v="1034"/>
    <x v="116"/>
    <x v="14"/>
    <x v="1"/>
    <n v="2880"/>
    <n v="123300"/>
    <n v="12.33"/>
  </r>
  <r>
    <x v="1034"/>
    <x v="116"/>
    <x v="14"/>
    <x v="1"/>
    <n v="12000"/>
    <n v="1240200"/>
    <n v="124.02"/>
  </r>
  <r>
    <x v="1034"/>
    <x v="116"/>
    <x v="14"/>
    <x v="1"/>
    <n v="2940"/>
    <n v="127800"/>
    <n v="12.78"/>
  </r>
  <r>
    <x v="1034"/>
    <x v="116"/>
    <x v="14"/>
    <x v="2"/>
    <n v="540"/>
    <n v="8100"/>
    <n v="0.81"/>
  </r>
  <r>
    <x v="1034"/>
    <x v="116"/>
    <x v="14"/>
    <x v="1"/>
    <n v="8100"/>
    <n v="363600"/>
    <n v="36.36"/>
  </r>
  <r>
    <x v="1034"/>
    <x v="116"/>
    <x v="14"/>
    <x v="1"/>
    <n v="120"/>
    <n v="900"/>
    <n v="0.09"/>
  </r>
  <r>
    <x v="1034"/>
    <x v="116"/>
    <x v="14"/>
    <x v="1"/>
    <n v="240"/>
    <n v="2700"/>
    <n v="0.27"/>
  </r>
  <r>
    <x v="1034"/>
    <x v="116"/>
    <x v="14"/>
    <x v="2"/>
    <n v="120"/>
    <n v="900"/>
    <n v="0.09"/>
  </r>
  <r>
    <x v="1034"/>
    <x v="116"/>
    <x v="14"/>
    <x v="1"/>
    <n v="3720"/>
    <n v="118800"/>
    <n v="11.88"/>
  </r>
  <r>
    <x v="1034"/>
    <x v="116"/>
    <x v="14"/>
    <x v="1"/>
    <n v="3300"/>
    <n v="125100"/>
    <n v="12.51"/>
  </r>
  <r>
    <x v="1034"/>
    <x v="116"/>
    <x v="14"/>
    <x v="2"/>
    <n v="1599754.3867180001"/>
    <n v="6026847371.62642"/>
    <n v="602684.73716264195"/>
  </r>
  <r>
    <x v="1034"/>
    <x v="116"/>
    <x v="14"/>
    <x v="1"/>
    <n v="753630.18839100003"/>
    <n v="1752127286.0786901"/>
    <n v="175212.72860786901"/>
  </r>
  <r>
    <x v="1034"/>
    <x v="116"/>
    <x v="14"/>
    <x v="3"/>
    <n v="303190.07315100002"/>
    <n v="1584105200.10903"/>
    <n v="158410.52001090301"/>
  </r>
  <r>
    <x v="1034"/>
    <x v="116"/>
    <x v="14"/>
    <x v="2"/>
    <n v="185782.20299399999"/>
    <n v="588531.60811899998"/>
    <n v="58.853160811899997"/>
  </r>
  <r>
    <x v="1034"/>
    <x v="116"/>
    <x v="14"/>
    <x v="1"/>
    <n v="14833.005513"/>
    <n v="49804.359364000004"/>
    <n v="4.9804359364000002"/>
  </r>
  <r>
    <x v="1034"/>
    <x v="116"/>
    <x v="14"/>
    <x v="3"/>
    <n v="23817.940584"/>
    <n v="72130.301489999998"/>
    <n v="7.2130301489999997"/>
  </r>
  <r>
    <x v="1037"/>
    <x v="119"/>
    <x v="14"/>
    <x v="1"/>
    <n v="1335.9430649999999"/>
    <n v="28354.389534000002"/>
    <n v="2.8354389534000002"/>
  </r>
  <r>
    <x v="1037"/>
    <x v="119"/>
    <x v="14"/>
    <x v="1"/>
    <n v="164.10414900000001"/>
    <n v="1415.0208720000001"/>
    <n v="0.14150208720000002"/>
  </r>
  <r>
    <x v="1037"/>
    <x v="119"/>
    <x v="14"/>
    <x v="1"/>
    <n v="24615.042882999998"/>
    <n v="10668344.633006999"/>
    <n v="1066.8344633007"/>
  </r>
  <r>
    <x v="1037"/>
    <x v="119"/>
    <x v="14"/>
    <x v="2"/>
    <n v="3272.04297"/>
    <n v="10937.784627000001"/>
    <n v="1.0937784627"/>
  </r>
  <r>
    <x v="1037"/>
    <x v="119"/>
    <x v="14"/>
    <x v="1"/>
    <n v="50917.802314"/>
    <n v="161947.046176"/>
    <n v="16.194704617599999"/>
  </r>
  <r>
    <x v="1037"/>
    <x v="119"/>
    <x v="14"/>
    <x v="1"/>
    <n v="120"/>
    <n v="900"/>
    <n v="0.09"/>
  </r>
  <r>
    <x v="1037"/>
    <x v="119"/>
    <x v="14"/>
    <x v="2"/>
    <n v="5040"/>
    <n v="852300"/>
    <n v="85.23"/>
  </r>
  <r>
    <x v="1037"/>
    <x v="119"/>
    <x v="14"/>
    <x v="2"/>
    <n v="120"/>
    <n v="900"/>
    <n v="0.09"/>
  </r>
  <r>
    <x v="1037"/>
    <x v="119"/>
    <x v="14"/>
    <x v="2"/>
    <n v="120"/>
    <n v="900"/>
    <n v="0.09"/>
  </r>
  <r>
    <x v="1037"/>
    <x v="119"/>
    <x v="14"/>
    <x v="2"/>
    <n v="120"/>
    <n v="900"/>
    <n v="0.09"/>
  </r>
  <r>
    <x v="1037"/>
    <x v="119"/>
    <x v="14"/>
    <x v="2"/>
    <n v="2160"/>
    <n v="163800"/>
    <n v="16.38"/>
  </r>
  <r>
    <x v="1037"/>
    <x v="119"/>
    <x v="14"/>
    <x v="1"/>
    <n v="120"/>
    <n v="900"/>
    <n v="0.09"/>
  </r>
  <r>
    <x v="1037"/>
    <x v="119"/>
    <x v="14"/>
    <x v="1"/>
    <n v="240"/>
    <n v="2700"/>
    <n v="0.27"/>
  </r>
  <r>
    <x v="1037"/>
    <x v="119"/>
    <x v="14"/>
    <x v="1"/>
    <n v="120"/>
    <n v="900"/>
    <n v="0.09"/>
  </r>
  <r>
    <x v="1037"/>
    <x v="119"/>
    <x v="14"/>
    <x v="1"/>
    <n v="120"/>
    <n v="900"/>
    <n v="0.09"/>
  </r>
  <r>
    <x v="1037"/>
    <x v="119"/>
    <x v="14"/>
    <x v="1"/>
    <n v="120"/>
    <n v="900"/>
    <n v="0.09"/>
  </r>
  <r>
    <x v="1037"/>
    <x v="119"/>
    <x v="14"/>
    <x v="2"/>
    <n v="840"/>
    <n v="19800"/>
    <n v="1.98"/>
  </r>
  <r>
    <x v="1037"/>
    <x v="119"/>
    <x v="14"/>
    <x v="2"/>
    <n v="7260"/>
    <n v="1072800"/>
    <n v="107.28"/>
  </r>
  <r>
    <x v="1037"/>
    <x v="119"/>
    <x v="14"/>
    <x v="2"/>
    <n v="240"/>
    <n v="2700"/>
    <n v="0.27"/>
  </r>
  <r>
    <x v="1037"/>
    <x v="119"/>
    <x v="14"/>
    <x v="2"/>
    <n v="13920"/>
    <n v="3669300"/>
    <n v="366.93"/>
  </r>
  <r>
    <x v="1037"/>
    <x v="119"/>
    <x v="14"/>
    <x v="2"/>
    <n v="122147.263492"/>
    <n v="108251385.353985"/>
    <n v="10825.138535398499"/>
  </r>
  <r>
    <x v="1037"/>
    <x v="119"/>
    <x v="14"/>
    <x v="2"/>
    <n v="54810.957538000002"/>
    <n v="20632328.027991001"/>
    <n v="2063.2328027991002"/>
  </r>
  <r>
    <x v="1037"/>
    <x v="119"/>
    <x v="14"/>
    <x v="1"/>
    <n v="166864.48635600001"/>
    <n v="154038199.120772"/>
    <n v="15403.819912077201"/>
  </r>
  <r>
    <x v="1561"/>
    <x v="124"/>
    <x v="20"/>
    <x v="3"/>
    <n v="635090.67032499996"/>
    <n v="7755067940.3134604"/>
    <n v="775506.79403134598"/>
  </r>
  <r>
    <x v="1561"/>
    <x v="124"/>
    <x v="20"/>
    <x v="3"/>
    <n v="51556.850297999998"/>
    <n v="166630.51595100001"/>
    <n v="16.663051595100001"/>
  </r>
  <r>
    <x v="1561"/>
    <x v="124"/>
    <x v="20"/>
    <x v="3"/>
    <n v="62539.060301999998"/>
    <n v="206281.309366"/>
    <n v="20.628130936600002"/>
  </r>
  <r>
    <x v="1561"/>
    <x v="124"/>
    <x v="20"/>
    <x v="3"/>
    <n v="317194.30904999998"/>
    <n v="1030896.820306"/>
    <n v="103.08968203059999"/>
  </r>
  <r>
    <x v="1040"/>
    <x v="117"/>
    <x v="14"/>
    <x v="1"/>
    <n v="434.02196900000001"/>
    <n v="1413.302739"/>
    <n v="0.1413302739"/>
  </r>
  <r>
    <x v="1040"/>
    <x v="117"/>
    <x v="14"/>
    <x v="2"/>
    <n v="16781.702573999999"/>
    <n v="53630.899706999997"/>
    <n v="5.3630899706999999"/>
  </r>
  <r>
    <x v="1040"/>
    <x v="117"/>
    <x v="14"/>
    <x v="1"/>
    <n v="46787.454339000004"/>
    <n v="149089.07099899999"/>
    <n v="14.908907099899999"/>
  </r>
  <r>
    <x v="1040"/>
    <x v="117"/>
    <x v="14"/>
    <x v="1"/>
    <n v="4561.7266840000002"/>
    <n v="208157.08951300001"/>
    <n v="20.815708951300003"/>
  </r>
  <r>
    <x v="1040"/>
    <x v="117"/>
    <x v="14"/>
    <x v="1"/>
    <n v="8274.4319360000009"/>
    <n v="428359.31819299998"/>
    <n v="42.835931819300001"/>
  </r>
  <r>
    <x v="1040"/>
    <x v="117"/>
    <x v="14"/>
    <x v="1"/>
    <n v="3060"/>
    <n v="110700"/>
    <n v="11.07"/>
  </r>
  <r>
    <x v="1040"/>
    <x v="117"/>
    <x v="14"/>
    <x v="2"/>
    <n v="120"/>
    <n v="900"/>
    <n v="0.09"/>
  </r>
  <r>
    <x v="1040"/>
    <x v="117"/>
    <x v="14"/>
    <x v="2"/>
    <n v="360"/>
    <n v="7200"/>
    <n v="0.72"/>
  </r>
  <r>
    <x v="1040"/>
    <x v="117"/>
    <x v="14"/>
    <x v="2"/>
    <n v="480"/>
    <n v="9000"/>
    <n v="0.9"/>
  </r>
  <r>
    <x v="1040"/>
    <x v="117"/>
    <x v="14"/>
    <x v="2"/>
    <n v="1380"/>
    <n v="38700"/>
    <n v="3.87"/>
  </r>
  <r>
    <x v="1040"/>
    <x v="117"/>
    <x v="14"/>
    <x v="2"/>
    <n v="2357.1856109999999"/>
    <n v="179240.69876999999"/>
    <n v="17.924069876999997"/>
  </r>
  <r>
    <x v="1040"/>
    <x v="117"/>
    <x v="14"/>
    <x v="2"/>
    <n v="14460"/>
    <n v="2317500"/>
    <n v="231.75"/>
  </r>
  <r>
    <x v="1040"/>
    <x v="117"/>
    <x v="14"/>
    <x v="2"/>
    <n v="1080"/>
    <n v="29700"/>
    <n v="2.97"/>
  </r>
  <r>
    <x v="1040"/>
    <x v="117"/>
    <x v="14"/>
    <x v="2"/>
    <n v="45143.520107999997"/>
    <n v="10924997.885947"/>
    <n v="1092.4997885947"/>
  </r>
  <r>
    <x v="1040"/>
    <x v="117"/>
    <x v="14"/>
    <x v="1"/>
    <n v="279584.60114400001"/>
    <n v="1174017440.41836"/>
    <n v="117401.74404183601"/>
  </r>
  <r>
    <x v="1045"/>
    <x v="117"/>
    <x v="14"/>
    <x v="2"/>
    <n v="2802.146217"/>
    <n v="8653.9348570000002"/>
    <n v="0.86539348569999996"/>
  </r>
  <r>
    <x v="1045"/>
    <x v="117"/>
    <x v="14"/>
    <x v="1"/>
    <n v="48003.914912"/>
    <n v="151048.60804399999"/>
    <n v="15.104860804399999"/>
  </r>
  <r>
    <x v="1045"/>
    <x v="117"/>
    <x v="14"/>
    <x v="1"/>
    <n v="1061.5845360000001"/>
    <n v="18940.681807000001"/>
    <n v="1.8940681807000002"/>
  </r>
  <r>
    <x v="1045"/>
    <x v="117"/>
    <x v="14"/>
    <x v="2"/>
    <n v="3660"/>
    <n v="236700"/>
    <n v="23.67"/>
  </r>
  <r>
    <x v="1045"/>
    <x v="117"/>
    <x v="14"/>
    <x v="2"/>
    <n v="5940"/>
    <n v="800100"/>
    <n v="80.010000000000005"/>
  </r>
  <r>
    <x v="1045"/>
    <x v="117"/>
    <x v="14"/>
    <x v="2"/>
    <n v="789.94760399999996"/>
    <n v="13361.111193999999"/>
    <n v="1.3361111193999999"/>
  </r>
  <r>
    <x v="1045"/>
    <x v="117"/>
    <x v="14"/>
    <x v="1"/>
    <n v="120"/>
    <n v="900"/>
    <n v="0.09"/>
  </r>
  <r>
    <x v="1045"/>
    <x v="117"/>
    <x v="14"/>
    <x v="2"/>
    <n v="27600"/>
    <n v="6312600"/>
    <n v="631.26"/>
  </r>
  <r>
    <x v="1045"/>
    <x v="117"/>
    <x v="14"/>
    <x v="2"/>
    <n v="1440"/>
    <n v="74700"/>
    <n v="7.47"/>
  </r>
  <r>
    <x v="1045"/>
    <x v="117"/>
    <x v="14"/>
    <x v="2"/>
    <n v="960"/>
    <n v="22500"/>
    <n v="2.25"/>
  </r>
  <r>
    <x v="1045"/>
    <x v="117"/>
    <x v="14"/>
    <x v="2"/>
    <n v="3171.4100109999999"/>
    <n v="362559.30122999998"/>
    <n v="36.255930122999999"/>
  </r>
  <r>
    <x v="1045"/>
    <x v="117"/>
    <x v="14"/>
    <x v="2"/>
    <n v="17436.597054999998"/>
    <n v="4240093.3014810001"/>
    <n v="424.00933014809999"/>
  </r>
  <r>
    <x v="1045"/>
    <x v="117"/>
    <x v="14"/>
    <x v="1"/>
    <n v="293593.47796699998"/>
    <n v="1461727229.04422"/>
    <n v="146172.722904422"/>
  </r>
  <r>
    <x v="607"/>
    <x v="95"/>
    <x v="17"/>
    <x v="1"/>
    <n v="983.81966499999999"/>
    <n v="3145.6104660000001"/>
    <n v="0.3145610466"/>
  </r>
  <r>
    <x v="607"/>
    <x v="95"/>
    <x v="17"/>
    <x v="1"/>
    <n v="101.28354899999999"/>
    <n v="384.979128"/>
    <n v="3.8497912799999999E-2"/>
  </r>
  <r>
    <x v="607"/>
    <x v="95"/>
    <x v="17"/>
    <x v="1"/>
    <n v="6598.1728830000002"/>
    <n v="21855.366993"/>
    <n v="2.1855366993000001"/>
  </r>
  <r>
    <x v="607"/>
    <x v="95"/>
    <x v="17"/>
    <x v="1"/>
    <n v="288556.50776000001"/>
    <n v="222992429.522367"/>
    <n v="22299.242952236698"/>
  </r>
  <r>
    <x v="607"/>
    <x v="95"/>
    <x v="17"/>
    <x v="1"/>
    <n v="10150.751714"/>
    <n v="32784.927775999997"/>
    <n v="3.2784927775999995"/>
  </r>
  <r>
    <x v="1051"/>
    <x v="103"/>
    <x v="17"/>
    <x v="2"/>
    <n v="120"/>
    <n v="900"/>
    <n v="0.09"/>
  </r>
  <r>
    <x v="1051"/>
    <x v="103"/>
    <x v="17"/>
    <x v="2"/>
    <n v="81778.464970000001"/>
    <n v="38222676.197773002"/>
    <n v="3822.2676197773003"/>
  </r>
  <r>
    <x v="1051"/>
    <x v="103"/>
    <x v="17"/>
    <x v="2"/>
    <n v="120"/>
    <n v="900"/>
    <n v="0.09"/>
  </r>
  <r>
    <x v="1051"/>
    <x v="103"/>
    <x v="17"/>
    <x v="2"/>
    <n v="7380"/>
    <n v="1511100"/>
    <n v="151.11000000000001"/>
  </r>
  <r>
    <x v="1051"/>
    <x v="103"/>
    <x v="17"/>
    <x v="2"/>
    <n v="240"/>
    <n v="2700"/>
    <n v="0.27"/>
  </r>
  <r>
    <x v="1051"/>
    <x v="103"/>
    <x v="17"/>
    <x v="2"/>
    <n v="32820"/>
    <n v="17268300"/>
    <n v="1726.83"/>
  </r>
  <r>
    <x v="1051"/>
    <x v="103"/>
    <x v="17"/>
    <x v="2"/>
    <n v="360"/>
    <n v="4500"/>
    <n v="0.45"/>
  </r>
  <r>
    <x v="1051"/>
    <x v="103"/>
    <x v="17"/>
    <x v="2"/>
    <n v="540"/>
    <n v="10800"/>
    <n v="1.08"/>
  </r>
  <r>
    <x v="1051"/>
    <x v="103"/>
    <x v="17"/>
    <x v="2"/>
    <n v="120"/>
    <n v="900"/>
    <n v="0.09"/>
  </r>
  <r>
    <x v="1051"/>
    <x v="103"/>
    <x v="17"/>
    <x v="2"/>
    <n v="240"/>
    <n v="2700"/>
    <n v="0.27"/>
  </r>
  <r>
    <x v="1051"/>
    <x v="103"/>
    <x v="17"/>
    <x v="1"/>
    <n v="191562.22429799999"/>
    <n v="357830362.52321899"/>
    <n v="35783.036252321901"/>
  </r>
  <r>
    <x v="1051"/>
    <x v="103"/>
    <x v="17"/>
    <x v="1"/>
    <n v="18550.272902000001"/>
    <n v="59985.809867999997"/>
    <n v="5.9985809867999995"/>
  </r>
  <r>
    <x v="1066"/>
    <x v="106"/>
    <x v="19"/>
    <x v="1"/>
    <n v="1312.5689589999999"/>
    <n v="28368.830158000001"/>
    <n v="2.8368830158000002"/>
  </r>
  <r>
    <x v="1068"/>
    <x v="109"/>
    <x v="19"/>
    <x v="2"/>
    <n v="1800"/>
    <n v="91800"/>
    <n v="9.18"/>
  </r>
  <r>
    <x v="1068"/>
    <x v="109"/>
    <x v="19"/>
    <x v="2"/>
    <n v="120"/>
    <n v="900"/>
    <n v="0.09"/>
  </r>
  <r>
    <x v="1068"/>
    <x v="109"/>
    <x v="19"/>
    <x v="2"/>
    <n v="120"/>
    <n v="900"/>
    <n v="0.09"/>
  </r>
  <r>
    <x v="1068"/>
    <x v="109"/>
    <x v="19"/>
    <x v="1"/>
    <n v="3960"/>
    <n v="412200"/>
    <n v="41.22"/>
  </r>
  <r>
    <x v="1068"/>
    <x v="109"/>
    <x v="19"/>
    <x v="1"/>
    <n v="4158.6310830000002"/>
    <n v="323271.10088500002"/>
    <n v="32.3271100885"/>
  </r>
  <r>
    <x v="1068"/>
    <x v="109"/>
    <x v="19"/>
    <x v="1"/>
    <n v="3120"/>
    <n v="141300"/>
    <n v="14.13"/>
  </r>
  <r>
    <x v="1068"/>
    <x v="109"/>
    <x v="19"/>
    <x v="1"/>
    <n v="15900"/>
    <n v="701100"/>
    <n v="70.11"/>
  </r>
  <r>
    <x v="1068"/>
    <x v="109"/>
    <x v="19"/>
    <x v="1"/>
    <n v="4080"/>
    <n v="131400"/>
    <n v="13.14"/>
  </r>
  <r>
    <x v="1068"/>
    <x v="109"/>
    <x v="19"/>
    <x v="1"/>
    <n v="5100"/>
    <n v="286200"/>
    <n v="28.62"/>
  </r>
  <r>
    <x v="1068"/>
    <x v="109"/>
    <x v="19"/>
    <x v="2"/>
    <n v="120"/>
    <n v="900"/>
    <n v="0.09"/>
  </r>
  <r>
    <x v="1068"/>
    <x v="109"/>
    <x v="19"/>
    <x v="2"/>
    <n v="3900"/>
    <n v="162000"/>
    <n v="16.2"/>
  </r>
  <r>
    <x v="1068"/>
    <x v="109"/>
    <x v="19"/>
    <x v="1"/>
    <n v="4680"/>
    <n v="144000"/>
    <n v="14.4"/>
  </r>
  <r>
    <x v="1068"/>
    <x v="109"/>
    <x v="19"/>
    <x v="1"/>
    <n v="30360"/>
    <n v="2605500"/>
    <n v="260.55"/>
  </r>
  <r>
    <x v="1068"/>
    <x v="109"/>
    <x v="19"/>
    <x v="1"/>
    <n v="12060"/>
    <n v="613800"/>
    <n v="61.38"/>
  </r>
  <r>
    <x v="1068"/>
    <x v="109"/>
    <x v="19"/>
    <x v="2"/>
    <n v="241113.248445"/>
    <n v="163592585.383439"/>
    <n v="16359.2585383439"/>
  </r>
  <r>
    <x v="1068"/>
    <x v="109"/>
    <x v="19"/>
    <x v="1"/>
    <n v="164174.44713700001"/>
    <n v="343414140.30668199"/>
    <n v="34341.414030668202"/>
  </r>
  <r>
    <x v="1068"/>
    <x v="109"/>
    <x v="19"/>
    <x v="1"/>
    <n v="167519.985526"/>
    <n v="84887928.771549001"/>
    <n v="8488.7928771548995"/>
  </r>
  <r>
    <x v="1068"/>
    <x v="109"/>
    <x v="19"/>
    <x v="1"/>
    <n v="15810.330645"/>
    <n v="51351.585350000001"/>
    <n v="5.1351585350000004"/>
  </r>
  <r>
    <x v="1562"/>
    <x v="124"/>
    <x v="20"/>
    <x v="1"/>
    <n v="7564.7619119999999"/>
    <n v="24375.002124999999"/>
    <n v="2.4375002124999998"/>
  </r>
  <r>
    <x v="1562"/>
    <x v="124"/>
    <x v="20"/>
    <x v="2"/>
    <n v="50477.409266000002"/>
    <n v="160626.718609"/>
    <n v="16.0626718609"/>
  </r>
  <r>
    <x v="1562"/>
    <x v="124"/>
    <x v="20"/>
    <x v="1"/>
    <n v="31380"/>
    <n v="46944900"/>
    <n v="4694.49"/>
  </r>
  <r>
    <x v="1562"/>
    <x v="124"/>
    <x v="20"/>
    <x v="1"/>
    <n v="29984.708261"/>
    <n v="40645524.091406003"/>
    <n v="4064.5524091406"/>
  </r>
  <r>
    <x v="1562"/>
    <x v="124"/>
    <x v="20"/>
    <x v="2"/>
    <n v="120"/>
    <n v="900"/>
    <n v="0.09"/>
  </r>
  <r>
    <x v="1562"/>
    <x v="124"/>
    <x v="20"/>
    <x v="1"/>
    <n v="7260"/>
    <n v="1231200"/>
    <n v="123.12"/>
  </r>
  <r>
    <x v="1562"/>
    <x v="124"/>
    <x v="20"/>
    <x v="2"/>
    <n v="254310.673706"/>
    <n v="817077678.59704196"/>
    <n v="81707.767859704196"/>
  </r>
  <r>
    <x v="1562"/>
    <x v="124"/>
    <x v="20"/>
    <x v="3"/>
    <n v="400092.25323199999"/>
    <n v="6770906866.13202"/>
    <n v="677090.68661320198"/>
  </r>
  <r>
    <x v="1075"/>
    <x v="106"/>
    <x v="19"/>
    <x v="1"/>
    <n v="180"/>
    <n v="1800"/>
    <n v="0.18"/>
  </r>
  <r>
    <x v="1075"/>
    <x v="106"/>
    <x v="19"/>
    <x v="1"/>
    <n v="660"/>
    <n v="17100"/>
    <n v="1.71"/>
  </r>
  <r>
    <x v="1075"/>
    <x v="106"/>
    <x v="19"/>
    <x v="2"/>
    <n v="2340"/>
    <n v="106200"/>
    <n v="10.62"/>
  </r>
  <r>
    <x v="1075"/>
    <x v="106"/>
    <x v="19"/>
    <x v="1"/>
    <n v="120"/>
    <n v="900"/>
    <n v="0.09"/>
  </r>
  <r>
    <x v="1075"/>
    <x v="106"/>
    <x v="19"/>
    <x v="1"/>
    <n v="1500"/>
    <n v="76500"/>
    <n v="7.65"/>
  </r>
  <r>
    <x v="1075"/>
    <x v="106"/>
    <x v="19"/>
    <x v="1"/>
    <n v="120"/>
    <n v="900"/>
    <n v="0.09"/>
  </r>
  <r>
    <x v="1075"/>
    <x v="106"/>
    <x v="19"/>
    <x v="1"/>
    <n v="2460"/>
    <n v="104400"/>
    <n v="10.44"/>
  </r>
  <r>
    <x v="1075"/>
    <x v="106"/>
    <x v="19"/>
    <x v="1"/>
    <n v="20014.511336"/>
    <n v="3126343.0455519999"/>
    <n v="312.6343045552"/>
  </r>
  <r>
    <x v="1075"/>
    <x v="106"/>
    <x v="19"/>
    <x v="2"/>
    <n v="15345.404017999999"/>
    <n v="4754208.3239540001"/>
    <n v="475.4208323954"/>
  </r>
  <r>
    <x v="1075"/>
    <x v="106"/>
    <x v="19"/>
    <x v="1"/>
    <n v="49994.400755000002"/>
    <n v="13432485.518585"/>
    <n v="1343.2485518584999"/>
  </r>
  <r>
    <x v="1075"/>
    <x v="106"/>
    <x v="19"/>
    <x v="1"/>
    <n v="85496.775494999994"/>
    <n v="43827826.054228"/>
    <n v="4382.7826054227999"/>
  </r>
  <r>
    <x v="1075"/>
    <x v="106"/>
    <x v="19"/>
    <x v="2"/>
    <n v="46444.905815999999"/>
    <n v="5060320.6331449999"/>
    <n v="506.03206331449996"/>
  </r>
  <r>
    <x v="1075"/>
    <x v="106"/>
    <x v="19"/>
    <x v="1"/>
    <n v="26173.667963"/>
    <n v="16351626.967346"/>
    <n v="1635.1626967345999"/>
  </r>
  <r>
    <x v="1563"/>
    <x v="103"/>
    <x v="17"/>
    <x v="1"/>
    <n v="10006.07748"/>
    <n v="32738.565721999999"/>
    <n v="3.2738565722000001"/>
  </r>
  <r>
    <x v="1563"/>
    <x v="103"/>
    <x v="17"/>
    <x v="1"/>
    <n v="12829.925558999999"/>
    <n v="45393.680313999997"/>
    <n v="4.5393680313999996"/>
  </r>
  <r>
    <x v="1563"/>
    <x v="103"/>
    <x v="17"/>
    <x v="2"/>
    <n v="30046.013401"/>
    <n v="92999.890087000007"/>
    <n v="9.2999890087000008"/>
  </r>
  <r>
    <x v="1563"/>
    <x v="103"/>
    <x v="17"/>
    <x v="3"/>
    <n v="90794.789980999994"/>
    <n v="290935.92913900001"/>
    <n v="29.0935929139"/>
  </r>
  <r>
    <x v="1563"/>
    <x v="103"/>
    <x v="17"/>
    <x v="1"/>
    <n v="5622.975958"/>
    <n v="754625.02398900001"/>
    <n v="75.4625023989"/>
  </r>
  <r>
    <x v="1563"/>
    <x v="103"/>
    <x v="17"/>
    <x v="1"/>
    <n v="21772.199569"/>
    <n v="16226076.654945999"/>
    <n v="1622.6076654946"/>
  </r>
  <r>
    <x v="1563"/>
    <x v="103"/>
    <x v="17"/>
    <x v="1"/>
    <n v="30619.360002000001"/>
    <n v="37329056.307943001"/>
    <n v="3732.9056307943001"/>
  </r>
  <r>
    <x v="1563"/>
    <x v="103"/>
    <x v="17"/>
    <x v="1"/>
    <n v="1080"/>
    <n v="46800"/>
    <n v="4.68"/>
  </r>
  <r>
    <x v="1563"/>
    <x v="103"/>
    <x v="17"/>
    <x v="2"/>
    <n v="120"/>
    <n v="900"/>
    <n v="0.09"/>
  </r>
  <r>
    <x v="1563"/>
    <x v="103"/>
    <x v="17"/>
    <x v="2"/>
    <n v="120"/>
    <n v="900"/>
    <n v="0.09"/>
  </r>
  <r>
    <x v="1563"/>
    <x v="103"/>
    <x v="17"/>
    <x v="2"/>
    <n v="120"/>
    <n v="900"/>
    <n v="0.09"/>
  </r>
  <r>
    <x v="1563"/>
    <x v="103"/>
    <x v="17"/>
    <x v="2"/>
    <n v="10800"/>
    <n v="1494900"/>
    <n v="149.49"/>
  </r>
  <r>
    <x v="1563"/>
    <x v="103"/>
    <x v="17"/>
    <x v="2"/>
    <n v="360"/>
    <n v="4500"/>
    <n v="0.45"/>
  </r>
  <r>
    <x v="1563"/>
    <x v="103"/>
    <x v="17"/>
    <x v="2"/>
    <n v="120"/>
    <n v="900"/>
    <n v="0.09"/>
  </r>
  <r>
    <x v="1563"/>
    <x v="103"/>
    <x v="17"/>
    <x v="2"/>
    <n v="180"/>
    <n v="1800"/>
    <n v="0.18"/>
  </r>
  <r>
    <x v="1563"/>
    <x v="103"/>
    <x v="17"/>
    <x v="2"/>
    <n v="1020"/>
    <n v="17100"/>
    <n v="1.71"/>
  </r>
  <r>
    <x v="1563"/>
    <x v="103"/>
    <x v="17"/>
    <x v="1"/>
    <n v="3600"/>
    <n v="134100"/>
    <n v="13.41"/>
  </r>
  <r>
    <x v="1563"/>
    <x v="103"/>
    <x v="17"/>
    <x v="2"/>
    <n v="120"/>
    <n v="900"/>
    <n v="0.09"/>
  </r>
  <r>
    <x v="1563"/>
    <x v="103"/>
    <x v="17"/>
    <x v="1"/>
    <n v="6600"/>
    <n v="181800"/>
    <n v="18.18"/>
  </r>
  <r>
    <x v="1563"/>
    <x v="103"/>
    <x v="17"/>
    <x v="1"/>
    <n v="1500"/>
    <n v="42300"/>
    <n v="4.2300000000000004"/>
  </r>
  <r>
    <x v="1563"/>
    <x v="103"/>
    <x v="17"/>
    <x v="2"/>
    <n v="3240"/>
    <n v="110700"/>
    <n v="11.07"/>
  </r>
  <r>
    <x v="1563"/>
    <x v="103"/>
    <x v="17"/>
    <x v="2"/>
    <n v="120"/>
    <n v="900"/>
    <n v="0.09"/>
  </r>
  <r>
    <x v="1563"/>
    <x v="103"/>
    <x v="17"/>
    <x v="1"/>
    <n v="57348.186615999999"/>
    <n v="25050927.95059"/>
    <n v="2505.0927950589999"/>
  </r>
  <r>
    <x v="1563"/>
    <x v="103"/>
    <x v="17"/>
    <x v="1"/>
    <n v="300"/>
    <n v="3600"/>
    <n v="0.36"/>
  </r>
  <r>
    <x v="1563"/>
    <x v="103"/>
    <x v="17"/>
    <x v="1"/>
    <n v="780"/>
    <n v="26100"/>
    <n v="2.61"/>
  </r>
  <r>
    <x v="1563"/>
    <x v="103"/>
    <x v="17"/>
    <x v="1"/>
    <n v="420"/>
    <n v="7200"/>
    <n v="0.72"/>
  </r>
  <r>
    <x v="1563"/>
    <x v="103"/>
    <x v="17"/>
    <x v="1"/>
    <n v="120"/>
    <n v="900"/>
    <n v="0.09"/>
  </r>
  <r>
    <x v="1563"/>
    <x v="103"/>
    <x v="17"/>
    <x v="1"/>
    <n v="2940"/>
    <n v="105300"/>
    <n v="10.53"/>
  </r>
  <r>
    <x v="1563"/>
    <x v="103"/>
    <x v="17"/>
    <x v="1"/>
    <n v="44700"/>
    <n v="70632000"/>
    <n v="7063.2"/>
  </r>
  <r>
    <x v="1563"/>
    <x v="103"/>
    <x v="17"/>
    <x v="2"/>
    <n v="960"/>
    <n v="21600"/>
    <n v="2.16"/>
  </r>
  <r>
    <x v="1563"/>
    <x v="103"/>
    <x v="17"/>
    <x v="2"/>
    <n v="3360"/>
    <n v="261000"/>
    <n v="26.1"/>
  </r>
  <r>
    <x v="1563"/>
    <x v="103"/>
    <x v="17"/>
    <x v="2"/>
    <n v="49471.205297"/>
    <n v="7770453.4476110004"/>
    <n v="777.04534476110007"/>
  </r>
  <r>
    <x v="1563"/>
    <x v="103"/>
    <x v="17"/>
    <x v="2"/>
    <n v="6120"/>
    <n v="430200"/>
    <n v="43.02"/>
  </r>
  <r>
    <x v="1563"/>
    <x v="103"/>
    <x v="17"/>
    <x v="2"/>
    <n v="120"/>
    <n v="900"/>
    <n v="0.09"/>
  </r>
  <r>
    <x v="1563"/>
    <x v="103"/>
    <x v="17"/>
    <x v="2"/>
    <n v="3480"/>
    <n v="216900"/>
    <n v="21.69"/>
  </r>
  <r>
    <x v="1563"/>
    <x v="103"/>
    <x v="17"/>
    <x v="2"/>
    <n v="6900"/>
    <n v="354600"/>
    <n v="35.46"/>
  </r>
  <r>
    <x v="1563"/>
    <x v="103"/>
    <x v="17"/>
    <x v="1"/>
    <n v="29640"/>
    <n v="36045000"/>
    <n v="3604.5"/>
  </r>
  <r>
    <x v="1563"/>
    <x v="103"/>
    <x v="17"/>
    <x v="2"/>
    <n v="19500"/>
    <n v="1151100"/>
    <n v="115.11"/>
  </r>
  <r>
    <x v="1563"/>
    <x v="103"/>
    <x v="17"/>
    <x v="2"/>
    <n v="4020"/>
    <n v="460800"/>
    <n v="46.08"/>
  </r>
  <r>
    <x v="1563"/>
    <x v="103"/>
    <x v="17"/>
    <x v="2"/>
    <n v="240"/>
    <n v="2700"/>
    <n v="0.27"/>
  </r>
  <r>
    <x v="1563"/>
    <x v="103"/>
    <x v="17"/>
    <x v="2"/>
    <n v="300"/>
    <n v="3600"/>
    <n v="0.36"/>
  </r>
  <r>
    <x v="1563"/>
    <x v="103"/>
    <x v="17"/>
    <x v="2"/>
    <n v="120"/>
    <n v="900"/>
    <n v="0.09"/>
  </r>
  <r>
    <x v="1563"/>
    <x v="103"/>
    <x v="17"/>
    <x v="3"/>
    <n v="420"/>
    <n v="5400"/>
    <n v="0.54"/>
  </r>
  <r>
    <x v="1563"/>
    <x v="103"/>
    <x v="17"/>
    <x v="2"/>
    <n v="2040"/>
    <n v="58500"/>
    <n v="5.85"/>
  </r>
  <r>
    <x v="1563"/>
    <x v="103"/>
    <x v="17"/>
    <x v="2"/>
    <n v="1860"/>
    <n v="70200"/>
    <n v="7.02"/>
  </r>
  <r>
    <x v="1563"/>
    <x v="103"/>
    <x v="17"/>
    <x v="2"/>
    <n v="120"/>
    <n v="900"/>
    <n v="0.09"/>
  </r>
  <r>
    <x v="1563"/>
    <x v="103"/>
    <x v="17"/>
    <x v="1"/>
    <n v="120"/>
    <n v="900"/>
    <n v="0.09"/>
  </r>
  <r>
    <x v="1563"/>
    <x v="103"/>
    <x v="17"/>
    <x v="2"/>
    <n v="4320"/>
    <n v="274500"/>
    <n v="27.45"/>
  </r>
  <r>
    <x v="1563"/>
    <x v="103"/>
    <x v="17"/>
    <x v="2"/>
    <n v="660"/>
    <n v="17100"/>
    <n v="1.71"/>
  </r>
  <r>
    <x v="1563"/>
    <x v="103"/>
    <x v="17"/>
    <x v="2"/>
    <n v="4200"/>
    <n v="189000"/>
    <n v="18.899999999999999"/>
  </r>
  <r>
    <x v="1563"/>
    <x v="103"/>
    <x v="17"/>
    <x v="2"/>
    <n v="240"/>
    <n v="2700"/>
    <n v="0.27"/>
  </r>
  <r>
    <x v="1563"/>
    <x v="103"/>
    <x v="17"/>
    <x v="2"/>
    <n v="4620"/>
    <n v="262800"/>
    <n v="26.28"/>
  </r>
  <r>
    <x v="1563"/>
    <x v="103"/>
    <x v="17"/>
    <x v="1"/>
    <n v="17446.805511999999"/>
    <n v="9529124.9978749994"/>
    <n v="952.9124997875"/>
  </r>
  <r>
    <x v="1563"/>
    <x v="103"/>
    <x v="17"/>
    <x v="2"/>
    <n v="13740"/>
    <n v="849600"/>
    <n v="84.96"/>
  </r>
  <r>
    <x v="1563"/>
    <x v="103"/>
    <x v="17"/>
    <x v="1"/>
    <n v="137783.11467099999"/>
    <n v="85414752.696661994"/>
    <n v="8541.4752696661999"/>
  </r>
  <r>
    <x v="1563"/>
    <x v="103"/>
    <x v="17"/>
    <x v="2"/>
    <n v="120"/>
    <n v="900"/>
    <n v="0.09"/>
  </r>
  <r>
    <x v="1563"/>
    <x v="103"/>
    <x v="17"/>
    <x v="2"/>
    <n v="360"/>
    <n v="5400"/>
    <n v="0.54"/>
  </r>
  <r>
    <x v="1563"/>
    <x v="103"/>
    <x v="17"/>
    <x v="2"/>
    <n v="2580"/>
    <n v="107100"/>
    <n v="10.71"/>
  </r>
  <r>
    <x v="1563"/>
    <x v="103"/>
    <x v="17"/>
    <x v="2"/>
    <n v="2160"/>
    <n v="135000"/>
    <n v="13.5"/>
  </r>
  <r>
    <x v="1563"/>
    <x v="103"/>
    <x v="17"/>
    <x v="2"/>
    <n v="480"/>
    <n v="6300"/>
    <n v="0.63"/>
  </r>
  <r>
    <x v="1563"/>
    <x v="103"/>
    <x v="17"/>
    <x v="2"/>
    <n v="54734.509054000002"/>
    <n v="22507902.271306001"/>
    <n v="2250.7902271306002"/>
  </r>
  <r>
    <x v="1563"/>
    <x v="103"/>
    <x v="17"/>
    <x v="2"/>
    <n v="541.992344"/>
    <n v="3770.076"/>
    <n v="0.3770076"/>
  </r>
  <r>
    <x v="1563"/>
    <x v="103"/>
    <x v="17"/>
    <x v="1"/>
    <n v="600"/>
    <n v="11700"/>
    <n v="1.17"/>
  </r>
  <r>
    <x v="1563"/>
    <x v="103"/>
    <x v="17"/>
    <x v="3"/>
    <n v="420"/>
    <n v="6300"/>
    <n v="0.63"/>
  </r>
  <r>
    <x v="1563"/>
    <x v="103"/>
    <x v="17"/>
    <x v="1"/>
    <n v="2880"/>
    <n v="115200"/>
    <n v="11.52"/>
  </r>
  <r>
    <x v="1563"/>
    <x v="103"/>
    <x v="17"/>
    <x v="3"/>
    <n v="1140"/>
    <n v="27000"/>
    <n v="2.7"/>
  </r>
  <r>
    <x v="1563"/>
    <x v="103"/>
    <x v="17"/>
    <x v="2"/>
    <n v="180"/>
    <n v="1800"/>
    <n v="0.18"/>
  </r>
  <r>
    <x v="1563"/>
    <x v="103"/>
    <x v="17"/>
    <x v="3"/>
    <n v="1500"/>
    <n v="68400"/>
    <n v="6.84"/>
  </r>
  <r>
    <x v="1563"/>
    <x v="103"/>
    <x v="17"/>
    <x v="3"/>
    <n v="600"/>
    <n v="12600"/>
    <n v="1.26"/>
  </r>
  <r>
    <x v="1563"/>
    <x v="103"/>
    <x v="17"/>
    <x v="2"/>
    <n v="120"/>
    <n v="900"/>
    <n v="0.09"/>
  </r>
  <r>
    <x v="1563"/>
    <x v="103"/>
    <x v="17"/>
    <x v="1"/>
    <n v="480"/>
    <n v="7200"/>
    <n v="0.72"/>
  </r>
  <r>
    <x v="1563"/>
    <x v="103"/>
    <x v="17"/>
    <x v="2"/>
    <n v="780"/>
    <n v="27000"/>
    <n v="2.7"/>
  </r>
  <r>
    <x v="1563"/>
    <x v="103"/>
    <x v="17"/>
    <x v="2"/>
    <n v="780"/>
    <n v="27000"/>
    <n v="2.7"/>
  </r>
  <r>
    <x v="1563"/>
    <x v="103"/>
    <x v="17"/>
    <x v="1"/>
    <n v="32400"/>
    <n v="50223600"/>
    <n v="5022.3599999999997"/>
  </r>
  <r>
    <x v="1563"/>
    <x v="103"/>
    <x v="17"/>
    <x v="1"/>
    <n v="5760"/>
    <n v="469800"/>
    <n v="46.98"/>
  </r>
  <r>
    <x v="1563"/>
    <x v="103"/>
    <x v="17"/>
    <x v="2"/>
    <n v="5160"/>
    <n v="492300"/>
    <n v="49.23"/>
  </r>
  <r>
    <x v="1563"/>
    <x v="103"/>
    <x v="17"/>
    <x v="1"/>
    <n v="120"/>
    <n v="900"/>
    <n v="0.09"/>
  </r>
  <r>
    <x v="1563"/>
    <x v="103"/>
    <x v="17"/>
    <x v="1"/>
    <n v="1740"/>
    <n v="66600"/>
    <n v="6.66"/>
  </r>
  <r>
    <x v="1563"/>
    <x v="103"/>
    <x v="17"/>
    <x v="2"/>
    <n v="1560"/>
    <n v="100800"/>
    <n v="10.08"/>
  </r>
  <r>
    <x v="1563"/>
    <x v="103"/>
    <x v="17"/>
    <x v="2"/>
    <n v="120"/>
    <n v="900"/>
    <n v="0.09"/>
  </r>
  <r>
    <x v="1563"/>
    <x v="103"/>
    <x v="17"/>
    <x v="2"/>
    <n v="3360"/>
    <n v="181800"/>
    <n v="18.18"/>
  </r>
  <r>
    <x v="1563"/>
    <x v="103"/>
    <x v="17"/>
    <x v="2"/>
    <n v="180"/>
    <n v="1800"/>
    <n v="0.18"/>
  </r>
  <r>
    <x v="1563"/>
    <x v="103"/>
    <x v="17"/>
    <x v="2"/>
    <n v="1380"/>
    <n v="76500"/>
    <n v="7.65"/>
  </r>
  <r>
    <x v="1563"/>
    <x v="103"/>
    <x v="17"/>
    <x v="2"/>
    <n v="540"/>
    <n v="12600"/>
    <n v="1.26"/>
  </r>
  <r>
    <x v="1563"/>
    <x v="103"/>
    <x v="17"/>
    <x v="1"/>
    <n v="120"/>
    <n v="900"/>
    <n v="0.09"/>
  </r>
  <r>
    <x v="1563"/>
    <x v="103"/>
    <x v="17"/>
    <x v="1"/>
    <n v="120"/>
    <n v="900"/>
    <n v="0.09"/>
  </r>
  <r>
    <x v="1563"/>
    <x v="103"/>
    <x v="17"/>
    <x v="1"/>
    <n v="120"/>
    <n v="900"/>
    <n v="0.09"/>
  </r>
  <r>
    <x v="1563"/>
    <x v="103"/>
    <x v="17"/>
    <x v="1"/>
    <n v="120"/>
    <n v="900"/>
    <n v="0.09"/>
  </r>
  <r>
    <x v="1563"/>
    <x v="103"/>
    <x v="17"/>
    <x v="2"/>
    <n v="120"/>
    <n v="900"/>
    <n v="0.09"/>
  </r>
  <r>
    <x v="1563"/>
    <x v="103"/>
    <x v="17"/>
    <x v="1"/>
    <n v="120"/>
    <n v="900"/>
    <n v="0.09"/>
  </r>
  <r>
    <x v="1563"/>
    <x v="103"/>
    <x v="17"/>
    <x v="2"/>
    <n v="120"/>
    <n v="900"/>
    <n v="0.09"/>
  </r>
  <r>
    <x v="1563"/>
    <x v="103"/>
    <x v="17"/>
    <x v="2"/>
    <n v="3240"/>
    <n v="264600"/>
    <n v="26.46"/>
  </r>
  <r>
    <x v="1563"/>
    <x v="103"/>
    <x v="17"/>
    <x v="2"/>
    <n v="300"/>
    <n v="4500"/>
    <n v="0.45"/>
  </r>
  <r>
    <x v="1563"/>
    <x v="103"/>
    <x v="17"/>
    <x v="2"/>
    <n v="4260"/>
    <n v="152100"/>
    <n v="15.21"/>
  </r>
  <r>
    <x v="1563"/>
    <x v="103"/>
    <x v="17"/>
    <x v="1"/>
    <n v="540"/>
    <n v="9000"/>
    <n v="0.9"/>
  </r>
  <r>
    <x v="1563"/>
    <x v="103"/>
    <x v="17"/>
    <x v="1"/>
    <n v="240"/>
    <n v="2700"/>
    <n v="0.27"/>
  </r>
  <r>
    <x v="1563"/>
    <x v="103"/>
    <x v="17"/>
    <x v="2"/>
    <n v="120"/>
    <n v="900"/>
    <n v="0.09"/>
  </r>
  <r>
    <x v="1563"/>
    <x v="103"/>
    <x v="17"/>
    <x v="2"/>
    <n v="840"/>
    <n v="13500"/>
    <n v="1.35"/>
  </r>
  <r>
    <x v="1563"/>
    <x v="103"/>
    <x v="17"/>
    <x v="2"/>
    <n v="420"/>
    <n v="7200"/>
    <n v="0.72"/>
  </r>
  <r>
    <x v="1563"/>
    <x v="103"/>
    <x v="17"/>
    <x v="2"/>
    <n v="180"/>
    <n v="1800"/>
    <n v="0.18"/>
  </r>
  <r>
    <x v="1563"/>
    <x v="103"/>
    <x v="17"/>
    <x v="1"/>
    <n v="5400"/>
    <n v="142200"/>
    <n v="14.22"/>
  </r>
  <r>
    <x v="1563"/>
    <x v="103"/>
    <x v="17"/>
    <x v="1"/>
    <n v="300"/>
    <n v="4500"/>
    <n v="0.45"/>
  </r>
  <r>
    <x v="1563"/>
    <x v="103"/>
    <x v="17"/>
    <x v="1"/>
    <n v="8700"/>
    <n v="2118600"/>
    <n v="211.86"/>
  </r>
  <r>
    <x v="1563"/>
    <x v="103"/>
    <x v="17"/>
    <x v="1"/>
    <n v="420"/>
    <n v="5400"/>
    <n v="0.54"/>
  </r>
  <r>
    <x v="1563"/>
    <x v="103"/>
    <x v="17"/>
    <x v="1"/>
    <n v="300"/>
    <n v="3600"/>
    <n v="0.36"/>
  </r>
  <r>
    <x v="1563"/>
    <x v="103"/>
    <x v="17"/>
    <x v="1"/>
    <n v="3000"/>
    <n v="101700"/>
    <n v="10.17"/>
  </r>
  <r>
    <x v="1563"/>
    <x v="103"/>
    <x v="17"/>
    <x v="1"/>
    <n v="840"/>
    <n v="23400"/>
    <n v="2.34"/>
  </r>
  <r>
    <x v="1563"/>
    <x v="103"/>
    <x v="17"/>
    <x v="1"/>
    <n v="300"/>
    <n v="3600"/>
    <n v="0.36"/>
  </r>
  <r>
    <x v="1563"/>
    <x v="103"/>
    <x v="17"/>
    <x v="1"/>
    <n v="120"/>
    <n v="900"/>
    <n v="0.09"/>
  </r>
  <r>
    <x v="1563"/>
    <x v="103"/>
    <x v="17"/>
    <x v="2"/>
    <n v="30060"/>
    <n v="5148000"/>
    <n v="514.79999999999995"/>
  </r>
  <r>
    <x v="1563"/>
    <x v="103"/>
    <x v="17"/>
    <x v="2"/>
    <n v="1620"/>
    <n v="39600"/>
    <n v="3.96"/>
  </r>
  <r>
    <x v="1563"/>
    <x v="103"/>
    <x v="17"/>
    <x v="2"/>
    <n v="420"/>
    <n v="5400"/>
    <n v="0.54"/>
  </r>
  <r>
    <x v="1563"/>
    <x v="103"/>
    <x v="17"/>
    <x v="1"/>
    <n v="32400"/>
    <n v="50223600"/>
    <n v="5022.3599999999997"/>
  </r>
  <r>
    <x v="1563"/>
    <x v="103"/>
    <x v="17"/>
    <x v="2"/>
    <n v="420"/>
    <n v="9900"/>
    <n v="0.99"/>
  </r>
  <r>
    <x v="1563"/>
    <x v="103"/>
    <x v="17"/>
    <x v="3"/>
    <n v="180"/>
    <n v="1800"/>
    <n v="0.18"/>
  </r>
  <r>
    <x v="1563"/>
    <x v="103"/>
    <x v="17"/>
    <x v="2"/>
    <n v="300"/>
    <n v="5400"/>
    <n v="0.54"/>
  </r>
  <r>
    <x v="1563"/>
    <x v="103"/>
    <x v="17"/>
    <x v="1"/>
    <n v="13680"/>
    <n v="576900"/>
    <n v="57.69"/>
  </r>
  <r>
    <x v="1563"/>
    <x v="103"/>
    <x v="17"/>
    <x v="1"/>
    <n v="4740"/>
    <n v="217800"/>
    <n v="21.78"/>
  </r>
  <r>
    <x v="1563"/>
    <x v="103"/>
    <x v="17"/>
    <x v="1"/>
    <n v="6300"/>
    <n v="168300"/>
    <n v="16.829999999999998"/>
  </r>
  <r>
    <x v="1563"/>
    <x v="103"/>
    <x v="17"/>
    <x v="1"/>
    <n v="3480"/>
    <n v="115200"/>
    <n v="11.52"/>
  </r>
  <r>
    <x v="1563"/>
    <x v="103"/>
    <x v="17"/>
    <x v="1"/>
    <n v="3840"/>
    <n v="101700"/>
    <n v="10.17"/>
  </r>
  <r>
    <x v="1563"/>
    <x v="103"/>
    <x v="17"/>
    <x v="1"/>
    <n v="2460"/>
    <n v="141300"/>
    <n v="14.13"/>
  </r>
  <r>
    <x v="1563"/>
    <x v="103"/>
    <x v="17"/>
    <x v="1"/>
    <n v="3720"/>
    <n v="129600"/>
    <n v="12.96"/>
  </r>
  <r>
    <x v="1563"/>
    <x v="103"/>
    <x v="17"/>
    <x v="2"/>
    <n v="120"/>
    <n v="900"/>
    <n v="0.09"/>
  </r>
  <r>
    <x v="1563"/>
    <x v="103"/>
    <x v="17"/>
    <x v="1"/>
    <n v="4560"/>
    <n v="127800"/>
    <n v="12.78"/>
  </r>
  <r>
    <x v="1563"/>
    <x v="103"/>
    <x v="17"/>
    <x v="1"/>
    <n v="4140"/>
    <n v="268200"/>
    <n v="26.82"/>
  </r>
  <r>
    <x v="1563"/>
    <x v="103"/>
    <x v="17"/>
    <x v="1"/>
    <n v="3660"/>
    <n v="117900"/>
    <n v="11.79"/>
  </r>
  <r>
    <x v="1563"/>
    <x v="103"/>
    <x v="17"/>
    <x v="1"/>
    <n v="52080"/>
    <n v="103851900"/>
    <n v="10385.19"/>
  </r>
  <r>
    <x v="1563"/>
    <x v="103"/>
    <x v="17"/>
    <x v="1"/>
    <n v="11940"/>
    <n v="540000"/>
    <n v="54"/>
  </r>
  <r>
    <x v="1563"/>
    <x v="103"/>
    <x v="17"/>
    <x v="1"/>
    <n v="6240"/>
    <n v="252000"/>
    <n v="25.2"/>
  </r>
  <r>
    <x v="1563"/>
    <x v="103"/>
    <x v="17"/>
    <x v="1"/>
    <n v="7500"/>
    <n v="373500"/>
    <n v="37.35"/>
  </r>
  <r>
    <x v="1563"/>
    <x v="103"/>
    <x v="17"/>
    <x v="1"/>
    <n v="5520"/>
    <n v="204300"/>
    <n v="20.43"/>
  </r>
  <r>
    <x v="1563"/>
    <x v="103"/>
    <x v="17"/>
    <x v="1"/>
    <n v="3420"/>
    <n v="237600"/>
    <n v="23.76"/>
  </r>
  <r>
    <x v="1563"/>
    <x v="103"/>
    <x v="17"/>
    <x v="2"/>
    <n v="1200"/>
    <n v="36000"/>
    <n v="3.6"/>
  </r>
  <r>
    <x v="1563"/>
    <x v="103"/>
    <x v="17"/>
    <x v="2"/>
    <n v="600"/>
    <n v="9000"/>
    <n v="0.9"/>
  </r>
  <r>
    <x v="1563"/>
    <x v="103"/>
    <x v="17"/>
    <x v="2"/>
    <n v="180"/>
    <n v="1800"/>
    <n v="0.18"/>
  </r>
  <r>
    <x v="1563"/>
    <x v="103"/>
    <x v="17"/>
    <x v="1"/>
    <n v="2520"/>
    <n v="124200"/>
    <n v="12.42"/>
  </r>
  <r>
    <x v="1563"/>
    <x v="103"/>
    <x v="17"/>
    <x v="2"/>
    <n v="660"/>
    <n v="15300"/>
    <n v="1.53"/>
  </r>
  <r>
    <x v="1563"/>
    <x v="103"/>
    <x v="17"/>
    <x v="2"/>
    <n v="540"/>
    <n v="8100"/>
    <n v="0.81"/>
  </r>
  <r>
    <x v="1563"/>
    <x v="103"/>
    <x v="17"/>
    <x v="1"/>
    <n v="8040"/>
    <n v="314100"/>
    <n v="31.41"/>
  </r>
  <r>
    <x v="1563"/>
    <x v="103"/>
    <x v="17"/>
    <x v="2"/>
    <n v="1080"/>
    <n v="20700"/>
    <n v="2.0699999999999998"/>
  </r>
  <r>
    <x v="1563"/>
    <x v="103"/>
    <x v="17"/>
    <x v="2"/>
    <n v="180"/>
    <n v="1800"/>
    <n v="0.18"/>
  </r>
  <r>
    <x v="1563"/>
    <x v="103"/>
    <x v="17"/>
    <x v="1"/>
    <n v="3240"/>
    <n v="106200"/>
    <n v="10.62"/>
  </r>
  <r>
    <x v="1563"/>
    <x v="103"/>
    <x v="17"/>
    <x v="2"/>
    <n v="120"/>
    <n v="900"/>
    <n v="0.09"/>
  </r>
  <r>
    <x v="1563"/>
    <x v="103"/>
    <x v="17"/>
    <x v="1"/>
    <n v="349320"/>
    <n v="728473500"/>
    <n v="72847.350000000006"/>
  </r>
  <r>
    <x v="1563"/>
    <x v="103"/>
    <x v="17"/>
    <x v="2"/>
    <n v="2940"/>
    <n v="212400"/>
    <n v="21.24"/>
  </r>
  <r>
    <x v="1563"/>
    <x v="103"/>
    <x v="17"/>
    <x v="1"/>
    <n v="4980"/>
    <n v="213300"/>
    <n v="21.33"/>
  </r>
  <r>
    <x v="1563"/>
    <x v="103"/>
    <x v="17"/>
    <x v="1"/>
    <n v="3120"/>
    <n v="140400"/>
    <n v="14.04"/>
  </r>
  <r>
    <x v="1563"/>
    <x v="103"/>
    <x v="17"/>
    <x v="1"/>
    <n v="3480"/>
    <n v="105300"/>
    <n v="10.53"/>
  </r>
  <r>
    <x v="1563"/>
    <x v="103"/>
    <x v="17"/>
    <x v="1"/>
    <n v="2100"/>
    <n v="102600"/>
    <n v="10.26"/>
  </r>
  <r>
    <x v="1563"/>
    <x v="103"/>
    <x v="17"/>
    <x v="2"/>
    <n v="120"/>
    <n v="900"/>
    <n v="0.09"/>
  </r>
  <r>
    <x v="1563"/>
    <x v="103"/>
    <x v="17"/>
    <x v="1"/>
    <n v="3120"/>
    <n v="207000"/>
    <n v="20.7"/>
  </r>
  <r>
    <x v="1563"/>
    <x v="103"/>
    <x v="17"/>
    <x v="1"/>
    <n v="6120"/>
    <n v="234000"/>
    <n v="23.4"/>
  </r>
  <r>
    <x v="1563"/>
    <x v="103"/>
    <x v="17"/>
    <x v="1"/>
    <n v="33660"/>
    <n v="50393700"/>
    <n v="5039.37"/>
  </r>
  <r>
    <x v="1563"/>
    <x v="103"/>
    <x v="17"/>
    <x v="1"/>
    <n v="14100"/>
    <n v="2769300"/>
    <n v="276.93"/>
  </r>
  <r>
    <x v="1563"/>
    <x v="103"/>
    <x v="17"/>
    <x v="2"/>
    <n v="120"/>
    <n v="900"/>
    <n v="0.09"/>
  </r>
  <r>
    <x v="1563"/>
    <x v="103"/>
    <x v="17"/>
    <x v="1"/>
    <n v="6360"/>
    <n v="384300"/>
    <n v="38.43"/>
  </r>
  <r>
    <x v="1563"/>
    <x v="103"/>
    <x v="17"/>
    <x v="1"/>
    <n v="6960"/>
    <n v="260100"/>
    <n v="26.01"/>
  </r>
  <r>
    <x v="1563"/>
    <x v="103"/>
    <x v="17"/>
    <x v="1"/>
    <n v="6900"/>
    <n v="383400"/>
    <n v="38.340000000000003"/>
  </r>
  <r>
    <x v="1563"/>
    <x v="103"/>
    <x v="17"/>
    <x v="2"/>
    <n v="120"/>
    <n v="900"/>
    <n v="0.09"/>
  </r>
  <r>
    <x v="1563"/>
    <x v="103"/>
    <x v="17"/>
    <x v="2"/>
    <n v="480"/>
    <n v="7200"/>
    <n v="0.72"/>
  </r>
  <r>
    <x v="1563"/>
    <x v="103"/>
    <x v="17"/>
    <x v="2"/>
    <n v="360"/>
    <n v="5400"/>
    <n v="0.54"/>
  </r>
  <r>
    <x v="1563"/>
    <x v="103"/>
    <x v="17"/>
    <x v="1"/>
    <n v="9420"/>
    <n v="543600"/>
    <n v="54.36"/>
  </r>
  <r>
    <x v="1563"/>
    <x v="103"/>
    <x v="17"/>
    <x v="1"/>
    <n v="8640"/>
    <n v="900000"/>
    <n v="90"/>
  </r>
  <r>
    <x v="1563"/>
    <x v="103"/>
    <x v="17"/>
    <x v="1"/>
    <n v="5520"/>
    <n v="170100"/>
    <n v="17.010000000000002"/>
  </r>
  <r>
    <x v="1563"/>
    <x v="103"/>
    <x v="17"/>
    <x v="1"/>
    <n v="10260"/>
    <n v="586800"/>
    <n v="58.68"/>
  </r>
  <r>
    <x v="1563"/>
    <x v="103"/>
    <x v="17"/>
    <x v="1"/>
    <n v="6000"/>
    <n v="286200"/>
    <n v="28.62"/>
  </r>
  <r>
    <x v="1563"/>
    <x v="103"/>
    <x v="17"/>
    <x v="1"/>
    <n v="3360"/>
    <n v="240300"/>
    <n v="24.03"/>
  </r>
  <r>
    <x v="1563"/>
    <x v="103"/>
    <x v="17"/>
    <x v="1"/>
    <n v="10800"/>
    <n v="1027800"/>
    <n v="102.78"/>
  </r>
  <r>
    <x v="1563"/>
    <x v="103"/>
    <x v="17"/>
    <x v="1"/>
    <n v="8940"/>
    <n v="383400"/>
    <n v="38.340000000000003"/>
  </r>
  <r>
    <x v="1563"/>
    <x v="103"/>
    <x v="17"/>
    <x v="1"/>
    <n v="4800"/>
    <n v="160200"/>
    <n v="16.02"/>
  </r>
  <r>
    <x v="1563"/>
    <x v="103"/>
    <x v="17"/>
    <x v="1"/>
    <n v="3300"/>
    <n v="182700"/>
    <n v="18.27"/>
  </r>
  <r>
    <x v="1563"/>
    <x v="103"/>
    <x v="17"/>
    <x v="2"/>
    <n v="360"/>
    <n v="4500"/>
    <n v="0.45"/>
  </r>
  <r>
    <x v="1563"/>
    <x v="103"/>
    <x v="17"/>
    <x v="2"/>
    <n v="120"/>
    <n v="900"/>
    <n v="0.09"/>
  </r>
  <r>
    <x v="1563"/>
    <x v="103"/>
    <x v="17"/>
    <x v="1"/>
    <n v="18240"/>
    <n v="1260000"/>
    <n v="126"/>
  </r>
  <r>
    <x v="1563"/>
    <x v="103"/>
    <x v="17"/>
    <x v="1"/>
    <n v="3120"/>
    <n v="116100"/>
    <n v="11.61"/>
  </r>
  <r>
    <x v="1563"/>
    <x v="103"/>
    <x v="17"/>
    <x v="1"/>
    <n v="32400"/>
    <n v="50266800"/>
    <n v="5026.68"/>
  </r>
  <r>
    <x v="1563"/>
    <x v="103"/>
    <x v="17"/>
    <x v="2"/>
    <n v="3180"/>
    <n v="109800"/>
    <n v="10.98"/>
  </r>
  <r>
    <x v="1563"/>
    <x v="103"/>
    <x v="17"/>
    <x v="1"/>
    <n v="16558.495568999999"/>
    <n v="1110986.6972610001"/>
    <n v="111.0986697261"/>
  </r>
  <r>
    <x v="1563"/>
    <x v="103"/>
    <x v="17"/>
    <x v="1"/>
    <n v="27480"/>
    <n v="2205000"/>
    <n v="220.5"/>
  </r>
  <r>
    <x v="1563"/>
    <x v="103"/>
    <x v="17"/>
    <x v="1"/>
    <n v="14160"/>
    <n v="822600"/>
    <n v="82.26"/>
  </r>
  <r>
    <x v="1563"/>
    <x v="103"/>
    <x v="17"/>
    <x v="1"/>
    <n v="5880"/>
    <n v="286200"/>
    <n v="28.62"/>
  </r>
  <r>
    <x v="1563"/>
    <x v="103"/>
    <x v="17"/>
    <x v="1"/>
    <n v="3180"/>
    <n v="105300"/>
    <n v="10.53"/>
  </r>
  <r>
    <x v="1563"/>
    <x v="103"/>
    <x v="17"/>
    <x v="1"/>
    <n v="3960"/>
    <n v="188100"/>
    <n v="18.809999999999999"/>
  </r>
  <r>
    <x v="1563"/>
    <x v="103"/>
    <x v="17"/>
    <x v="1"/>
    <n v="3780"/>
    <n v="200700"/>
    <n v="20.07"/>
  </r>
  <r>
    <x v="1563"/>
    <x v="103"/>
    <x v="17"/>
    <x v="2"/>
    <n v="360"/>
    <n v="6300"/>
    <n v="0.63"/>
  </r>
  <r>
    <x v="1563"/>
    <x v="103"/>
    <x v="17"/>
    <x v="1"/>
    <n v="5280"/>
    <n v="349200"/>
    <n v="34.92"/>
  </r>
  <r>
    <x v="1563"/>
    <x v="103"/>
    <x v="17"/>
    <x v="1"/>
    <n v="7260"/>
    <n v="297900"/>
    <n v="29.79"/>
  </r>
  <r>
    <x v="1563"/>
    <x v="103"/>
    <x v="17"/>
    <x v="2"/>
    <n v="180"/>
    <n v="1800"/>
    <n v="0.18"/>
  </r>
  <r>
    <x v="1563"/>
    <x v="103"/>
    <x v="17"/>
    <x v="1"/>
    <n v="11220"/>
    <n v="911700"/>
    <n v="91.17"/>
  </r>
  <r>
    <x v="1563"/>
    <x v="103"/>
    <x v="17"/>
    <x v="1"/>
    <n v="7860"/>
    <n v="368100"/>
    <n v="36.81"/>
  </r>
  <r>
    <x v="1563"/>
    <x v="103"/>
    <x v="17"/>
    <x v="1"/>
    <n v="8940"/>
    <n v="445500"/>
    <n v="44.55"/>
  </r>
  <r>
    <x v="1563"/>
    <x v="103"/>
    <x v="17"/>
    <x v="2"/>
    <n v="4980"/>
    <n v="345600"/>
    <n v="34.56"/>
  </r>
  <r>
    <x v="1563"/>
    <x v="103"/>
    <x v="17"/>
    <x v="1"/>
    <n v="5869.6559859999998"/>
    <n v="604517.61139500001"/>
    <n v="60.4517611395"/>
  </r>
  <r>
    <x v="1563"/>
    <x v="103"/>
    <x v="17"/>
    <x v="1"/>
    <n v="9420"/>
    <n v="513900"/>
    <n v="51.39"/>
  </r>
  <r>
    <x v="1563"/>
    <x v="103"/>
    <x v="17"/>
    <x v="1"/>
    <n v="4500"/>
    <n v="144000"/>
    <n v="14.4"/>
  </r>
  <r>
    <x v="1563"/>
    <x v="103"/>
    <x v="17"/>
    <x v="1"/>
    <n v="9900"/>
    <n v="522900"/>
    <n v="52.29"/>
  </r>
  <r>
    <x v="1563"/>
    <x v="103"/>
    <x v="17"/>
    <x v="2"/>
    <n v="120"/>
    <n v="900"/>
    <n v="0.09"/>
  </r>
  <r>
    <x v="1563"/>
    <x v="103"/>
    <x v="17"/>
    <x v="2"/>
    <n v="3780"/>
    <n v="270900"/>
    <n v="27.09"/>
  </r>
  <r>
    <x v="1563"/>
    <x v="103"/>
    <x v="17"/>
    <x v="2"/>
    <n v="840"/>
    <n v="24300"/>
    <n v="2.4300000000000002"/>
  </r>
  <r>
    <x v="1563"/>
    <x v="103"/>
    <x v="17"/>
    <x v="1"/>
    <n v="19080"/>
    <n v="869400"/>
    <n v="86.94"/>
  </r>
  <r>
    <x v="1563"/>
    <x v="103"/>
    <x v="17"/>
    <x v="1"/>
    <n v="181662.40852500001"/>
    <n v="102046845.127367"/>
    <n v="10204.6845127367"/>
  </r>
  <r>
    <x v="1563"/>
    <x v="103"/>
    <x v="17"/>
    <x v="2"/>
    <n v="1854444.9635069999"/>
    <n v="6449199570.8533001"/>
    <n v="644919.95708533004"/>
  </r>
  <r>
    <x v="1563"/>
    <x v="103"/>
    <x v="17"/>
    <x v="1"/>
    <n v="433766.09623899998"/>
    <n v="433970101.37804699"/>
    <n v="43397.010137804697"/>
  </r>
  <r>
    <x v="1563"/>
    <x v="103"/>
    <x v="17"/>
    <x v="3"/>
    <n v="382323.97242499999"/>
    <n v="2456411029.3647599"/>
    <n v="245641.102936476"/>
  </r>
  <r>
    <x v="1563"/>
    <x v="103"/>
    <x v="17"/>
    <x v="1"/>
    <n v="2962.7458419999998"/>
    <n v="9410.8140930000009"/>
    <n v="0.94108140930000006"/>
  </r>
  <r>
    <x v="1563"/>
    <x v="103"/>
    <x v="17"/>
    <x v="1"/>
    <n v="7491.2518609999997"/>
    <n v="24575.908594"/>
    <n v="2.4575908594000002"/>
  </r>
  <r>
    <x v="1563"/>
    <x v="103"/>
    <x v="17"/>
    <x v="1"/>
    <n v="287.67116099999998"/>
    <n v="961.21410400000002"/>
    <n v="9.6121410399999996E-2"/>
  </r>
  <r>
    <x v="1563"/>
    <x v="103"/>
    <x v="17"/>
    <x v="1"/>
    <n v="50120.039055000001"/>
    <n v="165105.80541"/>
    <n v="16.510580540999999"/>
  </r>
  <r>
    <x v="1563"/>
    <x v="103"/>
    <x v="17"/>
    <x v="2"/>
    <n v="228620.15832799999"/>
    <n v="737727.92244600004"/>
    <n v="73.772792244599998"/>
  </r>
  <r>
    <x v="1563"/>
    <x v="103"/>
    <x v="17"/>
    <x v="1"/>
    <n v="3841.3026100000002"/>
    <n v="12799.412340000001"/>
    <n v="1.279941234"/>
  </r>
  <r>
    <x v="1563"/>
    <x v="103"/>
    <x v="17"/>
    <x v="1"/>
    <n v="492.08788399999997"/>
    <n v="1542.9104870000001"/>
    <n v="0.15429104870000002"/>
  </r>
  <r>
    <x v="1563"/>
    <x v="103"/>
    <x v="17"/>
    <x v="2"/>
    <n v="18661.375487000001"/>
    <n v="58408.812572000003"/>
    <n v="5.8408812572000004"/>
  </r>
  <r>
    <x v="1563"/>
    <x v="103"/>
    <x v="17"/>
    <x v="1"/>
    <n v="84231.714483000003"/>
    <n v="263794.699441"/>
    <n v="26.379469944100002"/>
  </r>
  <r>
    <x v="1081"/>
    <x v="123"/>
    <x v="20"/>
    <x v="3"/>
    <n v="935141.77217400004"/>
    <n v="18469815865.993599"/>
    <n v="1846981.58659936"/>
  </r>
  <r>
    <x v="1081"/>
    <x v="123"/>
    <x v="20"/>
    <x v="3"/>
    <n v="319008.52623600001"/>
    <n v="1031379.64786"/>
    <n v="103.137964786"/>
  </r>
  <r>
    <x v="1083"/>
    <x v="124"/>
    <x v="20"/>
    <x v="3"/>
    <n v="541151.19501799997"/>
    <n v="9033337676.1517601"/>
    <n v="903333.76761517604"/>
  </r>
  <r>
    <x v="1087"/>
    <x v="106"/>
    <x v="19"/>
    <x v="2"/>
    <n v="120"/>
    <n v="900"/>
    <n v="0.09"/>
  </r>
  <r>
    <x v="1087"/>
    <x v="106"/>
    <x v="19"/>
    <x v="2"/>
    <n v="133.186104"/>
    <n v="859.933447"/>
    <n v="8.5993344700000002E-2"/>
  </r>
  <r>
    <x v="1087"/>
    <x v="106"/>
    <x v="19"/>
    <x v="2"/>
    <n v="540"/>
    <n v="8100"/>
    <n v="0.81"/>
  </r>
  <r>
    <x v="1087"/>
    <x v="106"/>
    <x v="19"/>
    <x v="2"/>
    <n v="180"/>
    <n v="1800"/>
    <n v="0.18"/>
  </r>
  <r>
    <x v="1087"/>
    <x v="106"/>
    <x v="19"/>
    <x v="1"/>
    <n v="9360"/>
    <n v="2930400"/>
    <n v="293.04000000000002"/>
  </r>
  <r>
    <x v="1087"/>
    <x v="106"/>
    <x v="19"/>
    <x v="2"/>
    <n v="87.716205000000002"/>
    <n v="415.74299999999999"/>
    <n v="4.1574300000000002E-2"/>
  </r>
  <r>
    <x v="1087"/>
    <x v="106"/>
    <x v="19"/>
    <x v="1"/>
    <n v="505.83747199999999"/>
    <n v="5072.0949000000001"/>
    <n v="0.50720949000000004"/>
  </r>
  <r>
    <x v="1087"/>
    <x v="106"/>
    <x v="19"/>
    <x v="2"/>
    <n v="120"/>
    <n v="900"/>
    <n v="0.09"/>
  </r>
  <r>
    <x v="1087"/>
    <x v="106"/>
    <x v="19"/>
    <x v="1"/>
    <n v="641.60603200000003"/>
    <n v="10883.618644"/>
    <n v="1.0883618643999999"/>
  </r>
  <r>
    <x v="1087"/>
    <x v="106"/>
    <x v="19"/>
    <x v="1"/>
    <n v="506.08527500000002"/>
    <n v="2442.7282749999999"/>
    <n v="0.24427282749999998"/>
  </r>
  <r>
    <x v="1087"/>
    <x v="106"/>
    <x v="19"/>
    <x v="2"/>
    <n v="2708.831913"/>
    <n v="113622.589595"/>
    <n v="11.3622589595"/>
  </r>
  <r>
    <x v="1087"/>
    <x v="106"/>
    <x v="19"/>
    <x v="2"/>
    <n v="3180"/>
    <n v="95400"/>
    <n v="9.5399999999999991"/>
  </r>
  <r>
    <x v="1087"/>
    <x v="106"/>
    <x v="19"/>
    <x v="1"/>
    <n v="1072.6686549999999"/>
    <n v="21773.844937000002"/>
    <n v="2.1773844937"/>
  </r>
  <r>
    <x v="1087"/>
    <x v="106"/>
    <x v="19"/>
    <x v="1"/>
    <n v="6540"/>
    <n v="314100"/>
    <n v="31.41"/>
  </r>
  <r>
    <x v="1087"/>
    <x v="106"/>
    <x v="19"/>
    <x v="2"/>
    <n v="18840"/>
    <n v="4245300"/>
    <n v="424.53"/>
  </r>
  <r>
    <x v="1087"/>
    <x v="106"/>
    <x v="19"/>
    <x v="2"/>
    <n v="180"/>
    <n v="1800"/>
    <n v="0.18"/>
  </r>
  <r>
    <x v="1087"/>
    <x v="106"/>
    <x v="19"/>
    <x v="1"/>
    <n v="1778.5939699999999"/>
    <n v="52596.04999"/>
    <n v="5.2596049989999996"/>
  </r>
  <r>
    <x v="1087"/>
    <x v="106"/>
    <x v="19"/>
    <x v="1"/>
    <n v="3180"/>
    <n v="109800"/>
    <n v="10.98"/>
  </r>
  <r>
    <x v="1087"/>
    <x v="106"/>
    <x v="19"/>
    <x v="1"/>
    <n v="712.82713799999999"/>
    <n v="13933.126591"/>
    <n v="1.3933126591"/>
  </r>
  <r>
    <x v="1087"/>
    <x v="106"/>
    <x v="19"/>
    <x v="1"/>
    <n v="6407.3368060000003"/>
    <n v="581624.79538300005"/>
    <n v="58.162479538300005"/>
  </r>
  <r>
    <x v="1087"/>
    <x v="106"/>
    <x v="19"/>
    <x v="2"/>
    <n v="180"/>
    <n v="1800"/>
    <n v="0.18"/>
  </r>
  <r>
    <x v="1087"/>
    <x v="106"/>
    <x v="19"/>
    <x v="1"/>
    <n v="6360"/>
    <n v="395100"/>
    <n v="39.51"/>
  </r>
  <r>
    <x v="1087"/>
    <x v="106"/>
    <x v="19"/>
    <x v="2"/>
    <n v="120"/>
    <n v="900"/>
    <n v="0.09"/>
  </r>
  <r>
    <x v="1087"/>
    <x v="106"/>
    <x v="19"/>
    <x v="1"/>
    <n v="5400"/>
    <n v="292500"/>
    <n v="29.25"/>
  </r>
  <r>
    <x v="1087"/>
    <x v="106"/>
    <x v="19"/>
    <x v="1"/>
    <n v="57178.349533000001"/>
    <n v="12893401.711506"/>
    <n v="1289.3401711505999"/>
  </r>
  <r>
    <x v="1087"/>
    <x v="106"/>
    <x v="19"/>
    <x v="2"/>
    <n v="300"/>
    <n v="3600"/>
    <n v="0.36"/>
  </r>
  <r>
    <x v="1087"/>
    <x v="106"/>
    <x v="19"/>
    <x v="1"/>
    <n v="14466.625244000001"/>
    <n v="982033.54791600001"/>
    <n v="98.203354791600006"/>
  </r>
  <r>
    <x v="1087"/>
    <x v="106"/>
    <x v="19"/>
    <x v="1"/>
    <n v="2122.833717"/>
    <n v="80414.958868999995"/>
    <n v="8.0414958868999999"/>
  </r>
  <r>
    <x v="1087"/>
    <x v="106"/>
    <x v="19"/>
    <x v="2"/>
    <n v="240"/>
    <n v="2700"/>
    <n v="0.27"/>
  </r>
  <r>
    <x v="1087"/>
    <x v="106"/>
    <x v="19"/>
    <x v="1"/>
    <n v="6631.3801659999999"/>
    <n v="993665.51989700005"/>
    <n v="99.3665519897"/>
  </r>
  <r>
    <x v="1087"/>
    <x v="106"/>
    <x v="19"/>
    <x v="2"/>
    <n v="180"/>
    <n v="1800"/>
    <n v="0.18"/>
  </r>
  <r>
    <x v="1087"/>
    <x v="106"/>
    <x v="19"/>
    <x v="1"/>
    <n v="26613.015755"/>
    <n v="4665396.5435149996"/>
    <n v="466.53965435149996"/>
  </r>
  <r>
    <x v="1087"/>
    <x v="106"/>
    <x v="19"/>
    <x v="2"/>
    <n v="120"/>
    <n v="900"/>
    <n v="0.09"/>
  </r>
  <r>
    <x v="1087"/>
    <x v="106"/>
    <x v="19"/>
    <x v="2"/>
    <n v="120"/>
    <n v="900"/>
    <n v="0.09"/>
  </r>
  <r>
    <x v="1087"/>
    <x v="106"/>
    <x v="19"/>
    <x v="2"/>
    <n v="660"/>
    <n v="9900"/>
    <n v="0.99"/>
  </r>
  <r>
    <x v="1087"/>
    <x v="106"/>
    <x v="19"/>
    <x v="1"/>
    <n v="4014.3479480000001"/>
    <n v="215560.054068"/>
    <n v="21.556005406800001"/>
  </r>
  <r>
    <x v="1087"/>
    <x v="106"/>
    <x v="19"/>
    <x v="1"/>
    <n v="13007.532336"/>
    <n v="639256.95444799995"/>
    <n v="63.925695444799992"/>
  </r>
  <r>
    <x v="1087"/>
    <x v="106"/>
    <x v="19"/>
    <x v="1"/>
    <n v="2760"/>
    <n v="120600"/>
    <n v="12.06"/>
  </r>
  <r>
    <x v="1087"/>
    <x v="106"/>
    <x v="19"/>
    <x v="2"/>
    <n v="300"/>
    <n v="3600"/>
    <n v="0.36"/>
  </r>
  <r>
    <x v="1087"/>
    <x v="106"/>
    <x v="19"/>
    <x v="2"/>
    <n v="360"/>
    <n v="6300"/>
    <n v="0.63"/>
  </r>
  <r>
    <x v="1087"/>
    <x v="106"/>
    <x v="19"/>
    <x v="2"/>
    <n v="420"/>
    <n v="5400"/>
    <n v="0.54"/>
  </r>
  <r>
    <x v="1087"/>
    <x v="106"/>
    <x v="19"/>
    <x v="2"/>
    <n v="300"/>
    <n v="4500"/>
    <n v="0.45"/>
  </r>
  <r>
    <x v="1087"/>
    <x v="106"/>
    <x v="19"/>
    <x v="1"/>
    <n v="23336.022589"/>
    <n v="8471318.4086089991"/>
    <n v="847.13184086089996"/>
  </r>
  <r>
    <x v="1087"/>
    <x v="106"/>
    <x v="19"/>
    <x v="2"/>
    <n v="17280"/>
    <n v="7708500"/>
    <n v="770.85"/>
  </r>
  <r>
    <x v="1087"/>
    <x v="106"/>
    <x v="19"/>
    <x v="2"/>
    <n v="2760"/>
    <n v="145800"/>
    <n v="14.58"/>
  </r>
  <r>
    <x v="1087"/>
    <x v="106"/>
    <x v="19"/>
    <x v="1"/>
    <n v="120"/>
    <n v="900"/>
    <n v="0.09"/>
  </r>
  <r>
    <x v="1087"/>
    <x v="106"/>
    <x v="19"/>
    <x v="1"/>
    <n v="120"/>
    <n v="900"/>
    <n v="0.09"/>
  </r>
  <r>
    <x v="1087"/>
    <x v="106"/>
    <x v="19"/>
    <x v="2"/>
    <n v="355758.43840300001"/>
    <n v="250093529.21169001"/>
    <n v="25009.352921169"/>
  </r>
  <r>
    <x v="1087"/>
    <x v="106"/>
    <x v="19"/>
    <x v="2"/>
    <n v="7560"/>
    <n v="1068300"/>
    <n v="106.83"/>
  </r>
  <r>
    <x v="1087"/>
    <x v="106"/>
    <x v="19"/>
    <x v="2"/>
    <n v="1200"/>
    <n v="34200"/>
    <n v="3.42"/>
  </r>
  <r>
    <x v="1087"/>
    <x v="106"/>
    <x v="19"/>
    <x v="2"/>
    <n v="2160"/>
    <n v="198900"/>
    <n v="19.89"/>
  </r>
  <r>
    <x v="1087"/>
    <x v="106"/>
    <x v="19"/>
    <x v="2"/>
    <n v="24720"/>
    <n v="12481200"/>
    <n v="1248.1199999999999"/>
  </r>
  <r>
    <x v="1087"/>
    <x v="106"/>
    <x v="19"/>
    <x v="2"/>
    <n v="146191.828614"/>
    <n v="145607684.233107"/>
    <n v="14560.768423310699"/>
  </r>
  <r>
    <x v="1087"/>
    <x v="106"/>
    <x v="19"/>
    <x v="1"/>
    <n v="519409.94251299999"/>
    <n v="1258122499.3136699"/>
    <n v="125812.249931367"/>
  </r>
  <r>
    <x v="1090"/>
    <x v="111"/>
    <x v="19"/>
    <x v="1"/>
    <n v="33401.635317"/>
    <n v="3291885.041131"/>
    <n v="329.18850411310001"/>
  </r>
  <r>
    <x v="1090"/>
    <x v="111"/>
    <x v="19"/>
    <x v="1"/>
    <n v="8760"/>
    <n v="2343600"/>
    <n v="234.36"/>
  </r>
  <r>
    <x v="1090"/>
    <x v="111"/>
    <x v="19"/>
    <x v="1"/>
    <n v="1074.616579"/>
    <n v="17183.729769000001"/>
    <n v="1.7183729769000002"/>
  </r>
  <r>
    <x v="1090"/>
    <x v="111"/>
    <x v="19"/>
    <x v="1"/>
    <n v="6420"/>
    <n v="1540800"/>
    <n v="154.08000000000001"/>
  </r>
  <r>
    <x v="1090"/>
    <x v="111"/>
    <x v="19"/>
    <x v="2"/>
    <n v="120"/>
    <n v="900"/>
    <n v="0.09"/>
  </r>
  <r>
    <x v="1090"/>
    <x v="111"/>
    <x v="19"/>
    <x v="2"/>
    <n v="120"/>
    <n v="900"/>
    <n v="0.09"/>
  </r>
  <r>
    <x v="1090"/>
    <x v="111"/>
    <x v="19"/>
    <x v="2"/>
    <n v="180"/>
    <n v="1800"/>
    <n v="0.18"/>
  </r>
  <r>
    <x v="1090"/>
    <x v="111"/>
    <x v="19"/>
    <x v="2"/>
    <n v="120"/>
    <n v="900"/>
    <n v="0.09"/>
  </r>
  <r>
    <x v="1090"/>
    <x v="111"/>
    <x v="19"/>
    <x v="2"/>
    <n v="120"/>
    <n v="900"/>
    <n v="0.09"/>
  </r>
  <r>
    <x v="1090"/>
    <x v="111"/>
    <x v="19"/>
    <x v="1"/>
    <n v="1800"/>
    <n v="75600"/>
    <n v="7.56"/>
  </r>
  <r>
    <x v="1090"/>
    <x v="111"/>
    <x v="19"/>
    <x v="1"/>
    <n v="120"/>
    <n v="900"/>
    <n v="0.09"/>
  </r>
  <r>
    <x v="1090"/>
    <x v="111"/>
    <x v="19"/>
    <x v="1"/>
    <n v="4800"/>
    <n v="200700"/>
    <n v="20.07"/>
  </r>
  <r>
    <x v="1090"/>
    <x v="111"/>
    <x v="19"/>
    <x v="1"/>
    <n v="3060"/>
    <n v="247500"/>
    <n v="24.75"/>
  </r>
  <r>
    <x v="1090"/>
    <x v="111"/>
    <x v="19"/>
    <x v="1"/>
    <n v="547.04475500000001"/>
    <n v="3803.4564850000002"/>
    <n v="0.38034564850000002"/>
  </r>
  <r>
    <x v="1090"/>
    <x v="111"/>
    <x v="19"/>
    <x v="2"/>
    <n v="216.30921799999999"/>
    <n v="491.67604599999999"/>
    <n v="4.9167604599999998E-2"/>
  </r>
  <r>
    <x v="1090"/>
    <x v="111"/>
    <x v="19"/>
    <x v="1"/>
    <n v="71893.686554999993"/>
    <n v="30525314.481415"/>
    <n v="3052.5314481414998"/>
  </r>
  <r>
    <x v="1090"/>
    <x v="111"/>
    <x v="19"/>
    <x v="1"/>
    <n v="13854.128906"/>
    <n v="4464755.5371629996"/>
    <n v="446.47555371629994"/>
  </r>
  <r>
    <x v="1090"/>
    <x v="111"/>
    <x v="19"/>
    <x v="2"/>
    <n v="162364.542522"/>
    <n v="84514356.444224"/>
    <n v="8451.4356444223995"/>
  </r>
  <r>
    <x v="1564"/>
    <x v="127"/>
    <x v="19"/>
    <x v="2"/>
    <n v="120"/>
    <n v="900"/>
    <n v="0.09"/>
  </r>
  <r>
    <x v="1564"/>
    <x v="127"/>
    <x v="19"/>
    <x v="1"/>
    <n v="64411.753099000001"/>
    <n v="88471196.035154"/>
    <n v="8847.1196035154007"/>
  </r>
  <r>
    <x v="1564"/>
    <x v="127"/>
    <x v="19"/>
    <x v="2"/>
    <n v="360"/>
    <n v="8100"/>
    <n v="0.81"/>
  </r>
  <r>
    <x v="1564"/>
    <x v="127"/>
    <x v="19"/>
    <x v="2"/>
    <n v="360"/>
    <n v="8100"/>
    <n v="0.81"/>
  </r>
  <r>
    <x v="1564"/>
    <x v="127"/>
    <x v="19"/>
    <x v="2"/>
    <n v="420"/>
    <n v="10800"/>
    <n v="1.08"/>
  </r>
  <r>
    <x v="1564"/>
    <x v="127"/>
    <x v="19"/>
    <x v="1"/>
    <n v="49625.794359"/>
    <n v="39117206.319686003"/>
    <n v="3911.7206319686002"/>
  </r>
  <r>
    <x v="1564"/>
    <x v="127"/>
    <x v="19"/>
    <x v="2"/>
    <n v="229457.52478400001"/>
    <n v="288879042.47128803"/>
    <n v="28887.904247128801"/>
  </r>
  <r>
    <x v="1564"/>
    <x v="127"/>
    <x v="19"/>
    <x v="3"/>
    <n v="255974.58429299999"/>
    <n v="1516023333.3847301"/>
    <n v="151602.33333847302"/>
  </r>
  <r>
    <x v="1564"/>
    <x v="127"/>
    <x v="19"/>
    <x v="1"/>
    <n v="8357.9813689999992"/>
    <n v="25223.345054000001"/>
    <n v="2.5223345053999999"/>
  </r>
  <r>
    <x v="1564"/>
    <x v="127"/>
    <x v="19"/>
    <x v="1"/>
    <n v="10217.510402"/>
    <n v="33543.692057"/>
    <n v="3.3543692056999999"/>
  </r>
  <r>
    <x v="1564"/>
    <x v="127"/>
    <x v="19"/>
    <x v="2"/>
    <n v="30004.431260000001"/>
    <n v="94533.411835000006"/>
    <n v="9.453341183500001"/>
  </r>
  <r>
    <x v="1564"/>
    <x v="127"/>
    <x v="19"/>
    <x v="3"/>
    <n v="74623.324471999993"/>
    <n v="231632.77939400001"/>
    <n v="23.1632779394"/>
  </r>
  <r>
    <x v="1564"/>
    <x v="127"/>
    <x v="19"/>
    <x v="2"/>
    <n v="5462.4374429999998"/>
    <n v="18783.619422"/>
    <n v="1.8783619422"/>
  </r>
  <r>
    <x v="1100"/>
    <x v="127"/>
    <x v="19"/>
    <x v="2"/>
    <n v="300"/>
    <n v="3600"/>
    <n v="0.36"/>
  </r>
  <r>
    <x v="1100"/>
    <x v="127"/>
    <x v="19"/>
    <x v="1"/>
    <n v="3060"/>
    <n v="97200"/>
    <n v="9.7200000000000006"/>
  </r>
  <r>
    <x v="1100"/>
    <x v="127"/>
    <x v="19"/>
    <x v="2"/>
    <n v="420"/>
    <n v="6300"/>
    <n v="0.63"/>
  </r>
  <r>
    <x v="1100"/>
    <x v="127"/>
    <x v="19"/>
    <x v="1"/>
    <n v="11520"/>
    <n v="607500"/>
    <n v="60.75"/>
  </r>
  <r>
    <x v="1100"/>
    <x v="127"/>
    <x v="19"/>
    <x v="1"/>
    <n v="1920"/>
    <n v="111600"/>
    <n v="11.16"/>
  </r>
  <r>
    <x v="1100"/>
    <x v="127"/>
    <x v="19"/>
    <x v="1"/>
    <n v="5760"/>
    <n v="361800"/>
    <n v="36.18"/>
  </r>
  <r>
    <x v="1100"/>
    <x v="127"/>
    <x v="19"/>
    <x v="1"/>
    <n v="3840"/>
    <n v="410400"/>
    <n v="41.04"/>
  </r>
  <r>
    <x v="1100"/>
    <x v="127"/>
    <x v="19"/>
    <x v="1"/>
    <n v="4140"/>
    <n v="215100"/>
    <n v="21.51"/>
  </r>
  <r>
    <x v="1100"/>
    <x v="127"/>
    <x v="19"/>
    <x v="1"/>
    <n v="2340"/>
    <n v="152100"/>
    <n v="15.21"/>
  </r>
  <r>
    <x v="1100"/>
    <x v="127"/>
    <x v="19"/>
    <x v="1"/>
    <n v="11220"/>
    <n v="529200"/>
    <n v="52.92"/>
  </r>
  <r>
    <x v="1100"/>
    <x v="127"/>
    <x v="19"/>
    <x v="1"/>
    <n v="2820"/>
    <n v="125100"/>
    <n v="12.51"/>
  </r>
  <r>
    <x v="1100"/>
    <x v="127"/>
    <x v="19"/>
    <x v="1"/>
    <n v="120"/>
    <n v="900"/>
    <n v="0.09"/>
  </r>
  <r>
    <x v="1100"/>
    <x v="127"/>
    <x v="19"/>
    <x v="1"/>
    <n v="600"/>
    <n v="9000"/>
    <n v="0.9"/>
  </r>
  <r>
    <x v="1100"/>
    <x v="127"/>
    <x v="19"/>
    <x v="1"/>
    <n v="22620"/>
    <n v="1801800"/>
    <n v="180.18"/>
  </r>
  <r>
    <x v="1100"/>
    <x v="127"/>
    <x v="19"/>
    <x v="2"/>
    <n v="180"/>
    <n v="1800"/>
    <n v="0.18"/>
  </r>
  <r>
    <x v="1100"/>
    <x v="127"/>
    <x v="19"/>
    <x v="2"/>
    <n v="120"/>
    <n v="900"/>
    <n v="0.09"/>
  </r>
  <r>
    <x v="1100"/>
    <x v="127"/>
    <x v="19"/>
    <x v="2"/>
    <n v="120"/>
    <n v="900"/>
    <n v="0.09"/>
  </r>
  <r>
    <x v="1100"/>
    <x v="127"/>
    <x v="19"/>
    <x v="1"/>
    <n v="6660"/>
    <n v="891000"/>
    <n v="89.1"/>
  </r>
  <r>
    <x v="1100"/>
    <x v="127"/>
    <x v="19"/>
    <x v="2"/>
    <n v="360"/>
    <n v="5400"/>
    <n v="0.54"/>
  </r>
  <r>
    <x v="1100"/>
    <x v="127"/>
    <x v="19"/>
    <x v="1"/>
    <n v="6420"/>
    <n v="311400"/>
    <n v="31.14"/>
  </r>
  <r>
    <x v="1100"/>
    <x v="127"/>
    <x v="19"/>
    <x v="2"/>
    <n v="780"/>
    <n v="19800"/>
    <n v="1.98"/>
  </r>
  <r>
    <x v="1100"/>
    <x v="127"/>
    <x v="19"/>
    <x v="1"/>
    <n v="5340"/>
    <n v="282600"/>
    <n v="28.26"/>
  </r>
  <r>
    <x v="1100"/>
    <x v="127"/>
    <x v="19"/>
    <x v="2"/>
    <n v="2100"/>
    <n v="51300"/>
    <n v="5.13"/>
  </r>
  <r>
    <x v="1100"/>
    <x v="127"/>
    <x v="19"/>
    <x v="2"/>
    <n v="120"/>
    <n v="900"/>
    <n v="0.09"/>
  </r>
  <r>
    <x v="1100"/>
    <x v="127"/>
    <x v="19"/>
    <x v="2"/>
    <n v="600"/>
    <n v="15300"/>
    <n v="1.53"/>
  </r>
  <r>
    <x v="1100"/>
    <x v="127"/>
    <x v="19"/>
    <x v="1"/>
    <n v="6600"/>
    <n v="723600"/>
    <n v="72.36"/>
  </r>
  <r>
    <x v="1100"/>
    <x v="127"/>
    <x v="19"/>
    <x v="1"/>
    <n v="9240"/>
    <n v="481500"/>
    <n v="48.15"/>
  </r>
  <r>
    <x v="1100"/>
    <x v="127"/>
    <x v="19"/>
    <x v="1"/>
    <n v="2880"/>
    <n v="116100"/>
    <n v="11.61"/>
  </r>
  <r>
    <x v="1100"/>
    <x v="127"/>
    <x v="19"/>
    <x v="2"/>
    <n v="2520"/>
    <n v="138600"/>
    <n v="13.86"/>
  </r>
  <r>
    <x v="1100"/>
    <x v="127"/>
    <x v="19"/>
    <x v="1"/>
    <n v="180"/>
    <n v="1800"/>
    <n v="0.18"/>
  </r>
  <r>
    <x v="1100"/>
    <x v="127"/>
    <x v="19"/>
    <x v="2"/>
    <n v="1260"/>
    <n v="45900"/>
    <n v="4.59"/>
  </r>
  <r>
    <x v="1100"/>
    <x v="127"/>
    <x v="19"/>
    <x v="1"/>
    <n v="1920"/>
    <n v="111600"/>
    <n v="11.16"/>
  </r>
  <r>
    <x v="1100"/>
    <x v="127"/>
    <x v="19"/>
    <x v="1"/>
    <n v="240"/>
    <n v="2700"/>
    <n v="0.27"/>
  </r>
  <r>
    <x v="1100"/>
    <x v="127"/>
    <x v="19"/>
    <x v="2"/>
    <n v="4440"/>
    <n v="315900"/>
    <n v="31.59"/>
  </r>
  <r>
    <x v="1100"/>
    <x v="127"/>
    <x v="19"/>
    <x v="1"/>
    <n v="2640"/>
    <n v="164700"/>
    <n v="16.47"/>
  </r>
  <r>
    <x v="1100"/>
    <x v="127"/>
    <x v="19"/>
    <x v="2"/>
    <n v="300"/>
    <n v="3600"/>
    <n v="0.36"/>
  </r>
  <r>
    <x v="1100"/>
    <x v="127"/>
    <x v="19"/>
    <x v="1"/>
    <n v="3720"/>
    <n v="126000"/>
    <n v="12.6"/>
  </r>
  <r>
    <x v="1100"/>
    <x v="127"/>
    <x v="19"/>
    <x v="1"/>
    <n v="3720"/>
    <n v="134100"/>
    <n v="13.41"/>
  </r>
  <r>
    <x v="1100"/>
    <x v="127"/>
    <x v="19"/>
    <x v="1"/>
    <n v="4800"/>
    <n v="485100"/>
    <n v="48.51"/>
  </r>
  <r>
    <x v="1100"/>
    <x v="127"/>
    <x v="19"/>
    <x v="2"/>
    <n v="1380"/>
    <n v="29700"/>
    <n v="2.97"/>
  </r>
  <r>
    <x v="1100"/>
    <x v="127"/>
    <x v="19"/>
    <x v="2"/>
    <n v="840"/>
    <n v="16200"/>
    <n v="1.62"/>
  </r>
  <r>
    <x v="1100"/>
    <x v="127"/>
    <x v="19"/>
    <x v="2"/>
    <n v="1320"/>
    <n v="47700"/>
    <n v="4.7699999999999996"/>
  </r>
  <r>
    <x v="1100"/>
    <x v="127"/>
    <x v="19"/>
    <x v="1"/>
    <n v="3420"/>
    <n v="193500"/>
    <n v="19.350000000000001"/>
  </r>
  <r>
    <x v="1100"/>
    <x v="127"/>
    <x v="19"/>
    <x v="1"/>
    <n v="4800"/>
    <n v="193500"/>
    <n v="19.350000000000001"/>
  </r>
  <r>
    <x v="1100"/>
    <x v="127"/>
    <x v="19"/>
    <x v="2"/>
    <n v="2400"/>
    <n v="136800"/>
    <n v="13.68"/>
  </r>
  <r>
    <x v="1100"/>
    <x v="127"/>
    <x v="19"/>
    <x v="2"/>
    <n v="300"/>
    <n v="4500"/>
    <n v="0.45"/>
  </r>
  <r>
    <x v="1100"/>
    <x v="127"/>
    <x v="19"/>
    <x v="1"/>
    <n v="3240"/>
    <n v="252900"/>
    <n v="25.29"/>
  </r>
  <r>
    <x v="1100"/>
    <x v="127"/>
    <x v="19"/>
    <x v="1"/>
    <n v="17820"/>
    <n v="2142900"/>
    <n v="214.29"/>
  </r>
  <r>
    <x v="1100"/>
    <x v="127"/>
    <x v="19"/>
    <x v="3"/>
    <n v="840"/>
    <n v="16200"/>
    <n v="1.62"/>
  </r>
  <r>
    <x v="1100"/>
    <x v="127"/>
    <x v="19"/>
    <x v="3"/>
    <n v="120"/>
    <n v="900"/>
    <n v="0.09"/>
  </r>
  <r>
    <x v="1100"/>
    <x v="127"/>
    <x v="19"/>
    <x v="2"/>
    <n v="120"/>
    <n v="900"/>
    <n v="0.09"/>
  </r>
  <r>
    <x v="1100"/>
    <x v="127"/>
    <x v="19"/>
    <x v="2"/>
    <n v="8460"/>
    <n v="944100"/>
    <n v="94.41"/>
  </r>
  <r>
    <x v="1100"/>
    <x v="127"/>
    <x v="19"/>
    <x v="2"/>
    <n v="120"/>
    <n v="900"/>
    <n v="0.09"/>
  </r>
  <r>
    <x v="1100"/>
    <x v="127"/>
    <x v="19"/>
    <x v="1"/>
    <n v="28560"/>
    <n v="2078100"/>
    <n v="207.81"/>
  </r>
  <r>
    <x v="1100"/>
    <x v="127"/>
    <x v="19"/>
    <x v="2"/>
    <n v="180"/>
    <n v="1800"/>
    <n v="0.18"/>
  </r>
  <r>
    <x v="1100"/>
    <x v="127"/>
    <x v="19"/>
    <x v="2"/>
    <n v="240"/>
    <n v="2700"/>
    <n v="0.27"/>
  </r>
  <r>
    <x v="1100"/>
    <x v="127"/>
    <x v="19"/>
    <x v="2"/>
    <n v="2640"/>
    <n v="101700"/>
    <n v="10.17"/>
  </r>
  <r>
    <x v="1100"/>
    <x v="127"/>
    <x v="19"/>
    <x v="2"/>
    <n v="2340"/>
    <n v="56700"/>
    <n v="5.67"/>
  </r>
  <r>
    <x v="1100"/>
    <x v="127"/>
    <x v="19"/>
    <x v="1"/>
    <n v="4380"/>
    <n v="189000"/>
    <n v="18.899999999999999"/>
  </r>
  <r>
    <x v="1100"/>
    <x v="127"/>
    <x v="19"/>
    <x v="2"/>
    <n v="720"/>
    <n v="14400"/>
    <n v="1.44"/>
  </r>
  <r>
    <x v="1100"/>
    <x v="127"/>
    <x v="19"/>
    <x v="1"/>
    <n v="5280"/>
    <n v="223200"/>
    <n v="22.32"/>
  </r>
  <r>
    <x v="1100"/>
    <x v="127"/>
    <x v="19"/>
    <x v="2"/>
    <n v="180"/>
    <n v="1800"/>
    <n v="0.18"/>
  </r>
  <r>
    <x v="1100"/>
    <x v="127"/>
    <x v="19"/>
    <x v="2"/>
    <n v="4800"/>
    <n v="283500"/>
    <n v="28.35"/>
  </r>
  <r>
    <x v="1100"/>
    <x v="127"/>
    <x v="19"/>
    <x v="1"/>
    <n v="4200"/>
    <n v="293400"/>
    <n v="29.34"/>
  </r>
  <r>
    <x v="1100"/>
    <x v="127"/>
    <x v="19"/>
    <x v="1"/>
    <n v="6060"/>
    <n v="294300"/>
    <n v="29.43"/>
  </r>
  <r>
    <x v="1100"/>
    <x v="127"/>
    <x v="19"/>
    <x v="1"/>
    <n v="9060"/>
    <n v="546300"/>
    <n v="54.63"/>
  </r>
  <r>
    <x v="1100"/>
    <x v="127"/>
    <x v="19"/>
    <x v="3"/>
    <n v="1800"/>
    <n v="83700"/>
    <n v="8.3699999999999992"/>
  </r>
  <r>
    <x v="1100"/>
    <x v="127"/>
    <x v="19"/>
    <x v="1"/>
    <n v="8280"/>
    <n v="291600"/>
    <n v="29.16"/>
  </r>
  <r>
    <x v="1100"/>
    <x v="127"/>
    <x v="19"/>
    <x v="2"/>
    <n v="120"/>
    <n v="900"/>
    <n v="0.09"/>
  </r>
  <r>
    <x v="1100"/>
    <x v="127"/>
    <x v="19"/>
    <x v="2"/>
    <n v="7440"/>
    <n v="858600"/>
    <n v="85.86"/>
  </r>
  <r>
    <x v="1100"/>
    <x v="127"/>
    <x v="19"/>
    <x v="2"/>
    <n v="1080"/>
    <n v="22500"/>
    <n v="2.25"/>
  </r>
  <r>
    <x v="1100"/>
    <x v="127"/>
    <x v="19"/>
    <x v="2"/>
    <n v="120"/>
    <n v="900"/>
    <n v="0.09"/>
  </r>
  <r>
    <x v="1100"/>
    <x v="127"/>
    <x v="19"/>
    <x v="2"/>
    <n v="1740"/>
    <n v="69300"/>
    <n v="6.93"/>
  </r>
  <r>
    <x v="1100"/>
    <x v="127"/>
    <x v="19"/>
    <x v="2"/>
    <n v="8100"/>
    <n v="997200"/>
    <n v="99.72"/>
  </r>
  <r>
    <x v="1100"/>
    <x v="127"/>
    <x v="19"/>
    <x v="1"/>
    <n v="5400"/>
    <n v="221400"/>
    <n v="22.14"/>
  </r>
  <r>
    <x v="1100"/>
    <x v="127"/>
    <x v="19"/>
    <x v="2"/>
    <n v="360"/>
    <n v="5400"/>
    <n v="0.54"/>
  </r>
  <r>
    <x v="1100"/>
    <x v="127"/>
    <x v="19"/>
    <x v="2"/>
    <n v="3540"/>
    <n v="137700"/>
    <n v="13.77"/>
  </r>
  <r>
    <x v="1100"/>
    <x v="127"/>
    <x v="19"/>
    <x v="1"/>
    <n v="2760"/>
    <n v="117900"/>
    <n v="11.79"/>
  </r>
  <r>
    <x v="1100"/>
    <x v="127"/>
    <x v="19"/>
    <x v="2"/>
    <n v="2100"/>
    <n v="127800"/>
    <n v="12.78"/>
  </r>
  <r>
    <x v="1100"/>
    <x v="127"/>
    <x v="19"/>
    <x v="2"/>
    <n v="960"/>
    <n v="27000"/>
    <n v="2.7"/>
  </r>
  <r>
    <x v="1100"/>
    <x v="127"/>
    <x v="19"/>
    <x v="1"/>
    <n v="3360"/>
    <n v="117000"/>
    <n v="11.7"/>
  </r>
  <r>
    <x v="1100"/>
    <x v="127"/>
    <x v="19"/>
    <x v="1"/>
    <n v="9960"/>
    <n v="879300"/>
    <n v="87.93"/>
  </r>
  <r>
    <x v="1100"/>
    <x v="127"/>
    <x v="19"/>
    <x v="2"/>
    <n v="1560"/>
    <n v="43200"/>
    <n v="4.32"/>
  </r>
  <r>
    <x v="1100"/>
    <x v="127"/>
    <x v="19"/>
    <x v="1"/>
    <n v="4500"/>
    <n v="183600"/>
    <n v="18.36"/>
  </r>
  <r>
    <x v="1100"/>
    <x v="127"/>
    <x v="19"/>
    <x v="1"/>
    <n v="3540"/>
    <n v="142200"/>
    <n v="14.22"/>
  </r>
  <r>
    <x v="1100"/>
    <x v="127"/>
    <x v="19"/>
    <x v="1"/>
    <n v="4800"/>
    <n v="212400"/>
    <n v="21.24"/>
  </r>
  <r>
    <x v="1100"/>
    <x v="127"/>
    <x v="19"/>
    <x v="1"/>
    <n v="7260"/>
    <n v="480600"/>
    <n v="48.06"/>
  </r>
  <r>
    <x v="1100"/>
    <x v="127"/>
    <x v="19"/>
    <x v="1"/>
    <n v="2940"/>
    <n v="185400"/>
    <n v="18.54"/>
  </r>
  <r>
    <x v="1100"/>
    <x v="127"/>
    <x v="19"/>
    <x v="1"/>
    <n v="3960"/>
    <n v="207000"/>
    <n v="20.7"/>
  </r>
  <r>
    <x v="1100"/>
    <x v="127"/>
    <x v="19"/>
    <x v="1"/>
    <n v="4020"/>
    <n v="158400"/>
    <n v="15.84"/>
  </r>
  <r>
    <x v="1100"/>
    <x v="127"/>
    <x v="19"/>
    <x v="1"/>
    <n v="2580"/>
    <n v="108900"/>
    <n v="10.89"/>
  </r>
  <r>
    <x v="1100"/>
    <x v="127"/>
    <x v="19"/>
    <x v="1"/>
    <n v="6360"/>
    <n v="346500"/>
    <n v="34.65"/>
  </r>
  <r>
    <x v="1100"/>
    <x v="127"/>
    <x v="19"/>
    <x v="1"/>
    <n v="3120"/>
    <n v="166500"/>
    <n v="16.649999999999999"/>
  </r>
  <r>
    <x v="1100"/>
    <x v="127"/>
    <x v="19"/>
    <x v="1"/>
    <n v="15720"/>
    <n v="1059300"/>
    <n v="105.93"/>
  </r>
  <r>
    <x v="1100"/>
    <x v="127"/>
    <x v="19"/>
    <x v="1"/>
    <n v="4680"/>
    <n v="336600"/>
    <n v="33.659999999999997"/>
  </r>
  <r>
    <x v="1100"/>
    <x v="127"/>
    <x v="19"/>
    <x v="2"/>
    <n v="2280"/>
    <n v="104400"/>
    <n v="10.44"/>
  </r>
  <r>
    <x v="1100"/>
    <x v="127"/>
    <x v="19"/>
    <x v="1"/>
    <n v="2460"/>
    <n v="180900"/>
    <n v="18.09"/>
  </r>
  <r>
    <x v="1100"/>
    <x v="127"/>
    <x v="19"/>
    <x v="2"/>
    <n v="480"/>
    <n v="6300"/>
    <n v="0.63"/>
  </r>
  <r>
    <x v="1100"/>
    <x v="127"/>
    <x v="19"/>
    <x v="1"/>
    <n v="41520"/>
    <n v="6021900"/>
    <n v="602.19000000000005"/>
  </r>
  <r>
    <x v="1100"/>
    <x v="127"/>
    <x v="19"/>
    <x v="1"/>
    <n v="15840"/>
    <n v="1929600"/>
    <n v="192.96"/>
  </r>
  <r>
    <x v="1100"/>
    <x v="127"/>
    <x v="19"/>
    <x v="1"/>
    <n v="240"/>
    <n v="2700"/>
    <n v="0.27"/>
  </r>
  <r>
    <x v="1100"/>
    <x v="127"/>
    <x v="19"/>
    <x v="2"/>
    <n v="3060"/>
    <n v="110700"/>
    <n v="11.07"/>
  </r>
  <r>
    <x v="1100"/>
    <x v="127"/>
    <x v="19"/>
    <x v="1"/>
    <n v="8160"/>
    <n v="606600"/>
    <n v="60.66"/>
  </r>
  <r>
    <x v="1100"/>
    <x v="127"/>
    <x v="19"/>
    <x v="2"/>
    <n v="1860"/>
    <n v="88200"/>
    <n v="8.82"/>
  </r>
  <r>
    <x v="1100"/>
    <x v="127"/>
    <x v="19"/>
    <x v="2"/>
    <n v="2220"/>
    <n v="107100"/>
    <n v="10.71"/>
  </r>
  <r>
    <x v="1100"/>
    <x v="127"/>
    <x v="19"/>
    <x v="1"/>
    <n v="2640"/>
    <n v="147600"/>
    <n v="14.76"/>
  </r>
  <r>
    <x v="1100"/>
    <x v="127"/>
    <x v="19"/>
    <x v="1"/>
    <n v="8940"/>
    <n v="1379700"/>
    <n v="137.97"/>
  </r>
  <r>
    <x v="1100"/>
    <x v="127"/>
    <x v="19"/>
    <x v="1"/>
    <n v="43560"/>
    <n v="10441800"/>
    <n v="1044.18"/>
  </r>
  <r>
    <x v="1100"/>
    <x v="127"/>
    <x v="19"/>
    <x v="1"/>
    <n v="1560"/>
    <n v="63900"/>
    <n v="6.39"/>
  </r>
  <r>
    <x v="1100"/>
    <x v="127"/>
    <x v="19"/>
    <x v="1"/>
    <n v="11040"/>
    <n v="842400"/>
    <n v="84.24"/>
  </r>
  <r>
    <x v="1100"/>
    <x v="127"/>
    <x v="19"/>
    <x v="1"/>
    <n v="6300"/>
    <n v="321300"/>
    <n v="32.130000000000003"/>
  </r>
  <r>
    <x v="1100"/>
    <x v="127"/>
    <x v="19"/>
    <x v="1"/>
    <n v="120"/>
    <n v="900"/>
    <n v="0.09"/>
  </r>
  <r>
    <x v="1100"/>
    <x v="127"/>
    <x v="19"/>
    <x v="1"/>
    <n v="2880"/>
    <n v="164700"/>
    <n v="16.47"/>
  </r>
  <r>
    <x v="1100"/>
    <x v="127"/>
    <x v="19"/>
    <x v="1"/>
    <n v="278.048653"/>
    <n v="4098.2344789999997"/>
    <n v="0.40982344789999997"/>
  </r>
  <r>
    <x v="1100"/>
    <x v="127"/>
    <x v="19"/>
    <x v="1"/>
    <n v="4020"/>
    <n v="221400"/>
    <n v="22.14"/>
  </r>
  <r>
    <x v="1100"/>
    <x v="127"/>
    <x v="19"/>
    <x v="2"/>
    <n v="5040"/>
    <n v="223200"/>
    <n v="22.32"/>
  </r>
  <r>
    <x v="1100"/>
    <x v="127"/>
    <x v="19"/>
    <x v="1"/>
    <n v="4860"/>
    <n v="217800"/>
    <n v="21.78"/>
  </r>
  <r>
    <x v="1100"/>
    <x v="127"/>
    <x v="19"/>
    <x v="1"/>
    <n v="3600"/>
    <n v="136800"/>
    <n v="13.68"/>
  </r>
  <r>
    <x v="1100"/>
    <x v="127"/>
    <x v="19"/>
    <x v="2"/>
    <n v="3780"/>
    <n v="104400"/>
    <n v="10.44"/>
  </r>
  <r>
    <x v="1100"/>
    <x v="127"/>
    <x v="19"/>
    <x v="1"/>
    <n v="28380"/>
    <n v="3824100"/>
    <n v="382.41"/>
  </r>
  <r>
    <x v="1100"/>
    <x v="127"/>
    <x v="19"/>
    <x v="1"/>
    <n v="32820"/>
    <n v="2583000"/>
    <n v="258.3"/>
  </r>
  <r>
    <x v="1100"/>
    <x v="127"/>
    <x v="19"/>
    <x v="1"/>
    <n v="6000"/>
    <n v="417600"/>
    <n v="41.76"/>
  </r>
  <r>
    <x v="1100"/>
    <x v="127"/>
    <x v="19"/>
    <x v="1"/>
    <n v="3660"/>
    <n v="109800"/>
    <n v="10.98"/>
  </r>
  <r>
    <x v="1100"/>
    <x v="127"/>
    <x v="19"/>
    <x v="2"/>
    <n v="518.30257300000005"/>
    <n v="10021.858387"/>
    <n v="1.0021858387"/>
  </r>
  <r>
    <x v="1100"/>
    <x v="127"/>
    <x v="19"/>
    <x v="1"/>
    <n v="22020"/>
    <n v="2745900"/>
    <n v="274.58999999999997"/>
  </r>
  <r>
    <x v="1100"/>
    <x v="127"/>
    <x v="19"/>
    <x v="2"/>
    <n v="8460"/>
    <n v="305100"/>
    <n v="30.51"/>
  </r>
  <r>
    <x v="1100"/>
    <x v="127"/>
    <x v="19"/>
    <x v="1"/>
    <n v="18540"/>
    <n v="1616400"/>
    <n v="161.63999999999999"/>
  </r>
  <r>
    <x v="1100"/>
    <x v="127"/>
    <x v="19"/>
    <x v="1"/>
    <n v="6360"/>
    <n v="479700"/>
    <n v="47.97"/>
  </r>
  <r>
    <x v="1100"/>
    <x v="127"/>
    <x v="19"/>
    <x v="1"/>
    <n v="17160"/>
    <n v="1677600"/>
    <n v="167.76"/>
  </r>
  <r>
    <x v="1100"/>
    <x v="127"/>
    <x v="19"/>
    <x v="1"/>
    <n v="8340"/>
    <n v="684900"/>
    <n v="68.489999999999995"/>
  </r>
  <r>
    <x v="1100"/>
    <x v="127"/>
    <x v="19"/>
    <x v="2"/>
    <n v="5820"/>
    <n v="144900"/>
    <n v="14.49"/>
  </r>
  <r>
    <x v="1100"/>
    <x v="127"/>
    <x v="19"/>
    <x v="1"/>
    <n v="3060"/>
    <n v="127800"/>
    <n v="12.78"/>
  </r>
  <r>
    <x v="1100"/>
    <x v="127"/>
    <x v="19"/>
    <x v="1"/>
    <n v="3420"/>
    <n v="152100"/>
    <n v="15.21"/>
  </r>
  <r>
    <x v="1100"/>
    <x v="127"/>
    <x v="19"/>
    <x v="1"/>
    <n v="2700"/>
    <n v="142200"/>
    <n v="14.22"/>
  </r>
  <r>
    <x v="1100"/>
    <x v="127"/>
    <x v="19"/>
    <x v="1"/>
    <n v="27720"/>
    <n v="3875400"/>
    <n v="387.54"/>
  </r>
  <r>
    <x v="1100"/>
    <x v="127"/>
    <x v="19"/>
    <x v="2"/>
    <n v="180"/>
    <n v="1800"/>
    <n v="0.18"/>
  </r>
  <r>
    <x v="1100"/>
    <x v="127"/>
    <x v="19"/>
    <x v="2"/>
    <n v="3840"/>
    <n v="522000"/>
    <n v="52.2"/>
  </r>
  <r>
    <x v="1100"/>
    <x v="127"/>
    <x v="19"/>
    <x v="2"/>
    <n v="180"/>
    <n v="1800"/>
    <n v="0.18"/>
  </r>
  <r>
    <x v="1100"/>
    <x v="127"/>
    <x v="19"/>
    <x v="2"/>
    <n v="360"/>
    <n v="4500"/>
    <n v="0.45"/>
  </r>
  <r>
    <x v="1100"/>
    <x v="127"/>
    <x v="19"/>
    <x v="2"/>
    <n v="3300"/>
    <n v="175500"/>
    <n v="17.55"/>
  </r>
  <r>
    <x v="1100"/>
    <x v="127"/>
    <x v="19"/>
    <x v="2"/>
    <n v="2100"/>
    <n v="110700"/>
    <n v="11.07"/>
  </r>
  <r>
    <x v="1100"/>
    <x v="127"/>
    <x v="19"/>
    <x v="2"/>
    <n v="7860"/>
    <n v="607500"/>
    <n v="60.75"/>
  </r>
  <r>
    <x v="1100"/>
    <x v="127"/>
    <x v="19"/>
    <x v="1"/>
    <n v="5136.3718829999998"/>
    <n v="599228.89911500004"/>
    <n v="59.9228899115"/>
  </r>
  <r>
    <x v="1100"/>
    <x v="127"/>
    <x v="19"/>
    <x v="2"/>
    <n v="420"/>
    <n v="7200"/>
    <n v="0.72"/>
  </r>
  <r>
    <x v="1100"/>
    <x v="127"/>
    <x v="19"/>
    <x v="2"/>
    <n v="120"/>
    <n v="900"/>
    <n v="0.09"/>
  </r>
  <r>
    <x v="1100"/>
    <x v="127"/>
    <x v="19"/>
    <x v="2"/>
    <n v="3360"/>
    <n v="150300"/>
    <n v="15.03"/>
  </r>
  <r>
    <x v="1100"/>
    <x v="127"/>
    <x v="19"/>
    <x v="2"/>
    <n v="1158361.9959140001"/>
    <n v="851521326.65473998"/>
    <n v="85152.132665473997"/>
  </r>
  <r>
    <x v="1100"/>
    <x v="127"/>
    <x v="19"/>
    <x v="2"/>
    <n v="132403.91516400001"/>
    <n v="104411675.535235"/>
    <n v="10441.167553523501"/>
  </r>
  <r>
    <x v="1100"/>
    <x v="127"/>
    <x v="19"/>
    <x v="1"/>
    <n v="79099.350621000005"/>
    <n v="52547805.436691999"/>
    <n v="5254.7805436691997"/>
  </r>
  <r>
    <x v="1100"/>
    <x v="127"/>
    <x v="19"/>
    <x v="1"/>
    <n v="618851.77611500002"/>
    <n v="532293506.14769"/>
    <n v="53229.350614768999"/>
  </r>
  <r>
    <x v="1100"/>
    <x v="127"/>
    <x v="19"/>
    <x v="3"/>
    <n v="293200.72614500002"/>
    <n v="1611931867.3024001"/>
    <n v="161193.18673024001"/>
  </r>
  <r>
    <x v="1100"/>
    <x v="127"/>
    <x v="19"/>
    <x v="1"/>
    <n v="119.35066"/>
    <n v="323.28573799999998"/>
    <n v="3.2328573799999996E-2"/>
  </r>
  <r>
    <x v="1100"/>
    <x v="127"/>
    <x v="19"/>
    <x v="2"/>
    <n v="190.88226700000001"/>
    <n v="638.87079300000005"/>
    <n v="6.388707930000001E-2"/>
  </r>
  <r>
    <x v="1100"/>
    <x v="127"/>
    <x v="19"/>
    <x v="1"/>
    <n v="152.561149"/>
    <n v="616.45579199999997"/>
    <n v="6.1645579199999995E-2"/>
  </r>
  <r>
    <x v="1100"/>
    <x v="127"/>
    <x v="19"/>
    <x v="2"/>
    <n v="20109.397448"/>
    <n v="62607.255416"/>
    <n v="6.2607255416000003"/>
  </r>
  <r>
    <x v="1100"/>
    <x v="127"/>
    <x v="19"/>
    <x v="1"/>
    <n v="24728.799475"/>
    <n v="80125.685849000001"/>
    <n v="8.0125685849000003"/>
  </r>
  <r>
    <x v="1100"/>
    <x v="127"/>
    <x v="19"/>
    <x v="3"/>
    <n v="27827.448299"/>
    <n v="85828.794918"/>
    <n v="8.5828794918"/>
  </r>
  <r>
    <x v="1100"/>
    <x v="127"/>
    <x v="19"/>
    <x v="2"/>
    <n v="5659.673659"/>
    <n v="16432.918051000001"/>
    <n v="1.6432918051000001"/>
  </r>
  <r>
    <x v="1100"/>
    <x v="127"/>
    <x v="19"/>
    <x v="3"/>
    <n v="45271.114406000001"/>
    <n v="145310.81037299999"/>
    <n v="14.531081037299998"/>
  </r>
  <r>
    <x v="1102"/>
    <x v="128"/>
    <x v="19"/>
    <x v="2"/>
    <n v="240"/>
    <n v="2700"/>
    <n v="0.27"/>
  </r>
  <r>
    <x v="1102"/>
    <x v="128"/>
    <x v="19"/>
    <x v="1"/>
    <n v="3720"/>
    <n v="133200"/>
    <n v="13.32"/>
  </r>
  <r>
    <x v="1102"/>
    <x v="128"/>
    <x v="19"/>
    <x v="2"/>
    <n v="4960.116094"/>
    <n v="185022.17389000001"/>
    <n v="18.502217389000002"/>
  </r>
  <r>
    <x v="1102"/>
    <x v="128"/>
    <x v="19"/>
    <x v="1"/>
    <n v="2733.098704"/>
    <n v="146457.726662"/>
    <n v="14.645772666200001"/>
  </r>
  <r>
    <x v="1102"/>
    <x v="128"/>
    <x v="19"/>
    <x v="1"/>
    <n v="7020"/>
    <n v="322200"/>
    <n v="32.22"/>
  </r>
  <r>
    <x v="1102"/>
    <x v="128"/>
    <x v="19"/>
    <x v="1"/>
    <n v="1051.3743489999999"/>
    <n v="21299.069740999999"/>
    <n v="2.1299069740999999"/>
  </r>
  <r>
    <x v="1102"/>
    <x v="128"/>
    <x v="19"/>
    <x v="1"/>
    <n v="3840"/>
    <n v="177300"/>
    <n v="17.73"/>
  </r>
  <r>
    <x v="1102"/>
    <x v="128"/>
    <x v="19"/>
    <x v="1"/>
    <n v="3000"/>
    <n v="138600"/>
    <n v="13.86"/>
  </r>
  <r>
    <x v="1102"/>
    <x v="128"/>
    <x v="19"/>
    <x v="1"/>
    <n v="3120"/>
    <n v="159300"/>
    <n v="15.93"/>
  </r>
  <r>
    <x v="1102"/>
    <x v="128"/>
    <x v="19"/>
    <x v="1"/>
    <n v="6060"/>
    <n v="276300"/>
    <n v="27.63"/>
  </r>
  <r>
    <x v="1102"/>
    <x v="128"/>
    <x v="19"/>
    <x v="2"/>
    <n v="92.283805000000001"/>
    <n v="484.25700000000001"/>
    <n v="4.8425700000000002E-2"/>
  </r>
  <r>
    <x v="1102"/>
    <x v="128"/>
    <x v="19"/>
    <x v="1"/>
    <n v="3546.9964719999998"/>
    <n v="123627.9051"/>
    <n v="12.36279051"/>
  </r>
  <r>
    <x v="1102"/>
    <x v="128"/>
    <x v="19"/>
    <x v="2"/>
    <n v="300"/>
    <n v="3600"/>
    <n v="0.36"/>
  </r>
  <r>
    <x v="1102"/>
    <x v="128"/>
    <x v="19"/>
    <x v="1"/>
    <n v="4493.5348320000003"/>
    <n v="171816.381356"/>
    <n v="17.1816381356"/>
  </r>
  <r>
    <x v="1102"/>
    <x v="128"/>
    <x v="19"/>
    <x v="2"/>
    <n v="240"/>
    <n v="2700"/>
    <n v="0.27"/>
  </r>
  <r>
    <x v="1102"/>
    <x v="128"/>
    <x v="19"/>
    <x v="1"/>
    <n v="6240"/>
    <n v="843300"/>
    <n v="84.33"/>
  </r>
  <r>
    <x v="1102"/>
    <x v="128"/>
    <x v="19"/>
    <x v="1"/>
    <n v="6097.8864750000002"/>
    <n v="1093757.2717250001"/>
    <n v="109.37572717250001"/>
  </r>
  <r>
    <x v="1102"/>
    <x v="128"/>
    <x v="19"/>
    <x v="2"/>
    <n v="171.52811299999999"/>
    <n v="1577.4104050000001"/>
    <n v="0.15774104050000001"/>
  </r>
  <r>
    <x v="1102"/>
    <x v="128"/>
    <x v="19"/>
    <x v="2"/>
    <n v="420"/>
    <n v="8100"/>
    <n v="0.81"/>
  </r>
  <r>
    <x v="1102"/>
    <x v="128"/>
    <x v="19"/>
    <x v="1"/>
    <n v="6087.6462549999997"/>
    <n v="499326.15506299998"/>
    <n v="49.932615506299996"/>
  </r>
  <r>
    <x v="1102"/>
    <x v="128"/>
    <x v="19"/>
    <x v="1"/>
    <n v="6285.0631700000004"/>
    <n v="444203.95000999997"/>
    <n v="44.420395000999996"/>
  </r>
  <r>
    <x v="1102"/>
    <x v="128"/>
    <x v="19"/>
    <x v="1"/>
    <n v="9994.333138"/>
    <n v="605266.87340899999"/>
    <n v="60.526687340899997"/>
  </r>
  <r>
    <x v="1102"/>
    <x v="128"/>
    <x v="19"/>
    <x v="1"/>
    <n v="521.70460600000001"/>
    <n v="3375.2046169999999"/>
    <n v="0.3375204617"/>
  </r>
  <r>
    <x v="1102"/>
    <x v="128"/>
    <x v="19"/>
    <x v="2"/>
    <n v="480"/>
    <n v="7200"/>
    <n v="0.72"/>
  </r>
  <r>
    <x v="1102"/>
    <x v="128"/>
    <x v="19"/>
    <x v="1"/>
    <n v="14558.481533"/>
    <n v="391498.28849399998"/>
    <n v="39.149828849399995"/>
  </r>
  <r>
    <x v="1102"/>
    <x v="128"/>
    <x v="19"/>
    <x v="1"/>
    <n v="661.68264399999998"/>
    <n v="9766.4520840000005"/>
    <n v="0.97664520840000002"/>
  </r>
  <r>
    <x v="1102"/>
    <x v="128"/>
    <x v="19"/>
    <x v="1"/>
    <n v="838.53643699999998"/>
    <n v="13350.750334"/>
    <n v="1.3350750334000001"/>
  </r>
  <r>
    <x v="1102"/>
    <x v="128"/>
    <x v="19"/>
    <x v="2"/>
    <n v="191108.73541299999"/>
    <n v="192840060.73091301"/>
    <n v="19284.006073091303"/>
  </r>
  <r>
    <x v="1102"/>
    <x v="128"/>
    <x v="19"/>
    <x v="2"/>
    <n v="19042.840071999999"/>
    <n v="13312755.574720001"/>
    <n v="1331.2755574720002"/>
  </r>
  <r>
    <x v="1102"/>
    <x v="128"/>
    <x v="19"/>
    <x v="1"/>
    <n v="191470.72657699999"/>
    <n v="533063509.45112503"/>
    <n v="53306.350945112499"/>
  </r>
  <r>
    <x v="1565"/>
    <x v="128"/>
    <x v="19"/>
    <x v="2"/>
    <n v="9540"/>
    <n v="1422900"/>
    <n v="142.29"/>
  </r>
  <r>
    <x v="1565"/>
    <x v="128"/>
    <x v="19"/>
    <x v="2"/>
    <n v="4320"/>
    <n v="497700"/>
    <n v="49.77"/>
  </r>
  <r>
    <x v="1565"/>
    <x v="128"/>
    <x v="19"/>
    <x v="2"/>
    <n v="360"/>
    <n v="5400"/>
    <n v="0.54"/>
  </r>
  <r>
    <x v="1565"/>
    <x v="128"/>
    <x v="19"/>
    <x v="2"/>
    <n v="23160"/>
    <n v="6603300"/>
    <n v="660.33"/>
  </r>
  <r>
    <x v="1565"/>
    <x v="128"/>
    <x v="19"/>
    <x v="2"/>
    <n v="4082.400772"/>
    <n v="142617.89266400001"/>
    <n v="14.261789266400001"/>
  </r>
  <r>
    <x v="1565"/>
    <x v="128"/>
    <x v="19"/>
    <x v="1"/>
    <n v="674.66114800000003"/>
    <n v="14839.945932000001"/>
    <n v="1.4839945932"/>
  </r>
  <r>
    <x v="1565"/>
    <x v="128"/>
    <x v="19"/>
    <x v="2"/>
    <n v="125295.190212"/>
    <n v="208069226.79157701"/>
    <n v="20806.922679157702"/>
  </r>
  <r>
    <x v="1565"/>
    <x v="128"/>
    <x v="19"/>
    <x v="1"/>
    <n v="202020.14465500001"/>
    <n v="491914366.95553797"/>
    <n v="49191.436695553799"/>
  </r>
  <r>
    <x v="1565"/>
    <x v="128"/>
    <x v="19"/>
    <x v="2"/>
    <n v="21867.677445000001"/>
    <n v="66655.858242000002"/>
    <n v="6.6655858241999999"/>
  </r>
  <r>
    <x v="1565"/>
    <x v="128"/>
    <x v="19"/>
    <x v="1"/>
    <n v="14390.717646999999"/>
    <n v="44563.494948"/>
    <n v="4.4563494947999995"/>
  </r>
  <r>
    <x v="1566"/>
    <x v="128"/>
    <x v="19"/>
    <x v="1"/>
    <n v="83346.117740000002"/>
    <n v="110784476.859843"/>
    <n v="11078.4476859843"/>
  </r>
  <r>
    <x v="1125"/>
    <x v="121"/>
    <x v="19"/>
    <x v="2"/>
    <n v="1140"/>
    <n v="38700"/>
    <n v="3.87"/>
  </r>
  <r>
    <x v="1125"/>
    <x v="121"/>
    <x v="19"/>
    <x v="2"/>
    <n v="7476.3948449999998"/>
    <n v="2151103.7206950001"/>
    <n v="215.11037206950002"/>
  </r>
  <r>
    <x v="1125"/>
    <x v="121"/>
    <x v="19"/>
    <x v="2"/>
    <n v="4320"/>
    <n v="481500"/>
    <n v="48.15"/>
  </r>
  <r>
    <x v="1125"/>
    <x v="121"/>
    <x v="19"/>
    <x v="2"/>
    <n v="6420"/>
    <n v="1161000"/>
    <n v="116.1"/>
  </r>
  <r>
    <x v="1125"/>
    <x v="121"/>
    <x v="19"/>
    <x v="2"/>
    <n v="18960"/>
    <n v="5152500"/>
    <n v="515.25"/>
  </r>
  <r>
    <x v="1125"/>
    <x v="121"/>
    <x v="19"/>
    <x v="1"/>
    <n v="12980.389735999999"/>
    <n v="4146439.0688379998"/>
    <n v="414.64390688379996"/>
  </r>
  <r>
    <x v="1125"/>
    <x v="121"/>
    <x v="19"/>
    <x v="2"/>
    <n v="20362.647633"/>
    <n v="11417039.845101001"/>
    <n v="1141.7039845101001"/>
  </r>
  <r>
    <x v="1125"/>
    <x v="121"/>
    <x v="19"/>
    <x v="2"/>
    <n v="300"/>
    <n v="3600"/>
    <n v="0.36"/>
  </r>
  <r>
    <x v="1125"/>
    <x v="121"/>
    <x v="19"/>
    <x v="2"/>
    <n v="7020"/>
    <n v="1067400"/>
    <n v="106.74"/>
  </r>
  <r>
    <x v="1125"/>
    <x v="121"/>
    <x v="19"/>
    <x v="2"/>
    <n v="120"/>
    <n v="900"/>
    <n v="0.09"/>
  </r>
  <r>
    <x v="1125"/>
    <x v="121"/>
    <x v="19"/>
    <x v="2"/>
    <n v="180"/>
    <n v="1800"/>
    <n v="0.18"/>
  </r>
  <r>
    <x v="1125"/>
    <x v="121"/>
    <x v="19"/>
    <x v="2"/>
    <n v="240"/>
    <n v="3600"/>
    <n v="0.36"/>
  </r>
  <r>
    <x v="1125"/>
    <x v="121"/>
    <x v="19"/>
    <x v="2"/>
    <n v="600"/>
    <n v="15300"/>
    <n v="1.53"/>
  </r>
  <r>
    <x v="1125"/>
    <x v="121"/>
    <x v="19"/>
    <x v="2"/>
    <n v="180"/>
    <n v="1800"/>
    <n v="0.18"/>
  </r>
  <r>
    <x v="1125"/>
    <x v="121"/>
    <x v="19"/>
    <x v="2"/>
    <n v="1140"/>
    <n v="22500"/>
    <n v="2.25"/>
  </r>
  <r>
    <x v="1125"/>
    <x v="121"/>
    <x v="19"/>
    <x v="1"/>
    <n v="3720"/>
    <n v="279900"/>
    <n v="27.99"/>
  </r>
  <r>
    <x v="1125"/>
    <x v="121"/>
    <x v="19"/>
    <x v="2"/>
    <n v="240"/>
    <n v="3600"/>
    <n v="0.36"/>
  </r>
  <r>
    <x v="1125"/>
    <x v="121"/>
    <x v="19"/>
    <x v="2"/>
    <n v="120"/>
    <n v="900"/>
    <n v="0.09"/>
  </r>
  <r>
    <x v="1125"/>
    <x v="121"/>
    <x v="19"/>
    <x v="2"/>
    <n v="120"/>
    <n v="900"/>
    <n v="0.09"/>
  </r>
  <r>
    <x v="1125"/>
    <x v="121"/>
    <x v="19"/>
    <x v="2"/>
    <n v="120"/>
    <n v="900"/>
    <n v="0.09"/>
  </r>
  <r>
    <x v="1125"/>
    <x v="121"/>
    <x v="19"/>
    <x v="2"/>
    <n v="1680"/>
    <n v="65700"/>
    <n v="6.57"/>
  </r>
  <r>
    <x v="1125"/>
    <x v="121"/>
    <x v="19"/>
    <x v="1"/>
    <n v="10380"/>
    <n v="868500"/>
    <n v="86.85"/>
  </r>
  <r>
    <x v="1125"/>
    <x v="121"/>
    <x v="19"/>
    <x v="1"/>
    <n v="120"/>
    <n v="900"/>
    <n v="0.09"/>
  </r>
  <r>
    <x v="1125"/>
    <x v="121"/>
    <x v="19"/>
    <x v="1"/>
    <n v="5700"/>
    <n v="322200"/>
    <n v="32.22"/>
  </r>
  <r>
    <x v="1125"/>
    <x v="121"/>
    <x v="19"/>
    <x v="1"/>
    <n v="4140"/>
    <n v="311400"/>
    <n v="31.14"/>
  </r>
  <r>
    <x v="1125"/>
    <x v="121"/>
    <x v="19"/>
    <x v="1"/>
    <n v="5040"/>
    <n v="284400"/>
    <n v="28.44"/>
  </r>
  <r>
    <x v="1125"/>
    <x v="121"/>
    <x v="19"/>
    <x v="1"/>
    <n v="6600"/>
    <n v="527400"/>
    <n v="52.74"/>
  </r>
  <r>
    <x v="1125"/>
    <x v="121"/>
    <x v="19"/>
    <x v="2"/>
    <n v="2280"/>
    <n v="101700"/>
    <n v="10.17"/>
  </r>
  <r>
    <x v="1125"/>
    <x v="121"/>
    <x v="19"/>
    <x v="1"/>
    <n v="120"/>
    <n v="900"/>
    <n v="0.09"/>
  </r>
  <r>
    <x v="1125"/>
    <x v="121"/>
    <x v="19"/>
    <x v="1"/>
    <n v="11460"/>
    <n v="1058400"/>
    <n v="105.84"/>
  </r>
  <r>
    <x v="1125"/>
    <x v="121"/>
    <x v="19"/>
    <x v="1"/>
    <n v="3540"/>
    <n v="174600"/>
    <n v="17.46"/>
  </r>
  <r>
    <x v="1125"/>
    <x v="121"/>
    <x v="19"/>
    <x v="1"/>
    <n v="2700"/>
    <n v="223200"/>
    <n v="22.32"/>
  </r>
  <r>
    <x v="1125"/>
    <x v="121"/>
    <x v="19"/>
    <x v="2"/>
    <n v="120"/>
    <n v="900"/>
    <n v="0.09"/>
  </r>
  <r>
    <x v="1125"/>
    <x v="121"/>
    <x v="19"/>
    <x v="1"/>
    <n v="3300"/>
    <n v="178200"/>
    <n v="17.82"/>
  </r>
  <r>
    <x v="1125"/>
    <x v="121"/>
    <x v="19"/>
    <x v="1"/>
    <n v="4020"/>
    <n v="284400"/>
    <n v="28.44"/>
  </r>
  <r>
    <x v="1125"/>
    <x v="121"/>
    <x v="19"/>
    <x v="1"/>
    <n v="4800"/>
    <n v="211500"/>
    <n v="21.15"/>
  </r>
  <r>
    <x v="1125"/>
    <x v="121"/>
    <x v="19"/>
    <x v="2"/>
    <n v="120"/>
    <n v="900"/>
    <n v="0.09"/>
  </r>
  <r>
    <x v="1125"/>
    <x v="121"/>
    <x v="19"/>
    <x v="1"/>
    <n v="9840"/>
    <n v="637200"/>
    <n v="63.72"/>
  </r>
  <r>
    <x v="1125"/>
    <x v="121"/>
    <x v="19"/>
    <x v="1"/>
    <n v="3900"/>
    <n v="132300"/>
    <n v="13.23"/>
  </r>
  <r>
    <x v="1125"/>
    <x v="121"/>
    <x v="19"/>
    <x v="1"/>
    <n v="3240"/>
    <n v="147600"/>
    <n v="14.76"/>
  </r>
  <r>
    <x v="1125"/>
    <x v="121"/>
    <x v="19"/>
    <x v="1"/>
    <n v="4980"/>
    <n v="219600"/>
    <n v="21.96"/>
  </r>
  <r>
    <x v="1125"/>
    <x v="121"/>
    <x v="19"/>
    <x v="1"/>
    <n v="8880"/>
    <n v="700200"/>
    <n v="70.02"/>
  </r>
  <r>
    <x v="1125"/>
    <x v="121"/>
    <x v="19"/>
    <x v="1"/>
    <n v="1850.707504"/>
    <n v="34442.273337999999"/>
    <n v="3.4442273337999998"/>
  </r>
  <r>
    <x v="1125"/>
    <x v="121"/>
    <x v="19"/>
    <x v="1"/>
    <n v="5460"/>
    <n v="198000"/>
    <n v="19.8"/>
  </r>
  <r>
    <x v="1125"/>
    <x v="121"/>
    <x v="19"/>
    <x v="1"/>
    <n v="4260"/>
    <n v="237600"/>
    <n v="23.76"/>
  </r>
  <r>
    <x v="1125"/>
    <x v="121"/>
    <x v="19"/>
    <x v="1"/>
    <n v="2640"/>
    <n v="121500"/>
    <n v="12.15"/>
  </r>
  <r>
    <x v="1125"/>
    <x v="121"/>
    <x v="19"/>
    <x v="1"/>
    <n v="3275.2677490000001"/>
    <n v="143400.93025899999"/>
    <n v="14.340093025899998"/>
  </r>
  <r>
    <x v="1125"/>
    <x v="121"/>
    <x v="19"/>
    <x v="2"/>
    <n v="537572.53877300001"/>
    <n v="389538132.98002797"/>
    <n v="38953.813298002795"/>
  </r>
  <r>
    <x v="1125"/>
    <x v="121"/>
    <x v="19"/>
    <x v="1"/>
    <n v="429982.327582"/>
    <n v="736871616.16757798"/>
    <n v="73687.161616757803"/>
  </r>
  <r>
    <x v="1127"/>
    <x v="121"/>
    <x v="19"/>
    <x v="1"/>
    <n v="180"/>
    <n v="1800"/>
    <n v="0.18"/>
  </r>
  <r>
    <x v="1127"/>
    <x v="121"/>
    <x v="19"/>
    <x v="1"/>
    <n v="1140"/>
    <n v="37800"/>
    <n v="3.78"/>
  </r>
  <r>
    <x v="1127"/>
    <x v="121"/>
    <x v="19"/>
    <x v="1"/>
    <n v="120"/>
    <n v="900"/>
    <n v="0.09"/>
  </r>
  <r>
    <x v="1127"/>
    <x v="121"/>
    <x v="19"/>
    <x v="1"/>
    <n v="1080"/>
    <n v="19800"/>
    <n v="1.98"/>
  </r>
  <r>
    <x v="1127"/>
    <x v="121"/>
    <x v="19"/>
    <x v="2"/>
    <n v="7601.2629200000001"/>
    <n v="2215809.833782"/>
    <n v="221.58098337819999"/>
  </r>
  <r>
    <x v="1127"/>
    <x v="121"/>
    <x v="19"/>
    <x v="1"/>
    <n v="240"/>
    <n v="2700"/>
    <n v="0.27"/>
  </r>
  <r>
    <x v="1127"/>
    <x v="121"/>
    <x v="19"/>
    <x v="1"/>
    <n v="120"/>
    <n v="900"/>
    <n v="0.09"/>
  </r>
  <r>
    <x v="1127"/>
    <x v="121"/>
    <x v="19"/>
    <x v="1"/>
    <n v="180"/>
    <n v="1800"/>
    <n v="0.18"/>
  </r>
  <r>
    <x v="1127"/>
    <x v="121"/>
    <x v="19"/>
    <x v="1"/>
    <n v="1020"/>
    <n v="31500"/>
    <n v="3.15"/>
  </r>
  <r>
    <x v="1127"/>
    <x v="121"/>
    <x v="19"/>
    <x v="1"/>
    <n v="300"/>
    <n v="4500"/>
    <n v="0.45"/>
  </r>
  <r>
    <x v="1127"/>
    <x v="121"/>
    <x v="19"/>
    <x v="1"/>
    <n v="180"/>
    <n v="1800"/>
    <n v="0.18"/>
  </r>
  <r>
    <x v="1127"/>
    <x v="121"/>
    <x v="19"/>
    <x v="1"/>
    <n v="32006.498135999998"/>
    <n v="9575860.9311619997"/>
    <n v="957.5860931162"/>
  </r>
  <r>
    <x v="1127"/>
    <x v="121"/>
    <x v="19"/>
    <x v="2"/>
    <n v="77108.551917999997"/>
    <n v="46411512.732318997"/>
    <n v="4641.1512732318997"/>
  </r>
  <r>
    <x v="1127"/>
    <x v="121"/>
    <x v="19"/>
    <x v="1"/>
    <n v="52351.8505"/>
    <n v="81718045.131323993"/>
    <n v="8171.8045131323997"/>
  </r>
  <r>
    <x v="1567"/>
    <x v="128"/>
    <x v="19"/>
    <x v="2"/>
    <n v="21185.027812"/>
    <n v="14543454.287264001"/>
    <n v="1454.3454287264001"/>
  </r>
  <r>
    <x v="1567"/>
    <x v="128"/>
    <x v="19"/>
    <x v="1"/>
    <n v="90088.998076000003"/>
    <n v="112156599.630357"/>
    <n v="11215.6599630357"/>
  </r>
  <r>
    <x v="1567"/>
    <x v="128"/>
    <x v="19"/>
    <x v="1"/>
    <n v="18448.302879999999"/>
    <n v="63716.932245999997"/>
    <n v="6.3716932245999995"/>
  </r>
  <r>
    <x v="1568"/>
    <x v="128"/>
    <x v="19"/>
    <x v="2"/>
    <n v="180"/>
    <n v="1800"/>
    <n v="0.18"/>
  </r>
  <r>
    <x v="1568"/>
    <x v="128"/>
    <x v="19"/>
    <x v="2"/>
    <n v="240"/>
    <n v="2700"/>
    <n v="0.27"/>
  </r>
  <r>
    <x v="1568"/>
    <x v="128"/>
    <x v="19"/>
    <x v="2"/>
    <n v="180"/>
    <n v="1800"/>
    <n v="0.18"/>
  </r>
  <r>
    <x v="1568"/>
    <x v="128"/>
    <x v="19"/>
    <x v="2"/>
    <n v="14460"/>
    <n v="2946600"/>
    <n v="294.66000000000003"/>
  </r>
  <r>
    <x v="1568"/>
    <x v="128"/>
    <x v="19"/>
    <x v="2"/>
    <n v="5940"/>
    <n v="707400"/>
    <n v="70.739999999999995"/>
  </r>
  <r>
    <x v="1568"/>
    <x v="128"/>
    <x v="19"/>
    <x v="1"/>
    <n v="145592.96308300001"/>
    <n v="365112859.39668697"/>
    <n v="36511.285939668698"/>
  </r>
  <r>
    <x v="1138"/>
    <x v="121"/>
    <x v="19"/>
    <x v="2"/>
    <n v="41019.239206999999"/>
    <n v="23927106.99047"/>
    <n v="2392.7106990470002"/>
  </r>
  <r>
    <x v="1138"/>
    <x v="121"/>
    <x v="19"/>
    <x v="1"/>
    <n v="2098.7148379999999"/>
    <n v="118683.63572599999"/>
    <n v="11.8683635726"/>
  </r>
  <r>
    <x v="1569"/>
    <x v="127"/>
    <x v="19"/>
    <x v="1"/>
    <n v="12458.018928"/>
    <n v="7065227.4883979997"/>
    <n v="706.52274883979999"/>
  </r>
  <r>
    <x v="1569"/>
    <x v="127"/>
    <x v="19"/>
    <x v="2"/>
    <n v="5640"/>
    <n v="558900"/>
    <n v="55.89"/>
  </r>
  <r>
    <x v="1569"/>
    <x v="127"/>
    <x v="19"/>
    <x v="2"/>
    <n v="900"/>
    <n v="24300"/>
    <n v="2.4300000000000002"/>
  </r>
  <r>
    <x v="1569"/>
    <x v="127"/>
    <x v="19"/>
    <x v="2"/>
    <n v="2340"/>
    <n v="66600"/>
    <n v="6.66"/>
  </r>
  <r>
    <x v="1569"/>
    <x v="127"/>
    <x v="19"/>
    <x v="3"/>
    <n v="120"/>
    <n v="900"/>
    <n v="0.09"/>
  </r>
  <r>
    <x v="1569"/>
    <x v="127"/>
    <x v="19"/>
    <x v="3"/>
    <n v="120"/>
    <n v="900"/>
    <n v="0.09"/>
  </r>
  <r>
    <x v="1569"/>
    <x v="127"/>
    <x v="19"/>
    <x v="2"/>
    <n v="1080"/>
    <n v="18900"/>
    <n v="1.89"/>
  </r>
  <r>
    <x v="1569"/>
    <x v="127"/>
    <x v="19"/>
    <x v="2"/>
    <n v="180"/>
    <n v="1800"/>
    <n v="0.18"/>
  </r>
  <r>
    <x v="1569"/>
    <x v="127"/>
    <x v="19"/>
    <x v="2"/>
    <n v="1620"/>
    <n v="47700"/>
    <n v="4.7699999999999996"/>
  </r>
  <r>
    <x v="1569"/>
    <x v="127"/>
    <x v="19"/>
    <x v="2"/>
    <n v="120"/>
    <n v="900"/>
    <n v="0.09"/>
  </r>
  <r>
    <x v="1569"/>
    <x v="127"/>
    <x v="19"/>
    <x v="2"/>
    <n v="3180"/>
    <n v="108000"/>
    <n v="10.8"/>
  </r>
  <r>
    <x v="1569"/>
    <x v="127"/>
    <x v="19"/>
    <x v="2"/>
    <n v="180"/>
    <n v="1800"/>
    <n v="0.18"/>
  </r>
  <r>
    <x v="1569"/>
    <x v="127"/>
    <x v="19"/>
    <x v="2"/>
    <n v="120"/>
    <n v="900"/>
    <n v="0.09"/>
  </r>
  <r>
    <x v="1569"/>
    <x v="127"/>
    <x v="19"/>
    <x v="2"/>
    <n v="7140"/>
    <n v="244800"/>
    <n v="24.48"/>
  </r>
  <r>
    <x v="1569"/>
    <x v="127"/>
    <x v="19"/>
    <x v="2"/>
    <n v="120"/>
    <n v="900"/>
    <n v="0.09"/>
  </r>
  <r>
    <x v="1569"/>
    <x v="127"/>
    <x v="19"/>
    <x v="2"/>
    <n v="1020"/>
    <n v="26100"/>
    <n v="2.61"/>
  </r>
  <r>
    <x v="1569"/>
    <x v="127"/>
    <x v="19"/>
    <x v="2"/>
    <n v="420"/>
    <n v="8100"/>
    <n v="0.81"/>
  </r>
  <r>
    <x v="1569"/>
    <x v="127"/>
    <x v="19"/>
    <x v="2"/>
    <n v="300"/>
    <n v="4500"/>
    <n v="0.45"/>
  </r>
  <r>
    <x v="1569"/>
    <x v="127"/>
    <x v="19"/>
    <x v="2"/>
    <n v="1560"/>
    <n v="43200"/>
    <n v="4.32"/>
  </r>
  <r>
    <x v="1569"/>
    <x v="127"/>
    <x v="19"/>
    <x v="2"/>
    <n v="480"/>
    <n v="6300"/>
    <n v="0.63"/>
  </r>
  <r>
    <x v="1569"/>
    <x v="127"/>
    <x v="19"/>
    <x v="2"/>
    <n v="120"/>
    <n v="900"/>
    <n v="0.09"/>
  </r>
  <r>
    <x v="1569"/>
    <x v="127"/>
    <x v="19"/>
    <x v="2"/>
    <n v="120"/>
    <n v="900"/>
    <n v="0.09"/>
  </r>
  <r>
    <x v="1569"/>
    <x v="127"/>
    <x v="19"/>
    <x v="2"/>
    <n v="300"/>
    <n v="3600"/>
    <n v="0.36"/>
  </r>
  <r>
    <x v="1569"/>
    <x v="127"/>
    <x v="19"/>
    <x v="2"/>
    <n v="5460"/>
    <n v="297900"/>
    <n v="29.79"/>
  </r>
  <r>
    <x v="1569"/>
    <x v="127"/>
    <x v="19"/>
    <x v="2"/>
    <n v="120"/>
    <n v="900"/>
    <n v="0.09"/>
  </r>
  <r>
    <x v="1569"/>
    <x v="127"/>
    <x v="19"/>
    <x v="2"/>
    <n v="1140"/>
    <n v="35100"/>
    <n v="3.51"/>
  </r>
  <r>
    <x v="1569"/>
    <x v="127"/>
    <x v="19"/>
    <x v="2"/>
    <n v="300"/>
    <n v="3600"/>
    <n v="0.36"/>
  </r>
  <r>
    <x v="1569"/>
    <x v="127"/>
    <x v="19"/>
    <x v="2"/>
    <n v="300"/>
    <n v="4500"/>
    <n v="0.45"/>
  </r>
  <r>
    <x v="1569"/>
    <x v="127"/>
    <x v="19"/>
    <x v="2"/>
    <n v="360"/>
    <n v="4500"/>
    <n v="0.45"/>
  </r>
  <r>
    <x v="1569"/>
    <x v="127"/>
    <x v="19"/>
    <x v="3"/>
    <n v="120"/>
    <n v="900"/>
    <n v="0.09"/>
  </r>
  <r>
    <x v="1569"/>
    <x v="127"/>
    <x v="19"/>
    <x v="2"/>
    <n v="120"/>
    <n v="900"/>
    <n v="0.09"/>
  </r>
  <r>
    <x v="1569"/>
    <x v="127"/>
    <x v="19"/>
    <x v="2"/>
    <n v="180"/>
    <n v="1800"/>
    <n v="0.18"/>
  </r>
  <r>
    <x v="1569"/>
    <x v="127"/>
    <x v="19"/>
    <x v="2"/>
    <n v="120"/>
    <n v="900"/>
    <n v="0.09"/>
  </r>
  <r>
    <x v="1569"/>
    <x v="127"/>
    <x v="19"/>
    <x v="2"/>
    <n v="9060"/>
    <n v="553500"/>
    <n v="55.35"/>
  </r>
  <r>
    <x v="1569"/>
    <x v="127"/>
    <x v="19"/>
    <x v="2"/>
    <n v="120"/>
    <n v="900"/>
    <n v="0.09"/>
  </r>
  <r>
    <x v="1569"/>
    <x v="127"/>
    <x v="19"/>
    <x v="2"/>
    <n v="120"/>
    <n v="900"/>
    <n v="0.09"/>
  </r>
  <r>
    <x v="1569"/>
    <x v="127"/>
    <x v="19"/>
    <x v="2"/>
    <n v="120"/>
    <n v="900"/>
    <n v="0.09"/>
  </r>
  <r>
    <x v="1569"/>
    <x v="127"/>
    <x v="19"/>
    <x v="2"/>
    <n v="420"/>
    <n v="6300"/>
    <n v="0.63"/>
  </r>
  <r>
    <x v="1569"/>
    <x v="127"/>
    <x v="19"/>
    <x v="2"/>
    <n v="900"/>
    <n v="22500"/>
    <n v="2.25"/>
  </r>
  <r>
    <x v="1569"/>
    <x v="127"/>
    <x v="19"/>
    <x v="3"/>
    <n v="540"/>
    <n v="9900"/>
    <n v="0.99"/>
  </r>
  <r>
    <x v="1569"/>
    <x v="127"/>
    <x v="19"/>
    <x v="3"/>
    <n v="3360"/>
    <n v="167400"/>
    <n v="16.739999999999998"/>
  </r>
  <r>
    <x v="1569"/>
    <x v="127"/>
    <x v="19"/>
    <x v="2"/>
    <n v="720"/>
    <n v="15300"/>
    <n v="1.53"/>
  </r>
  <r>
    <x v="1569"/>
    <x v="127"/>
    <x v="19"/>
    <x v="2"/>
    <n v="120"/>
    <n v="900"/>
    <n v="0.09"/>
  </r>
  <r>
    <x v="1569"/>
    <x v="127"/>
    <x v="19"/>
    <x v="2"/>
    <n v="240"/>
    <n v="2700"/>
    <n v="0.27"/>
  </r>
  <r>
    <x v="1569"/>
    <x v="127"/>
    <x v="19"/>
    <x v="2"/>
    <n v="2460"/>
    <n v="85500"/>
    <n v="8.5500000000000007"/>
  </r>
  <r>
    <x v="1569"/>
    <x v="127"/>
    <x v="19"/>
    <x v="2"/>
    <n v="78960"/>
    <n v="24309000"/>
    <n v="2430.9"/>
  </r>
  <r>
    <x v="1569"/>
    <x v="127"/>
    <x v="19"/>
    <x v="2"/>
    <n v="480"/>
    <n v="9000"/>
    <n v="0.9"/>
  </r>
  <r>
    <x v="1569"/>
    <x v="127"/>
    <x v="19"/>
    <x v="2"/>
    <n v="180"/>
    <n v="1800"/>
    <n v="0.18"/>
  </r>
  <r>
    <x v="1569"/>
    <x v="127"/>
    <x v="19"/>
    <x v="2"/>
    <n v="120"/>
    <n v="900"/>
    <n v="0.09"/>
  </r>
  <r>
    <x v="1569"/>
    <x v="127"/>
    <x v="19"/>
    <x v="2"/>
    <n v="420"/>
    <n v="7200"/>
    <n v="0.72"/>
  </r>
  <r>
    <x v="1569"/>
    <x v="127"/>
    <x v="19"/>
    <x v="2"/>
    <n v="120"/>
    <n v="900"/>
    <n v="0.09"/>
  </r>
  <r>
    <x v="1569"/>
    <x v="127"/>
    <x v="19"/>
    <x v="2"/>
    <n v="120"/>
    <n v="900"/>
    <n v="0.09"/>
  </r>
  <r>
    <x v="1569"/>
    <x v="127"/>
    <x v="19"/>
    <x v="2"/>
    <n v="420"/>
    <n v="5400"/>
    <n v="0.54"/>
  </r>
  <r>
    <x v="1569"/>
    <x v="127"/>
    <x v="19"/>
    <x v="2"/>
    <n v="180"/>
    <n v="1800"/>
    <n v="0.18"/>
  </r>
  <r>
    <x v="1569"/>
    <x v="127"/>
    <x v="19"/>
    <x v="1"/>
    <n v="174241.002966"/>
    <n v="285668133.099199"/>
    <n v="28566.8133099199"/>
  </r>
  <r>
    <x v="1569"/>
    <x v="127"/>
    <x v="19"/>
    <x v="2"/>
    <n v="267091.93926100002"/>
    <n v="317039754.97216499"/>
    <n v="31703.975497216499"/>
  </r>
  <r>
    <x v="1569"/>
    <x v="127"/>
    <x v="19"/>
    <x v="3"/>
    <n v="393310.244963"/>
    <n v="1689916715.96981"/>
    <n v="168991.671596981"/>
  </r>
  <r>
    <x v="1569"/>
    <x v="127"/>
    <x v="19"/>
    <x v="2"/>
    <n v="24267.501877999999"/>
    <n v="76426.714752"/>
    <n v="7.6426714752000002"/>
  </r>
  <r>
    <x v="1569"/>
    <x v="127"/>
    <x v="19"/>
    <x v="3"/>
    <n v="35196.466841000001"/>
    <n v="112614.089242"/>
    <n v="11.2614089242"/>
  </r>
  <r>
    <x v="1084"/>
    <x v="134"/>
    <x v="19"/>
    <x v="1"/>
    <n v="1903.0954180000001"/>
    <n v="87298.068119000003"/>
    <n v="8.7298068118999996"/>
  </r>
  <r>
    <x v="1084"/>
    <x v="134"/>
    <x v="19"/>
    <x v="1"/>
    <n v="2672.5707080000002"/>
    <n v="93278.885041999994"/>
    <n v="9.3278885041999988"/>
  </r>
  <r>
    <x v="1084"/>
    <x v="134"/>
    <x v="19"/>
    <x v="1"/>
    <n v="3474.6522690000002"/>
    <n v="102486.98125300001"/>
    <n v="10.248698125300001"/>
  </r>
  <r>
    <x v="1084"/>
    <x v="134"/>
    <x v="19"/>
    <x v="1"/>
    <n v="9403.9090199999991"/>
    <n v="548732.67173399997"/>
    <n v="54.873267173399995"/>
  </r>
  <r>
    <x v="1084"/>
    <x v="134"/>
    <x v="19"/>
    <x v="2"/>
    <n v="96.739554999999996"/>
    <n v="546.66449999999998"/>
    <n v="5.4666449999999998E-2"/>
  </r>
  <r>
    <x v="1084"/>
    <x v="134"/>
    <x v="19"/>
    <x v="2"/>
    <n v="1058.5798830000001"/>
    <n v="15171.995272"/>
    <n v="1.5171995272000001"/>
  </r>
  <r>
    <x v="1084"/>
    <x v="134"/>
    <x v="19"/>
    <x v="2"/>
    <n v="3960"/>
    <n v="117000"/>
    <n v="11.7"/>
  </r>
  <r>
    <x v="1084"/>
    <x v="134"/>
    <x v="19"/>
    <x v="2"/>
    <n v="3360"/>
    <n v="166500"/>
    <n v="16.649999999999999"/>
  </r>
  <r>
    <x v="1084"/>
    <x v="134"/>
    <x v="19"/>
    <x v="2"/>
    <n v="2940"/>
    <n v="142200"/>
    <n v="14.22"/>
  </r>
  <r>
    <x v="1084"/>
    <x v="134"/>
    <x v="19"/>
    <x v="1"/>
    <n v="22251.783495"/>
    <n v="8160977.2816399997"/>
    <n v="816.09772816399993"/>
  </r>
  <r>
    <x v="1084"/>
    <x v="134"/>
    <x v="19"/>
    <x v="1"/>
    <n v="54732.462877999998"/>
    <n v="11311445.798601"/>
    <n v="1131.1445798601001"/>
  </r>
  <r>
    <x v="1084"/>
    <x v="134"/>
    <x v="19"/>
    <x v="2"/>
    <n v="780"/>
    <n v="16200"/>
    <n v="1.62"/>
  </r>
  <r>
    <x v="1084"/>
    <x v="134"/>
    <x v="19"/>
    <x v="1"/>
    <n v="4980"/>
    <n v="399600"/>
    <n v="39.96"/>
  </r>
  <r>
    <x v="1084"/>
    <x v="134"/>
    <x v="19"/>
    <x v="2"/>
    <n v="2460"/>
    <n v="116100"/>
    <n v="11.61"/>
  </r>
  <r>
    <x v="1084"/>
    <x v="134"/>
    <x v="19"/>
    <x v="2"/>
    <n v="300"/>
    <n v="3600"/>
    <n v="0.36"/>
  </r>
  <r>
    <x v="1084"/>
    <x v="134"/>
    <x v="19"/>
    <x v="1"/>
    <n v="35640"/>
    <n v="8742600"/>
    <n v="874.26"/>
  </r>
  <r>
    <x v="1084"/>
    <x v="134"/>
    <x v="19"/>
    <x v="2"/>
    <n v="6886.1667479999996"/>
    <n v="1671186.4455230001"/>
    <n v="167.1186445523"/>
  </r>
  <r>
    <x v="1084"/>
    <x v="134"/>
    <x v="19"/>
    <x v="2"/>
    <n v="201376.882843"/>
    <n v="147933823.58415699"/>
    <n v="14793.3823584157"/>
  </r>
  <r>
    <x v="1084"/>
    <x v="134"/>
    <x v="19"/>
    <x v="1"/>
    <n v="167473.585953"/>
    <n v="306547345.56417203"/>
    <n v="30654.734556417203"/>
  </r>
  <r>
    <x v="1163"/>
    <x v="134"/>
    <x v="19"/>
    <x v="1"/>
    <n v="21653.573598999999"/>
    <n v="5346230.1634149998"/>
    <n v="534.62301634150003"/>
  </r>
  <r>
    <x v="1163"/>
    <x v="134"/>
    <x v="19"/>
    <x v="1"/>
    <n v="120"/>
    <n v="900"/>
    <n v="0.09"/>
  </r>
  <r>
    <x v="1163"/>
    <x v="134"/>
    <x v="19"/>
    <x v="1"/>
    <n v="784.68494299999998"/>
    <n v="15504.701037000001"/>
    <n v="1.5504701037000002"/>
  </r>
  <r>
    <x v="1163"/>
    <x v="134"/>
    <x v="19"/>
    <x v="1"/>
    <n v="4500"/>
    <n v="155700"/>
    <n v="15.57"/>
  </r>
  <r>
    <x v="1163"/>
    <x v="134"/>
    <x v="19"/>
    <x v="1"/>
    <n v="819.52730799999995"/>
    <n v="10221.114958"/>
    <n v="1.0221114957999999"/>
  </r>
  <r>
    <x v="1163"/>
    <x v="134"/>
    <x v="19"/>
    <x v="1"/>
    <n v="240"/>
    <n v="3600"/>
    <n v="0.36"/>
  </r>
  <r>
    <x v="1163"/>
    <x v="134"/>
    <x v="19"/>
    <x v="1"/>
    <n v="5400"/>
    <n v="360000"/>
    <n v="36"/>
  </r>
  <r>
    <x v="1163"/>
    <x v="134"/>
    <x v="19"/>
    <x v="1"/>
    <n v="763.52666899999997"/>
    <n v="15413.018747"/>
    <n v="1.5413018747"/>
  </r>
  <r>
    <x v="1163"/>
    <x v="134"/>
    <x v="19"/>
    <x v="1"/>
    <n v="1423.0012200000001"/>
    <n v="17367.328266"/>
    <n v="1.7367328265999999"/>
  </r>
  <r>
    <x v="1163"/>
    <x v="134"/>
    <x v="19"/>
    <x v="1"/>
    <n v="78573.974895000007"/>
    <n v="51435222.718359999"/>
    <n v="5143.5222718360001"/>
  </r>
  <r>
    <x v="1163"/>
    <x v="134"/>
    <x v="19"/>
    <x v="2"/>
    <n v="104688.620484"/>
    <n v="65327666.519801997"/>
    <n v="6532.7666519801996"/>
  </r>
  <r>
    <x v="1570"/>
    <x v="127"/>
    <x v="19"/>
    <x v="1"/>
    <n v="120"/>
    <n v="900"/>
    <n v="0.09"/>
  </r>
  <r>
    <x v="1570"/>
    <x v="127"/>
    <x v="19"/>
    <x v="1"/>
    <n v="120"/>
    <n v="900"/>
    <n v="0.09"/>
  </r>
  <r>
    <x v="1570"/>
    <x v="127"/>
    <x v="19"/>
    <x v="1"/>
    <n v="480"/>
    <n v="7200"/>
    <n v="0.72"/>
  </r>
  <r>
    <x v="1570"/>
    <x v="127"/>
    <x v="19"/>
    <x v="1"/>
    <n v="360"/>
    <n v="5400"/>
    <n v="0.54"/>
  </r>
  <r>
    <x v="1570"/>
    <x v="127"/>
    <x v="19"/>
    <x v="1"/>
    <n v="2100"/>
    <n v="81900"/>
    <n v="8.19"/>
  </r>
  <r>
    <x v="1570"/>
    <x v="127"/>
    <x v="19"/>
    <x v="1"/>
    <n v="5040"/>
    <n v="153900"/>
    <n v="15.39"/>
  </r>
  <r>
    <x v="1570"/>
    <x v="127"/>
    <x v="19"/>
    <x v="2"/>
    <n v="3274.7848250000002"/>
    <n v="139788.03823599999"/>
    <n v="13.9788038236"/>
  </r>
  <r>
    <x v="1570"/>
    <x v="127"/>
    <x v="19"/>
    <x v="1"/>
    <n v="5400"/>
    <n v="238500"/>
    <n v="23.85"/>
  </r>
  <r>
    <x v="1570"/>
    <x v="127"/>
    <x v="19"/>
    <x v="1"/>
    <n v="3480"/>
    <n v="175500"/>
    <n v="17.55"/>
  </r>
  <r>
    <x v="1570"/>
    <x v="127"/>
    <x v="19"/>
    <x v="1"/>
    <n v="8100"/>
    <n v="430200"/>
    <n v="43.02"/>
  </r>
  <r>
    <x v="1570"/>
    <x v="127"/>
    <x v="19"/>
    <x v="1"/>
    <n v="12660.481481999999"/>
    <n v="808306.09572700004"/>
    <n v="80.830609572699998"/>
  </r>
  <r>
    <x v="1570"/>
    <x v="127"/>
    <x v="19"/>
    <x v="1"/>
    <n v="12180"/>
    <n v="600300"/>
    <n v="60.03"/>
  </r>
  <r>
    <x v="1570"/>
    <x v="127"/>
    <x v="19"/>
    <x v="1"/>
    <n v="9996.4195490000002"/>
    <n v="472137.23010400002"/>
    <n v="47.213723010400003"/>
  </r>
  <r>
    <x v="1570"/>
    <x v="127"/>
    <x v="19"/>
    <x v="1"/>
    <n v="33722.817415999998"/>
    <n v="35344963.010305002"/>
    <n v="3534.4963010305"/>
  </r>
  <r>
    <x v="1570"/>
    <x v="127"/>
    <x v="19"/>
    <x v="1"/>
    <n v="19718.176528"/>
    <n v="12324372.511601999"/>
    <n v="1232.4372511602"/>
  </r>
  <r>
    <x v="1570"/>
    <x v="127"/>
    <x v="19"/>
    <x v="1"/>
    <n v="19984.149147"/>
    <n v="6967132.2999259997"/>
    <n v="696.71322999259996"/>
  </r>
  <r>
    <x v="1570"/>
    <x v="127"/>
    <x v="19"/>
    <x v="2"/>
    <n v="320272.973612"/>
    <n v="252474151.88804999"/>
    <n v="25247.415188805"/>
  </r>
  <r>
    <x v="1570"/>
    <x v="127"/>
    <x v="19"/>
    <x v="3"/>
    <n v="402678.73246099998"/>
    <n v="1295950841.23208"/>
    <n v="129595.084123208"/>
  </r>
  <r>
    <x v="1570"/>
    <x v="127"/>
    <x v="19"/>
    <x v="2"/>
    <n v="995.53991399999995"/>
    <n v="2907.7502840000002"/>
    <n v="0.29077502840000002"/>
  </r>
  <r>
    <x v="1570"/>
    <x v="127"/>
    <x v="19"/>
    <x v="1"/>
    <n v="1234.2996760000001"/>
    <n v="4013.9048659999999"/>
    <n v="0.40139048659999998"/>
  </r>
  <r>
    <x v="1570"/>
    <x v="127"/>
    <x v="19"/>
    <x v="1"/>
    <n v="901.22011099999997"/>
    <n v="2934.8084610000001"/>
    <n v="0.29348084610000003"/>
  </r>
  <r>
    <x v="1570"/>
    <x v="127"/>
    <x v="19"/>
    <x v="1"/>
    <n v="9277.6916399999991"/>
    <n v="29850.777649"/>
    <n v="2.9850777648999998"/>
  </r>
  <r>
    <x v="1570"/>
    <x v="127"/>
    <x v="19"/>
    <x v="2"/>
    <n v="21528.829784000001"/>
    <n v="69694.932134000002"/>
    <n v="6.9694932133999998"/>
  </r>
  <r>
    <x v="1570"/>
    <x v="127"/>
    <x v="19"/>
    <x v="3"/>
    <n v="100601.87049099999"/>
    <n v="326054.02591299999"/>
    <n v="32.605402591299999"/>
  </r>
  <r>
    <x v="1571"/>
    <x v="144"/>
    <x v="20"/>
    <x v="2"/>
    <n v="1036.790825"/>
    <n v="3311.9617640000001"/>
    <n v="0.33119617639999999"/>
  </r>
  <r>
    <x v="1571"/>
    <x v="144"/>
    <x v="20"/>
    <x v="1"/>
    <n v="1207.847882"/>
    <n v="3493.9042730000001"/>
    <n v="0.34939042730000003"/>
  </r>
  <r>
    <x v="1571"/>
    <x v="144"/>
    <x v="20"/>
    <x v="1"/>
    <n v="646.793949"/>
    <n v="2162.7698959999998"/>
    <n v="0.21627698959999997"/>
  </r>
  <r>
    <x v="1571"/>
    <x v="144"/>
    <x v="20"/>
    <x v="1"/>
    <n v="9722.1452160000008"/>
    <n v="29536.989695"/>
    <n v="2.9536989695"/>
  </r>
  <r>
    <x v="1571"/>
    <x v="144"/>
    <x v="20"/>
    <x v="2"/>
    <n v="50071.397757999999"/>
    <n v="160850.77841100001"/>
    <n v="16.085077841100002"/>
  </r>
  <r>
    <x v="1571"/>
    <x v="144"/>
    <x v="20"/>
    <x v="3"/>
    <n v="38810.018340000002"/>
    <n v="124400.161133"/>
    <n v="12.4400161133"/>
  </r>
  <r>
    <x v="1571"/>
    <x v="144"/>
    <x v="20"/>
    <x v="1"/>
    <n v="2644.869158"/>
    <n v="7674.9760109999997"/>
    <n v="0.76749760109999998"/>
  </r>
  <r>
    <x v="1571"/>
    <x v="144"/>
    <x v="20"/>
    <x v="2"/>
    <n v="86028.537846000007"/>
    <n v="280241.98478300002"/>
    <n v="28.024198478300001"/>
  </r>
  <r>
    <x v="1571"/>
    <x v="144"/>
    <x v="20"/>
    <x v="2"/>
    <n v="120"/>
    <n v="900"/>
    <n v="0.09"/>
  </r>
  <r>
    <x v="1571"/>
    <x v="144"/>
    <x v="20"/>
    <x v="2"/>
    <n v="8026.5833140000004"/>
    <n v="457892.24971599999"/>
    <n v="45.789224971599999"/>
  </r>
  <r>
    <x v="1571"/>
    <x v="144"/>
    <x v="20"/>
    <x v="2"/>
    <n v="9060"/>
    <n v="427500"/>
    <n v="42.75"/>
  </r>
  <r>
    <x v="1571"/>
    <x v="144"/>
    <x v="20"/>
    <x v="1"/>
    <n v="27521.355675999999"/>
    <n v="1972386.0951340001"/>
    <n v="197.23860951340001"/>
  </r>
  <r>
    <x v="1571"/>
    <x v="144"/>
    <x v="20"/>
    <x v="1"/>
    <n v="3000"/>
    <n v="205200"/>
    <n v="20.52"/>
  </r>
  <r>
    <x v="1571"/>
    <x v="144"/>
    <x v="20"/>
    <x v="1"/>
    <n v="7879.6815109999998"/>
    <n v="548765.19153900002"/>
    <n v="54.876519153900006"/>
  </r>
  <r>
    <x v="1571"/>
    <x v="144"/>
    <x v="20"/>
    <x v="1"/>
    <n v="8100"/>
    <n v="439200"/>
    <n v="43.92"/>
  </r>
  <r>
    <x v="1571"/>
    <x v="144"/>
    <x v="20"/>
    <x v="1"/>
    <n v="13560"/>
    <n v="549000"/>
    <n v="54.9"/>
  </r>
  <r>
    <x v="1571"/>
    <x v="144"/>
    <x v="20"/>
    <x v="1"/>
    <n v="11160"/>
    <n v="504000"/>
    <n v="50.4"/>
  </r>
  <r>
    <x v="1571"/>
    <x v="144"/>
    <x v="20"/>
    <x v="1"/>
    <n v="120"/>
    <n v="900"/>
    <n v="0.09"/>
  </r>
  <r>
    <x v="1571"/>
    <x v="144"/>
    <x v="20"/>
    <x v="1"/>
    <n v="120"/>
    <n v="900"/>
    <n v="0.09"/>
  </r>
  <r>
    <x v="1571"/>
    <x v="144"/>
    <x v="20"/>
    <x v="1"/>
    <n v="17038.538840000001"/>
    <n v="13071449.222351"/>
    <n v="1307.1449222351"/>
  </r>
  <r>
    <x v="1571"/>
    <x v="144"/>
    <x v="20"/>
    <x v="1"/>
    <n v="3720"/>
    <n v="153000"/>
    <n v="15.3"/>
  </r>
  <r>
    <x v="1571"/>
    <x v="144"/>
    <x v="20"/>
    <x v="1"/>
    <n v="3540"/>
    <n v="106200"/>
    <n v="10.62"/>
  </r>
  <r>
    <x v="1571"/>
    <x v="144"/>
    <x v="20"/>
    <x v="2"/>
    <n v="420"/>
    <n v="10800"/>
    <n v="1.08"/>
  </r>
  <r>
    <x v="1571"/>
    <x v="144"/>
    <x v="20"/>
    <x v="2"/>
    <n v="360"/>
    <n v="8100"/>
    <n v="0.81"/>
  </r>
  <r>
    <x v="1571"/>
    <x v="144"/>
    <x v="20"/>
    <x v="1"/>
    <n v="59769.478241999997"/>
    <n v="99580989.185907006"/>
    <n v="9958.0989185907001"/>
  </r>
  <r>
    <x v="1571"/>
    <x v="144"/>
    <x v="20"/>
    <x v="2"/>
    <n v="462353.28400500002"/>
    <n v="912605787.16912198"/>
    <n v="91260.578716912205"/>
  </r>
  <r>
    <x v="1571"/>
    <x v="144"/>
    <x v="20"/>
    <x v="3"/>
    <n v="658937.79365300003"/>
    <n v="6330383145.3779001"/>
    <n v="633038.31453779002"/>
  </r>
  <r>
    <x v="1572"/>
    <x v="127"/>
    <x v="19"/>
    <x v="3"/>
    <n v="154172.16506199999"/>
    <n v="948202572.21549404"/>
    <n v="94820.2572215494"/>
  </r>
  <r>
    <x v="1572"/>
    <x v="127"/>
    <x v="19"/>
    <x v="3"/>
    <n v="104426.30041700001"/>
    <n v="339508.77402000001"/>
    <n v="33.950877402000003"/>
  </r>
  <r>
    <x v="1573"/>
    <x v="188"/>
    <x v="20"/>
    <x v="3"/>
    <n v="123453.63400799999"/>
    <n v="395370.64618400001"/>
    <n v="39.537064618400002"/>
  </r>
  <r>
    <x v="1573"/>
    <x v="188"/>
    <x v="20"/>
    <x v="3"/>
    <n v="352486.102656"/>
    <n v="2945693601.1682301"/>
    <n v="294569.36011682299"/>
  </r>
  <r>
    <x v="1574"/>
    <x v="188"/>
    <x v="20"/>
    <x v="2"/>
    <n v="54837.357390999998"/>
    <n v="172762.019202"/>
    <n v="17.276201920199998"/>
  </r>
  <r>
    <x v="1574"/>
    <x v="188"/>
    <x v="20"/>
    <x v="3"/>
    <n v="4249.7602660000002"/>
    <n v="13487.260915000001"/>
    <n v="1.3487260915000001"/>
  </r>
  <r>
    <x v="1574"/>
    <x v="188"/>
    <x v="20"/>
    <x v="2"/>
    <n v="39420.064656000002"/>
    <n v="131963.750509"/>
    <n v="13.1963750509"/>
  </r>
  <r>
    <x v="1574"/>
    <x v="188"/>
    <x v="20"/>
    <x v="2"/>
    <n v="28301.231411000001"/>
    <n v="89554.989201000004"/>
    <n v="8.9554989201000001"/>
  </r>
  <r>
    <x v="1574"/>
    <x v="188"/>
    <x v="20"/>
    <x v="1"/>
    <n v="42855.969249000002"/>
    <n v="141112.791772"/>
    <n v="14.1112791772"/>
  </r>
  <r>
    <x v="1574"/>
    <x v="188"/>
    <x v="20"/>
    <x v="3"/>
    <n v="22882.113096000001"/>
    <n v="74123.798645999996"/>
    <n v="7.4123798645999992"/>
  </r>
  <r>
    <x v="1574"/>
    <x v="188"/>
    <x v="20"/>
    <x v="3"/>
    <n v="120"/>
    <n v="900"/>
    <n v="0.09"/>
  </r>
  <r>
    <x v="1574"/>
    <x v="188"/>
    <x v="20"/>
    <x v="2"/>
    <n v="300"/>
    <n v="3600"/>
    <n v="0.36"/>
  </r>
  <r>
    <x v="1574"/>
    <x v="188"/>
    <x v="20"/>
    <x v="2"/>
    <n v="5400"/>
    <n v="595800"/>
    <n v="59.58"/>
  </r>
  <r>
    <x v="1574"/>
    <x v="188"/>
    <x v="20"/>
    <x v="2"/>
    <n v="235221.32855199999"/>
    <n v="1155315870.3132"/>
    <n v="115531.58703132"/>
  </r>
  <r>
    <x v="1574"/>
    <x v="188"/>
    <x v="20"/>
    <x v="2"/>
    <n v="8880"/>
    <n v="2773800"/>
    <n v="277.38"/>
  </r>
  <r>
    <x v="1574"/>
    <x v="188"/>
    <x v="20"/>
    <x v="2"/>
    <n v="163575.20770500001"/>
    <n v="442374911.22370702"/>
    <n v="44237.491122370702"/>
  </r>
  <r>
    <x v="1574"/>
    <x v="188"/>
    <x v="20"/>
    <x v="1"/>
    <n v="201270.428423"/>
    <n v="553136208.00770998"/>
    <n v="55313.620800771001"/>
  </r>
  <r>
    <x v="1574"/>
    <x v="188"/>
    <x v="20"/>
    <x v="3"/>
    <n v="399413.60726999998"/>
    <n v="2483261333.0502501"/>
    <n v="248326.133305025"/>
  </r>
  <r>
    <x v="1187"/>
    <x v="138"/>
    <x v="19"/>
    <x v="2"/>
    <n v="104.573545"/>
    <n v="560.88300000000004"/>
    <n v="5.6088300000000001E-2"/>
  </r>
  <r>
    <x v="1187"/>
    <x v="138"/>
    <x v="19"/>
    <x v="2"/>
    <n v="114.874272"/>
    <n v="821.95799999999997"/>
    <n v="8.2195799999999999E-2"/>
  </r>
  <r>
    <x v="1187"/>
    <x v="138"/>
    <x v="19"/>
    <x v="2"/>
    <n v="1911.374082"/>
    <n v="121412.160647"/>
    <n v="12.1412160647"/>
  </r>
  <r>
    <x v="1187"/>
    <x v="138"/>
    <x v="19"/>
    <x v="2"/>
    <n v="110.40826"/>
    <n v="761.30473199999994"/>
    <n v="7.6130473199999993E-2"/>
  </r>
  <r>
    <x v="1187"/>
    <x v="138"/>
    <x v="19"/>
    <x v="2"/>
    <n v="585.49727299999995"/>
    <n v="14475.646235"/>
    <n v="1.4475646234999999"/>
  </r>
  <r>
    <x v="1187"/>
    <x v="138"/>
    <x v="19"/>
    <x v="1"/>
    <n v="655.63154399999996"/>
    <n v="17971.261084000002"/>
    <n v="1.7971261084000001"/>
  </r>
  <r>
    <x v="1187"/>
    <x v="138"/>
    <x v="19"/>
    <x v="2"/>
    <n v="337.58674200000002"/>
    <n v="5900.377418"/>
    <n v="0.59003774180000002"/>
  </r>
  <r>
    <x v="1187"/>
    <x v="138"/>
    <x v="19"/>
    <x v="2"/>
    <n v="120"/>
    <n v="900"/>
    <n v="0.09"/>
  </r>
  <r>
    <x v="1187"/>
    <x v="138"/>
    <x v="19"/>
    <x v="1"/>
    <n v="236.86754999999999"/>
    <n v="868.83947699999999"/>
    <n v="8.6883947700000005E-2"/>
  </r>
  <r>
    <x v="1187"/>
    <x v="138"/>
    <x v="19"/>
    <x v="2"/>
    <n v="132.61949200000001"/>
    <n v="547.841454"/>
    <n v="5.4784145399999998E-2"/>
  </r>
  <r>
    <x v="1187"/>
    <x v="138"/>
    <x v="19"/>
    <x v="2"/>
    <n v="190.978398"/>
    <n v="609.947272"/>
    <n v="6.0994727200000001E-2"/>
  </r>
  <r>
    <x v="1187"/>
    <x v="138"/>
    <x v="19"/>
    <x v="2"/>
    <n v="21929.051243999998"/>
    <n v="70897.292212999993"/>
    <n v="7.0897292212999989"/>
  </r>
  <r>
    <x v="1187"/>
    <x v="138"/>
    <x v="19"/>
    <x v="2"/>
    <n v="228.99789000000001"/>
    <n v="738.70543799999996"/>
    <n v="7.3870543799999994E-2"/>
  </r>
  <r>
    <x v="1187"/>
    <x v="138"/>
    <x v="19"/>
    <x v="1"/>
    <n v="124622.566435"/>
    <n v="398435.29882800003"/>
    <n v="39.843529882800006"/>
  </r>
  <r>
    <x v="1187"/>
    <x v="138"/>
    <x v="19"/>
    <x v="1"/>
    <n v="2040"/>
    <n v="105300"/>
    <n v="10.53"/>
  </r>
  <r>
    <x v="1187"/>
    <x v="138"/>
    <x v="19"/>
    <x v="2"/>
    <n v="100.905581"/>
    <n v="577.32987100000003"/>
    <n v="5.7732987100000001E-2"/>
  </r>
  <r>
    <x v="1187"/>
    <x v="138"/>
    <x v="19"/>
    <x v="2"/>
    <n v="660"/>
    <n v="18000"/>
    <n v="1.8"/>
  </r>
  <r>
    <x v="1187"/>
    <x v="138"/>
    <x v="19"/>
    <x v="2"/>
    <n v="3600"/>
    <n v="364500"/>
    <n v="36.450000000000003"/>
  </r>
  <r>
    <x v="1187"/>
    <x v="138"/>
    <x v="19"/>
    <x v="2"/>
    <n v="120"/>
    <n v="900"/>
    <n v="0.09"/>
  </r>
  <r>
    <x v="1187"/>
    <x v="138"/>
    <x v="19"/>
    <x v="2"/>
    <n v="349.36520400000001"/>
    <n v="4279.7459259999996"/>
    <n v="0.42797459259999998"/>
  </r>
  <r>
    <x v="1187"/>
    <x v="138"/>
    <x v="19"/>
    <x v="2"/>
    <n v="180"/>
    <n v="1800"/>
    <n v="0.18"/>
  </r>
  <r>
    <x v="1187"/>
    <x v="138"/>
    <x v="19"/>
    <x v="1"/>
    <n v="4560"/>
    <n v="175500"/>
    <n v="17.55"/>
  </r>
  <r>
    <x v="1187"/>
    <x v="138"/>
    <x v="19"/>
    <x v="2"/>
    <n v="4440"/>
    <n v="624600"/>
    <n v="62.46"/>
  </r>
  <r>
    <x v="1187"/>
    <x v="138"/>
    <x v="19"/>
    <x v="1"/>
    <n v="480"/>
    <n v="6300"/>
    <n v="0.63"/>
  </r>
  <r>
    <x v="1187"/>
    <x v="138"/>
    <x v="19"/>
    <x v="2"/>
    <n v="300"/>
    <n v="3600"/>
    <n v="0.36"/>
  </r>
  <r>
    <x v="1187"/>
    <x v="138"/>
    <x v="19"/>
    <x v="1"/>
    <n v="2580"/>
    <n v="138600"/>
    <n v="13.86"/>
  </r>
  <r>
    <x v="1187"/>
    <x v="138"/>
    <x v="19"/>
    <x v="1"/>
    <n v="3240"/>
    <n v="188100"/>
    <n v="18.809999999999999"/>
  </r>
  <r>
    <x v="1187"/>
    <x v="138"/>
    <x v="19"/>
    <x v="1"/>
    <n v="120"/>
    <n v="900"/>
    <n v="0.09"/>
  </r>
  <r>
    <x v="1187"/>
    <x v="138"/>
    <x v="19"/>
    <x v="1"/>
    <n v="120"/>
    <n v="900"/>
    <n v="0.09"/>
  </r>
  <r>
    <x v="1187"/>
    <x v="138"/>
    <x v="19"/>
    <x v="1"/>
    <n v="3240"/>
    <n v="168300"/>
    <n v="16.829999999999998"/>
  </r>
  <r>
    <x v="1187"/>
    <x v="138"/>
    <x v="19"/>
    <x v="2"/>
    <n v="180"/>
    <n v="1800"/>
    <n v="0.18"/>
  </r>
  <r>
    <x v="1187"/>
    <x v="138"/>
    <x v="19"/>
    <x v="2"/>
    <n v="2400"/>
    <n v="135900"/>
    <n v="13.59"/>
  </r>
  <r>
    <x v="1187"/>
    <x v="138"/>
    <x v="19"/>
    <x v="2"/>
    <n v="360"/>
    <n v="8100"/>
    <n v="0.81"/>
  </r>
  <r>
    <x v="1187"/>
    <x v="138"/>
    <x v="19"/>
    <x v="1"/>
    <n v="4920"/>
    <n v="209700"/>
    <n v="20.97"/>
  </r>
  <r>
    <x v="1187"/>
    <x v="138"/>
    <x v="19"/>
    <x v="1"/>
    <n v="120"/>
    <n v="900"/>
    <n v="0.09"/>
  </r>
  <r>
    <x v="1187"/>
    <x v="138"/>
    <x v="19"/>
    <x v="2"/>
    <n v="180"/>
    <n v="1800"/>
    <n v="0.18"/>
  </r>
  <r>
    <x v="1187"/>
    <x v="138"/>
    <x v="19"/>
    <x v="2"/>
    <n v="300"/>
    <n v="3600"/>
    <n v="0.36"/>
  </r>
  <r>
    <x v="1187"/>
    <x v="138"/>
    <x v="19"/>
    <x v="2"/>
    <n v="1320"/>
    <n v="43200"/>
    <n v="4.32"/>
  </r>
  <r>
    <x v="1187"/>
    <x v="138"/>
    <x v="19"/>
    <x v="1"/>
    <n v="120"/>
    <n v="900"/>
    <n v="0.09"/>
  </r>
  <r>
    <x v="1187"/>
    <x v="138"/>
    <x v="19"/>
    <x v="2"/>
    <n v="34500"/>
    <n v="8850600"/>
    <n v="885.06"/>
  </r>
  <r>
    <x v="1187"/>
    <x v="138"/>
    <x v="19"/>
    <x v="2"/>
    <n v="265456.97489700001"/>
    <n v="198606376.60962999"/>
    <n v="19860.637660962999"/>
  </r>
  <r>
    <x v="1187"/>
    <x v="138"/>
    <x v="19"/>
    <x v="1"/>
    <n v="3240"/>
    <n v="204300"/>
    <n v="20.43"/>
  </r>
  <r>
    <x v="1187"/>
    <x v="138"/>
    <x v="19"/>
    <x v="2"/>
    <n v="600"/>
    <n v="16200"/>
    <n v="1.62"/>
  </r>
  <r>
    <x v="1187"/>
    <x v="138"/>
    <x v="19"/>
    <x v="2"/>
    <n v="180"/>
    <n v="1800"/>
    <n v="0.18"/>
  </r>
  <r>
    <x v="1187"/>
    <x v="138"/>
    <x v="19"/>
    <x v="2"/>
    <n v="180"/>
    <n v="1800"/>
    <n v="0.18"/>
  </r>
  <r>
    <x v="1187"/>
    <x v="138"/>
    <x v="19"/>
    <x v="1"/>
    <n v="2940"/>
    <n v="123300"/>
    <n v="12.33"/>
  </r>
  <r>
    <x v="1187"/>
    <x v="138"/>
    <x v="19"/>
    <x v="2"/>
    <n v="720"/>
    <n v="15300"/>
    <n v="1.53"/>
  </r>
  <r>
    <x v="1187"/>
    <x v="138"/>
    <x v="19"/>
    <x v="1"/>
    <n v="3180"/>
    <n v="123300"/>
    <n v="12.33"/>
  </r>
  <r>
    <x v="1187"/>
    <x v="138"/>
    <x v="19"/>
    <x v="1"/>
    <n v="120"/>
    <n v="900"/>
    <n v="0.09"/>
  </r>
  <r>
    <x v="1187"/>
    <x v="138"/>
    <x v="19"/>
    <x v="1"/>
    <n v="4080"/>
    <n v="161100"/>
    <n v="16.11"/>
  </r>
  <r>
    <x v="1187"/>
    <x v="138"/>
    <x v="19"/>
    <x v="1"/>
    <n v="2940"/>
    <n v="142200"/>
    <n v="14.22"/>
  </r>
  <r>
    <x v="1187"/>
    <x v="138"/>
    <x v="19"/>
    <x v="2"/>
    <n v="600"/>
    <n v="13500"/>
    <n v="1.35"/>
  </r>
  <r>
    <x v="1187"/>
    <x v="138"/>
    <x v="19"/>
    <x v="2"/>
    <n v="420"/>
    <n v="7200"/>
    <n v="0.72"/>
  </r>
  <r>
    <x v="1187"/>
    <x v="138"/>
    <x v="19"/>
    <x v="2"/>
    <n v="120"/>
    <n v="900"/>
    <n v="0.09"/>
  </r>
  <r>
    <x v="1187"/>
    <x v="138"/>
    <x v="19"/>
    <x v="2"/>
    <n v="180"/>
    <n v="1800"/>
    <n v="0.18"/>
  </r>
  <r>
    <x v="1187"/>
    <x v="138"/>
    <x v="19"/>
    <x v="1"/>
    <n v="27120"/>
    <n v="3786300"/>
    <n v="378.63"/>
  </r>
  <r>
    <x v="1187"/>
    <x v="138"/>
    <x v="19"/>
    <x v="1"/>
    <n v="3900"/>
    <n v="217800"/>
    <n v="21.78"/>
  </r>
  <r>
    <x v="1187"/>
    <x v="138"/>
    <x v="19"/>
    <x v="2"/>
    <n v="120"/>
    <n v="900"/>
    <n v="0.09"/>
  </r>
  <r>
    <x v="1187"/>
    <x v="138"/>
    <x v="19"/>
    <x v="1"/>
    <n v="120"/>
    <n v="900"/>
    <n v="0.09"/>
  </r>
  <r>
    <x v="1187"/>
    <x v="138"/>
    <x v="19"/>
    <x v="2"/>
    <n v="120"/>
    <n v="900"/>
    <n v="0.09"/>
  </r>
  <r>
    <x v="1187"/>
    <x v="138"/>
    <x v="19"/>
    <x v="1"/>
    <n v="120"/>
    <n v="900"/>
    <n v="0.09"/>
  </r>
  <r>
    <x v="1187"/>
    <x v="138"/>
    <x v="19"/>
    <x v="2"/>
    <n v="2160"/>
    <n v="76500"/>
    <n v="7.65"/>
  </r>
  <r>
    <x v="1187"/>
    <x v="138"/>
    <x v="19"/>
    <x v="1"/>
    <n v="120"/>
    <n v="900"/>
    <n v="0.09"/>
  </r>
  <r>
    <x v="1187"/>
    <x v="138"/>
    <x v="19"/>
    <x v="1"/>
    <n v="120"/>
    <n v="900"/>
    <n v="0.09"/>
  </r>
  <r>
    <x v="1187"/>
    <x v="138"/>
    <x v="19"/>
    <x v="2"/>
    <n v="1620"/>
    <n v="73800"/>
    <n v="7.38"/>
  </r>
  <r>
    <x v="1187"/>
    <x v="138"/>
    <x v="19"/>
    <x v="2"/>
    <n v="240"/>
    <n v="2700"/>
    <n v="0.27"/>
  </r>
  <r>
    <x v="1187"/>
    <x v="138"/>
    <x v="19"/>
    <x v="2"/>
    <n v="6000"/>
    <n v="673200"/>
    <n v="67.319999999999993"/>
  </r>
  <r>
    <x v="1187"/>
    <x v="138"/>
    <x v="19"/>
    <x v="2"/>
    <n v="300"/>
    <n v="4500"/>
    <n v="0.45"/>
  </r>
  <r>
    <x v="1187"/>
    <x v="138"/>
    <x v="19"/>
    <x v="2"/>
    <n v="120"/>
    <n v="900"/>
    <n v="0.09"/>
  </r>
  <r>
    <x v="1187"/>
    <x v="138"/>
    <x v="19"/>
    <x v="2"/>
    <n v="120"/>
    <n v="900"/>
    <n v="0.09"/>
  </r>
  <r>
    <x v="1187"/>
    <x v="138"/>
    <x v="19"/>
    <x v="2"/>
    <n v="600"/>
    <n v="11700"/>
    <n v="1.17"/>
  </r>
  <r>
    <x v="1187"/>
    <x v="138"/>
    <x v="19"/>
    <x v="2"/>
    <n v="2940"/>
    <n v="143100"/>
    <n v="14.31"/>
  </r>
  <r>
    <x v="1187"/>
    <x v="138"/>
    <x v="19"/>
    <x v="2"/>
    <n v="180"/>
    <n v="1800"/>
    <n v="0.18"/>
  </r>
  <r>
    <x v="1187"/>
    <x v="138"/>
    <x v="19"/>
    <x v="1"/>
    <n v="120"/>
    <n v="900"/>
    <n v="0.09"/>
  </r>
  <r>
    <x v="1187"/>
    <x v="138"/>
    <x v="19"/>
    <x v="1"/>
    <n v="2400"/>
    <n v="110700"/>
    <n v="11.07"/>
  </r>
  <r>
    <x v="1187"/>
    <x v="138"/>
    <x v="19"/>
    <x v="1"/>
    <n v="480"/>
    <n v="8100"/>
    <n v="0.81"/>
  </r>
  <r>
    <x v="1187"/>
    <x v="138"/>
    <x v="19"/>
    <x v="2"/>
    <n v="1140"/>
    <n v="43200"/>
    <n v="4.32"/>
  </r>
  <r>
    <x v="1187"/>
    <x v="138"/>
    <x v="19"/>
    <x v="2"/>
    <n v="300"/>
    <n v="3600"/>
    <n v="0.36"/>
  </r>
  <r>
    <x v="1187"/>
    <x v="138"/>
    <x v="19"/>
    <x v="1"/>
    <n v="2760"/>
    <n v="129600"/>
    <n v="12.96"/>
  </r>
  <r>
    <x v="1187"/>
    <x v="138"/>
    <x v="19"/>
    <x v="1"/>
    <n v="6600"/>
    <n v="598500"/>
    <n v="59.85"/>
  </r>
  <r>
    <x v="1187"/>
    <x v="138"/>
    <x v="19"/>
    <x v="1"/>
    <n v="2880"/>
    <n v="133200"/>
    <n v="13.32"/>
  </r>
  <r>
    <x v="1187"/>
    <x v="138"/>
    <x v="19"/>
    <x v="2"/>
    <n v="420"/>
    <n v="7200"/>
    <n v="0.72"/>
  </r>
  <r>
    <x v="1187"/>
    <x v="138"/>
    <x v="19"/>
    <x v="2"/>
    <n v="180"/>
    <n v="1800"/>
    <n v="0.18"/>
  </r>
  <r>
    <x v="1187"/>
    <x v="138"/>
    <x v="19"/>
    <x v="1"/>
    <n v="120"/>
    <n v="900"/>
    <n v="0.09"/>
  </r>
  <r>
    <x v="1187"/>
    <x v="138"/>
    <x v="19"/>
    <x v="1"/>
    <n v="120"/>
    <n v="900"/>
    <n v="0.09"/>
  </r>
  <r>
    <x v="1187"/>
    <x v="138"/>
    <x v="19"/>
    <x v="2"/>
    <n v="180"/>
    <n v="1800"/>
    <n v="0.18"/>
  </r>
  <r>
    <x v="1187"/>
    <x v="138"/>
    <x v="19"/>
    <x v="2"/>
    <n v="480"/>
    <n v="8100"/>
    <n v="0.81"/>
  </r>
  <r>
    <x v="1187"/>
    <x v="138"/>
    <x v="19"/>
    <x v="2"/>
    <n v="420"/>
    <n v="6300"/>
    <n v="0.63"/>
  </r>
  <r>
    <x v="1187"/>
    <x v="138"/>
    <x v="19"/>
    <x v="1"/>
    <n v="660"/>
    <n v="17100"/>
    <n v="1.71"/>
  </r>
  <r>
    <x v="1187"/>
    <x v="138"/>
    <x v="19"/>
    <x v="2"/>
    <n v="420"/>
    <n v="7200"/>
    <n v="0.72"/>
  </r>
  <r>
    <x v="1187"/>
    <x v="138"/>
    <x v="19"/>
    <x v="1"/>
    <n v="120"/>
    <n v="900"/>
    <n v="0.09"/>
  </r>
  <r>
    <x v="1187"/>
    <x v="138"/>
    <x v="19"/>
    <x v="2"/>
    <n v="720"/>
    <n v="17100"/>
    <n v="1.71"/>
  </r>
  <r>
    <x v="1187"/>
    <x v="138"/>
    <x v="19"/>
    <x v="1"/>
    <n v="2940"/>
    <n v="145800"/>
    <n v="14.58"/>
  </r>
  <r>
    <x v="1187"/>
    <x v="138"/>
    <x v="19"/>
    <x v="1"/>
    <n v="1800"/>
    <n v="97200"/>
    <n v="9.7200000000000006"/>
  </r>
  <r>
    <x v="1187"/>
    <x v="138"/>
    <x v="19"/>
    <x v="2"/>
    <n v="360"/>
    <n v="4500"/>
    <n v="0.45"/>
  </r>
  <r>
    <x v="1187"/>
    <x v="138"/>
    <x v="19"/>
    <x v="2"/>
    <n v="12480"/>
    <n v="2034900"/>
    <n v="203.49"/>
  </r>
  <r>
    <x v="1187"/>
    <x v="138"/>
    <x v="19"/>
    <x v="1"/>
    <n v="3180"/>
    <n v="141300"/>
    <n v="14.13"/>
  </r>
  <r>
    <x v="1187"/>
    <x v="138"/>
    <x v="19"/>
    <x v="2"/>
    <n v="660"/>
    <n v="12600"/>
    <n v="1.26"/>
  </r>
  <r>
    <x v="1187"/>
    <x v="138"/>
    <x v="19"/>
    <x v="2"/>
    <n v="77280"/>
    <n v="16692300"/>
    <n v="1669.23"/>
  </r>
  <r>
    <x v="1187"/>
    <x v="138"/>
    <x v="19"/>
    <x v="1"/>
    <n v="5340"/>
    <n v="249300"/>
    <n v="24.93"/>
  </r>
  <r>
    <x v="1187"/>
    <x v="138"/>
    <x v="19"/>
    <x v="2"/>
    <n v="1140"/>
    <n v="38700"/>
    <n v="3.87"/>
  </r>
  <r>
    <x v="1187"/>
    <x v="138"/>
    <x v="19"/>
    <x v="1"/>
    <n v="180"/>
    <n v="1800"/>
    <n v="0.18"/>
  </r>
  <r>
    <x v="1187"/>
    <x v="138"/>
    <x v="19"/>
    <x v="2"/>
    <n v="240"/>
    <n v="2700"/>
    <n v="0.27"/>
  </r>
  <r>
    <x v="1187"/>
    <x v="138"/>
    <x v="19"/>
    <x v="2"/>
    <n v="86460"/>
    <n v="42293700"/>
    <n v="4229.37"/>
  </r>
  <r>
    <x v="1187"/>
    <x v="138"/>
    <x v="19"/>
    <x v="2"/>
    <n v="360"/>
    <n v="4500"/>
    <n v="0.45"/>
  </r>
  <r>
    <x v="1187"/>
    <x v="138"/>
    <x v="19"/>
    <x v="2"/>
    <n v="540"/>
    <n v="16200"/>
    <n v="1.62"/>
  </r>
  <r>
    <x v="1187"/>
    <x v="138"/>
    <x v="19"/>
    <x v="2"/>
    <n v="480"/>
    <n v="8100"/>
    <n v="0.81"/>
  </r>
  <r>
    <x v="1187"/>
    <x v="138"/>
    <x v="19"/>
    <x v="2"/>
    <n v="360"/>
    <n v="5400"/>
    <n v="0.54"/>
  </r>
  <r>
    <x v="1187"/>
    <x v="138"/>
    <x v="19"/>
    <x v="2"/>
    <n v="120"/>
    <n v="900"/>
    <n v="0.09"/>
  </r>
  <r>
    <x v="1187"/>
    <x v="138"/>
    <x v="19"/>
    <x v="2"/>
    <n v="180"/>
    <n v="1800"/>
    <n v="0.18"/>
  </r>
  <r>
    <x v="1187"/>
    <x v="138"/>
    <x v="19"/>
    <x v="2"/>
    <n v="180"/>
    <n v="1800"/>
    <n v="0.18"/>
  </r>
  <r>
    <x v="1187"/>
    <x v="138"/>
    <x v="19"/>
    <x v="2"/>
    <n v="3120"/>
    <n v="272700"/>
    <n v="27.27"/>
  </r>
  <r>
    <x v="1187"/>
    <x v="138"/>
    <x v="19"/>
    <x v="2"/>
    <n v="6000"/>
    <n v="765000"/>
    <n v="76.5"/>
  </r>
  <r>
    <x v="1187"/>
    <x v="138"/>
    <x v="19"/>
    <x v="1"/>
    <n v="1080"/>
    <n v="45900"/>
    <n v="4.59"/>
  </r>
  <r>
    <x v="1187"/>
    <x v="138"/>
    <x v="19"/>
    <x v="2"/>
    <n v="360"/>
    <n v="6300"/>
    <n v="0.63"/>
  </r>
  <r>
    <x v="1187"/>
    <x v="138"/>
    <x v="19"/>
    <x v="2"/>
    <n v="2760"/>
    <n v="331200"/>
    <n v="33.119999999999997"/>
  </r>
  <r>
    <x v="1187"/>
    <x v="138"/>
    <x v="19"/>
    <x v="1"/>
    <n v="180"/>
    <n v="1800"/>
    <n v="0.18"/>
  </r>
  <r>
    <x v="1187"/>
    <x v="138"/>
    <x v="19"/>
    <x v="2"/>
    <n v="33300"/>
    <n v="14039100"/>
    <n v="1403.91"/>
  </r>
  <r>
    <x v="1187"/>
    <x v="138"/>
    <x v="19"/>
    <x v="2"/>
    <n v="82440"/>
    <n v="34476300"/>
    <n v="3447.63"/>
  </r>
  <r>
    <x v="1187"/>
    <x v="138"/>
    <x v="19"/>
    <x v="2"/>
    <n v="5640"/>
    <n v="328500"/>
    <n v="32.85"/>
  </r>
  <r>
    <x v="1187"/>
    <x v="138"/>
    <x v="19"/>
    <x v="2"/>
    <n v="120"/>
    <n v="900"/>
    <n v="0.09"/>
  </r>
  <r>
    <x v="1187"/>
    <x v="138"/>
    <x v="19"/>
    <x v="1"/>
    <n v="1500"/>
    <n v="34200"/>
    <n v="3.42"/>
  </r>
  <r>
    <x v="1187"/>
    <x v="138"/>
    <x v="19"/>
    <x v="1"/>
    <n v="120"/>
    <n v="900"/>
    <n v="0.09"/>
  </r>
  <r>
    <x v="1187"/>
    <x v="138"/>
    <x v="19"/>
    <x v="1"/>
    <n v="300"/>
    <n v="3600"/>
    <n v="0.36"/>
  </r>
  <r>
    <x v="1187"/>
    <x v="138"/>
    <x v="19"/>
    <x v="1"/>
    <n v="120"/>
    <n v="900"/>
    <n v="0.09"/>
  </r>
  <r>
    <x v="1187"/>
    <x v="138"/>
    <x v="19"/>
    <x v="2"/>
    <n v="335680.85247699998"/>
    <n v="336750439.65447599"/>
    <n v="33675.043965447599"/>
  </r>
  <r>
    <x v="1187"/>
    <x v="138"/>
    <x v="19"/>
    <x v="1"/>
    <n v="120"/>
    <n v="900"/>
    <n v="0.09"/>
  </r>
  <r>
    <x v="1187"/>
    <x v="138"/>
    <x v="19"/>
    <x v="1"/>
    <n v="240"/>
    <n v="2700"/>
    <n v="0.27"/>
  </r>
  <r>
    <x v="1187"/>
    <x v="138"/>
    <x v="19"/>
    <x v="1"/>
    <n v="120"/>
    <n v="900"/>
    <n v="0.09"/>
  </r>
  <r>
    <x v="1187"/>
    <x v="138"/>
    <x v="19"/>
    <x v="1"/>
    <n v="180"/>
    <n v="1800"/>
    <n v="0.18"/>
  </r>
  <r>
    <x v="1187"/>
    <x v="138"/>
    <x v="19"/>
    <x v="1"/>
    <n v="180"/>
    <n v="1800"/>
    <n v="0.18"/>
  </r>
  <r>
    <x v="1187"/>
    <x v="138"/>
    <x v="19"/>
    <x v="2"/>
    <n v="1680"/>
    <n v="58500"/>
    <n v="5.85"/>
  </r>
  <r>
    <x v="1187"/>
    <x v="138"/>
    <x v="19"/>
    <x v="2"/>
    <n v="180"/>
    <n v="1800"/>
    <n v="0.18"/>
  </r>
  <r>
    <x v="1187"/>
    <x v="138"/>
    <x v="19"/>
    <x v="1"/>
    <n v="120"/>
    <n v="900"/>
    <n v="0.09"/>
  </r>
  <r>
    <x v="1187"/>
    <x v="138"/>
    <x v="19"/>
    <x v="2"/>
    <n v="125280"/>
    <n v="57952800"/>
    <n v="5795.28"/>
  </r>
  <r>
    <x v="1187"/>
    <x v="138"/>
    <x v="19"/>
    <x v="2"/>
    <n v="67740"/>
    <n v="28828800"/>
    <n v="2882.88"/>
  </r>
  <r>
    <x v="1187"/>
    <x v="138"/>
    <x v="19"/>
    <x v="1"/>
    <n v="120"/>
    <n v="900"/>
    <n v="0.09"/>
  </r>
  <r>
    <x v="1187"/>
    <x v="138"/>
    <x v="19"/>
    <x v="2"/>
    <n v="120"/>
    <n v="900"/>
    <n v="0.09"/>
  </r>
  <r>
    <x v="1187"/>
    <x v="138"/>
    <x v="19"/>
    <x v="1"/>
    <n v="420"/>
    <n v="5400"/>
    <n v="0.54"/>
  </r>
  <r>
    <x v="1187"/>
    <x v="138"/>
    <x v="19"/>
    <x v="1"/>
    <n v="4980"/>
    <n v="533700"/>
    <n v="53.37"/>
  </r>
  <r>
    <x v="1187"/>
    <x v="138"/>
    <x v="19"/>
    <x v="1"/>
    <n v="5760"/>
    <n v="779400"/>
    <n v="77.94"/>
  </r>
  <r>
    <x v="1187"/>
    <x v="138"/>
    <x v="19"/>
    <x v="1"/>
    <n v="8700"/>
    <n v="1438200"/>
    <n v="143.82"/>
  </r>
  <r>
    <x v="1187"/>
    <x v="138"/>
    <x v="19"/>
    <x v="1"/>
    <n v="120"/>
    <n v="900"/>
    <n v="0.09"/>
  </r>
  <r>
    <x v="1187"/>
    <x v="138"/>
    <x v="19"/>
    <x v="1"/>
    <n v="2230.8987990000001"/>
    <n v="81669.836584999997"/>
    <n v="8.1669836584999995"/>
  </r>
  <r>
    <x v="1187"/>
    <x v="138"/>
    <x v="19"/>
    <x v="1"/>
    <n v="9960"/>
    <n v="1147500"/>
    <n v="114.75"/>
  </r>
  <r>
    <x v="1187"/>
    <x v="138"/>
    <x v="19"/>
    <x v="2"/>
    <n v="1380"/>
    <n v="51300"/>
    <n v="5.13"/>
  </r>
  <r>
    <x v="1187"/>
    <x v="138"/>
    <x v="19"/>
    <x v="1"/>
    <n v="2568.3489089999998"/>
    <n v="50749.587754"/>
    <n v="5.0749587753999998"/>
  </r>
  <r>
    <x v="1187"/>
    <x v="138"/>
    <x v="19"/>
    <x v="1"/>
    <n v="3720"/>
    <n v="493200"/>
    <n v="49.32"/>
  </r>
  <r>
    <x v="1187"/>
    <x v="138"/>
    <x v="19"/>
    <x v="1"/>
    <n v="5100"/>
    <n v="293400"/>
    <n v="29.34"/>
  </r>
  <r>
    <x v="1187"/>
    <x v="138"/>
    <x v="19"/>
    <x v="1"/>
    <n v="130.912475"/>
    <n v="697.23084400000005"/>
    <n v="6.972308440000001E-2"/>
  </r>
  <r>
    <x v="1187"/>
    <x v="138"/>
    <x v="19"/>
    <x v="1"/>
    <n v="3420"/>
    <n v="232200"/>
    <n v="23.22"/>
  </r>
  <r>
    <x v="1187"/>
    <x v="138"/>
    <x v="19"/>
    <x v="2"/>
    <n v="171.46341100000001"/>
    <n v="1531.413"/>
    <n v="0.15314130000000001"/>
  </r>
  <r>
    <x v="1187"/>
    <x v="138"/>
    <x v="19"/>
    <x v="1"/>
    <n v="2894.9210189999999"/>
    <n v="196444.62590899999"/>
    <n v="19.644462590899998"/>
  </r>
  <r>
    <x v="1187"/>
    <x v="138"/>
    <x v="19"/>
    <x v="1"/>
    <n v="5040"/>
    <n v="258300"/>
    <n v="25.83"/>
  </r>
  <r>
    <x v="1187"/>
    <x v="138"/>
    <x v="19"/>
    <x v="1"/>
    <n v="17400"/>
    <n v="5851800"/>
    <n v="585.17999999999995"/>
  </r>
  <r>
    <x v="1187"/>
    <x v="138"/>
    <x v="19"/>
    <x v="2"/>
    <n v="83.850954999999999"/>
    <n v="353.33550000000002"/>
    <n v="3.5333550000000005E-2"/>
  </r>
  <r>
    <x v="1187"/>
    <x v="138"/>
    <x v="19"/>
    <x v="2"/>
    <n v="3762.7998830000001"/>
    <n v="343028.00472800003"/>
    <n v="34.302800472800001"/>
  </r>
  <r>
    <x v="1187"/>
    <x v="138"/>
    <x v="19"/>
    <x v="1"/>
    <n v="61070.116884000003"/>
    <n v="6481848.5707700001"/>
    <n v="648.18485707700006"/>
  </r>
  <r>
    <x v="1187"/>
    <x v="138"/>
    <x v="19"/>
    <x v="2"/>
    <n v="465620.86483799998"/>
    <n v="807670321.62178898"/>
    <n v="80767.032162178904"/>
  </r>
  <r>
    <x v="1187"/>
    <x v="138"/>
    <x v="19"/>
    <x v="1"/>
    <n v="1004567.635974"/>
    <n v="1721230890.1635201"/>
    <n v="172123.08901635202"/>
  </r>
  <r>
    <x v="1575"/>
    <x v="144"/>
    <x v="20"/>
    <x v="3"/>
    <n v="35851.063806999999"/>
    <n v="120932.352048"/>
    <n v="12.093235204800001"/>
  </r>
  <r>
    <x v="1575"/>
    <x v="144"/>
    <x v="20"/>
    <x v="3"/>
    <n v="144316.66516199999"/>
    <n v="644318048.01892304"/>
    <n v="64431.804801892307"/>
  </r>
  <r>
    <x v="1193"/>
    <x v="144"/>
    <x v="20"/>
    <x v="3"/>
    <n v="3533.392668"/>
    <n v="11741.706208"/>
    <n v="1.1741706208"/>
  </r>
  <r>
    <x v="1193"/>
    <x v="144"/>
    <x v="20"/>
    <x v="3"/>
    <n v="623501.97015299997"/>
    <n v="14703160194.5994"/>
    <n v="1470316.01945994"/>
  </r>
  <r>
    <x v="1576"/>
    <x v="128"/>
    <x v="19"/>
    <x v="2"/>
    <n v="57147.766810000001"/>
    <n v="184457.314832"/>
    <n v="18.445731483199999"/>
  </r>
  <r>
    <x v="1576"/>
    <x v="128"/>
    <x v="19"/>
    <x v="2"/>
    <n v="35190.814509999997"/>
    <n v="113651.79154000001"/>
    <n v="11.365179154"/>
  </r>
  <r>
    <x v="1576"/>
    <x v="128"/>
    <x v="19"/>
    <x v="1"/>
    <n v="63585.070715000002"/>
    <n v="209752.48021800001"/>
    <n v="20.975248021800002"/>
  </r>
  <r>
    <x v="1576"/>
    <x v="128"/>
    <x v="19"/>
    <x v="2"/>
    <n v="35160"/>
    <n v="9935100"/>
    <n v="993.51"/>
  </r>
  <r>
    <x v="1576"/>
    <x v="128"/>
    <x v="19"/>
    <x v="2"/>
    <n v="240"/>
    <n v="2700"/>
    <n v="0.27"/>
  </r>
  <r>
    <x v="1576"/>
    <x v="128"/>
    <x v="19"/>
    <x v="2"/>
    <n v="3000"/>
    <n v="180000"/>
    <n v="18"/>
  </r>
  <r>
    <x v="1576"/>
    <x v="128"/>
    <x v="19"/>
    <x v="2"/>
    <n v="4320"/>
    <n v="749700"/>
    <n v="74.97"/>
  </r>
  <r>
    <x v="1576"/>
    <x v="128"/>
    <x v="19"/>
    <x v="1"/>
    <n v="2320.4385090000001"/>
    <n v="236350.41224599999"/>
    <n v="23.635041224599998"/>
  </r>
  <r>
    <x v="1576"/>
    <x v="128"/>
    <x v="19"/>
    <x v="2"/>
    <n v="75549.369210999997"/>
    <n v="42118468.586999997"/>
    <n v="4211.8468586999998"/>
  </r>
  <r>
    <x v="1576"/>
    <x v="128"/>
    <x v="19"/>
    <x v="2"/>
    <n v="2820"/>
    <n v="117900"/>
    <n v="11.79"/>
  </r>
  <r>
    <x v="1576"/>
    <x v="128"/>
    <x v="19"/>
    <x v="1"/>
    <n v="8520"/>
    <n v="874800"/>
    <n v="87.48"/>
  </r>
  <r>
    <x v="1576"/>
    <x v="128"/>
    <x v="19"/>
    <x v="2"/>
    <n v="6420"/>
    <n v="335700"/>
    <n v="33.57"/>
  </r>
  <r>
    <x v="1576"/>
    <x v="128"/>
    <x v="19"/>
    <x v="1"/>
    <n v="5432.5888189999996"/>
    <n v="430855.37409100001"/>
    <n v="43.085537409099999"/>
  </r>
  <r>
    <x v="1576"/>
    <x v="128"/>
    <x v="19"/>
    <x v="2"/>
    <n v="3420"/>
    <n v="169200"/>
    <n v="16.920000000000002"/>
  </r>
  <r>
    <x v="1576"/>
    <x v="128"/>
    <x v="19"/>
    <x v="2"/>
    <n v="4800"/>
    <n v="282600"/>
    <n v="28.26"/>
  </r>
  <r>
    <x v="1576"/>
    <x v="128"/>
    <x v="19"/>
    <x v="2"/>
    <n v="7140"/>
    <n v="1384200"/>
    <n v="138.41999999999999"/>
  </r>
  <r>
    <x v="1576"/>
    <x v="128"/>
    <x v="19"/>
    <x v="2"/>
    <n v="2880"/>
    <n v="141300"/>
    <n v="14.13"/>
  </r>
  <r>
    <x v="1576"/>
    <x v="128"/>
    <x v="19"/>
    <x v="1"/>
    <n v="5100"/>
    <n v="216000"/>
    <n v="21.6"/>
  </r>
  <r>
    <x v="1576"/>
    <x v="128"/>
    <x v="19"/>
    <x v="2"/>
    <n v="366251.54784000001"/>
    <n v="536701273.70176399"/>
    <n v="53670.1273701764"/>
  </r>
  <r>
    <x v="1576"/>
    <x v="128"/>
    <x v="19"/>
    <x v="1"/>
    <n v="11580"/>
    <n v="607500"/>
    <n v="60.75"/>
  </r>
  <r>
    <x v="1576"/>
    <x v="128"/>
    <x v="19"/>
    <x v="1"/>
    <n v="104889.30951200001"/>
    <n v="15552605.630628999"/>
    <n v="1555.2605630629"/>
  </r>
  <r>
    <x v="1576"/>
    <x v="128"/>
    <x v="19"/>
    <x v="1"/>
    <n v="16140"/>
    <n v="1266300"/>
    <n v="126.63"/>
  </r>
  <r>
    <x v="1576"/>
    <x v="128"/>
    <x v="19"/>
    <x v="2"/>
    <n v="1440"/>
    <n v="39600"/>
    <n v="3.96"/>
  </r>
  <r>
    <x v="1576"/>
    <x v="128"/>
    <x v="19"/>
    <x v="2"/>
    <n v="120"/>
    <n v="900"/>
    <n v="0.09"/>
  </r>
  <r>
    <x v="1576"/>
    <x v="128"/>
    <x v="19"/>
    <x v="2"/>
    <n v="13020"/>
    <n v="4734000"/>
    <n v="473.4"/>
  </r>
  <r>
    <x v="1576"/>
    <x v="128"/>
    <x v="19"/>
    <x v="2"/>
    <n v="240"/>
    <n v="2700"/>
    <n v="0.27"/>
  </r>
  <r>
    <x v="1576"/>
    <x v="128"/>
    <x v="19"/>
    <x v="2"/>
    <n v="360"/>
    <n v="8100"/>
    <n v="0.81"/>
  </r>
  <r>
    <x v="1576"/>
    <x v="128"/>
    <x v="19"/>
    <x v="2"/>
    <n v="15506.790412"/>
    <n v="5628245.7127360003"/>
    <n v="562.82457127359999"/>
  </r>
  <r>
    <x v="1576"/>
    <x v="128"/>
    <x v="19"/>
    <x v="2"/>
    <n v="1260"/>
    <n v="26100"/>
    <n v="2.61"/>
  </r>
  <r>
    <x v="1576"/>
    <x v="128"/>
    <x v="19"/>
    <x v="2"/>
    <n v="120"/>
    <n v="900"/>
    <n v="0.09"/>
  </r>
  <r>
    <x v="1576"/>
    <x v="128"/>
    <x v="19"/>
    <x v="2"/>
    <n v="240"/>
    <n v="2700"/>
    <n v="0.27"/>
  </r>
  <r>
    <x v="1576"/>
    <x v="128"/>
    <x v="19"/>
    <x v="2"/>
    <n v="6780"/>
    <n v="1053000"/>
    <n v="105.3"/>
  </r>
  <r>
    <x v="1576"/>
    <x v="128"/>
    <x v="19"/>
    <x v="2"/>
    <n v="360"/>
    <n v="8100"/>
    <n v="0.81"/>
  </r>
  <r>
    <x v="1576"/>
    <x v="128"/>
    <x v="19"/>
    <x v="2"/>
    <n v="2400"/>
    <n v="180000"/>
    <n v="18"/>
  </r>
  <r>
    <x v="1576"/>
    <x v="128"/>
    <x v="19"/>
    <x v="2"/>
    <n v="242834.09712600001"/>
    <n v="357056728.70636201"/>
    <n v="35705.672870636197"/>
  </r>
  <r>
    <x v="1576"/>
    <x v="128"/>
    <x v="19"/>
    <x v="1"/>
    <n v="726337.19216199999"/>
    <n v="1875228823.0161099"/>
    <n v="187522.88230161098"/>
  </r>
  <r>
    <x v="1576"/>
    <x v="128"/>
    <x v="19"/>
    <x v="2"/>
    <n v="36509.874860999997"/>
    <n v="119500.22666299999"/>
    <n v="11.950022666299999"/>
  </r>
  <r>
    <x v="1576"/>
    <x v="128"/>
    <x v="19"/>
    <x v="1"/>
    <n v="12165.591213"/>
    <n v="39511.565095999998"/>
    <n v="3.9511565095999996"/>
  </r>
  <r>
    <x v="1577"/>
    <x v="145"/>
    <x v="12"/>
    <x v="2"/>
    <n v="3840"/>
    <n v="414000"/>
    <n v="41.4"/>
  </r>
  <r>
    <x v="1577"/>
    <x v="145"/>
    <x v="12"/>
    <x v="2"/>
    <n v="120"/>
    <n v="900"/>
    <n v="0.09"/>
  </r>
  <r>
    <x v="1577"/>
    <x v="145"/>
    <x v="12"/>
    <x v="2"/>
    <n v="240"/>
    <n v="2700"/>
    <n v="0.27"/>
  </r>
  <r>
    <x v="1577"/>
    <x v="145"/>
    <x v="12"/>
    <x v="2"/>
    <n v="240"/>
    <n v="2700"/>
    <n v="0.27"/>
  </r>
  <r>
    <x v="1577"/>
    <x v="145"/>
    <x v="12"/>
    <x v="2"/>
    <n v="2520"/>
    <n v="207000"/>
    <n v="20.7"/>
  </r>
  <r>
    <x v="1577"/>
    <x v="145"/>
    <x v="12"/>
    <x v="2"/>
    <n v="152389.22258"/>
    <n v="319779627.927751"/>
    <n v="31977.962792775099"/>
  </r>
  <r>
    <x v="1577"/>
    <x v="145"/>
    <x v="12"/>
    <x v="1"/>
    <n v="278453.13135099999"/>
    <n v="504847460.62976599"/>
    <n v="50484.746062976599"/>
  </r>
  <r>
    <x v="1577"/>
    <x v="145"/>
    <x v="12"/>
    <x v="2"/>
    <n v="12727.091344"/>
    <n v="39297.207492000001"/>
    <n v="3.9297207491999999"/>
  </r>
  <r>
    <x v="1577"/>
    <x v="145"/>
    <x v="12"/>
    <x v="1"/>
    <n v="133923.55155900001"/>
    <n v="426866.34199300001"/>
    <n v="42.686634199300002"/>
  </r>
  <r>
    <x v="1201"/>
    <x v="145"/>
    <x v="12"/>
    <x v="2"/>
    <n v="229.372623"/>
    <n v="2602.2207539999999"/>
    <n v="0.26022207539999997"/>
  </r>
  <r>
    <x v="1201"/>
    <x v="145"/>
    <x v="12"/>
    <x v="2"/>
    <n v="108.245397"/>
    <n v="694.33207600000003"/>
    <n v="6.9433207600000005E-2"/>
  </r>
  <r>
    <x v="1201"/>
    <x v="145"/>
    <x v="12"/>
    <x v="2"/>
    <n v="102.564662"/>
    <n v="517.30799999999999"/>
    <n v="5.17308E-2"/>
  </r>
  <r>
    <x v="1201"/>
    <x v="145"/>
    <x v="12"/>
    <x v="2"/>
    <n v="350.24887899999999"/>
    <n v="925.15986599999997"/>
    <n v="9.2515986600000003E-2"/>
  </r>
  <r>
    <x v="1201"/>
    <x v="145"/>
    <x v="12"/>
    <x v="2"/>
    <n v="89.789145000000005"/>
    <n v="339.11700000000002"/>
    <n v="3.3911700000000003E-2"/>
  </r>
  <r>
    <x v="1201"/>
    <x v="145"/>
    <x v="12"/>
    <x v="2"/>
    <n v="65.279871999999997"/>
    <n v="78.042000000000002"/>
    <n v="7.8041999999999999E-3"/>
  </r>
  <r>
    <x v="1201"/>
    <x v="145"/>
    <x v="12"/>
    <x v="2"/>
    <n v="1093.3006820000001"/>
    <n v="3687.8393529999998"/>
    <n v="0.36878393529999998"/>
  </r>
  <r>
    <x v="1201"/>
    <x v="145"/>
    <x v="12"/>
    <x v="2"/>
    <n v="57.839460000000003"/>
    <n v="138.695268"/>
    <n v="1.38695268E-2"/>
  </r>
  <r>
    <x v="1201"/>
    <x v="145"/>
    <x v="12"/>
    <x v="2"/>
    <n v="214.425073"/>
    <n v="824.35376499999995"/>
    <n v="8.2435376499999991E-2"/>
  </r>
  <r>
    <x v="1201"/>
    <x v="145"/>
    <x v="12"/>
    <x v="1"/>
    <n v="26.314944000000001"/>
    <n v="28.738916"/>
    <n v="2.8738916000000002E-3"/>
  </r>
  <r>
    <x v="1201"/>
    <x v="145"/>
    <x v="12"/>
    <x v="2"/>
    <n v="135.01414199999999"/>
    <n v="399.62258200000002"/>
    <n v="3.9962258200000003E-2"/>
  </r>
  <r>
    <x v="1201"/>
    <x v="145"/>
    <x v="12"/>
    <x v="2"/>
    <n v="120"/>
    <n v="900"/>
    <n v="0.09"/>
  </r>
  <r>
    <x v="1201"/>
    <x v="145"/>
    <x v="12"/>
    <x v="1"/>
    <n v="420"/>
    <n v="6300"/>
    <n v="0.63"/>
  </r>
  <r>
    <x v="1201"/>
    <x v="145"/>
    <x v="12"/>
    <x v="1"/>
    <n v="3120"/>
    <n v="167400"/>
    <n v="16.739999999999998"/>
  </r>
  <r>
    <x v="1201"/>
    <x v="145"/>
    <x v="12"/>
    <x v="1"/>
    <n v="2700"/>
    <n v="206100"/>
    <n v="20.61"/>
  </r>
  <r>
    <x v="1201"/>
    <x v="145"/>
    <x v="12"/>
    <x v="1"/>
    <n v="2700"/>
    <n v="139500"/>
    <n v="13.95"/>
  </r>
  <r>
    <x v="1201"/>
    <x v="145"/>
    <x v="12"/>
    <x v="1"/>
    <n v="4020"/>
    <n v="323100"/>
    <n v="32.31"/>
  </r>
  <r>
    <x v="1201"/>
    <x v="145"/>
    <x v="12"/>
    <x v="1"/>
    <n v="3780"/>
    <n v="231300"/>
    <n v="23.13"/>
  </r>
  <r>
    <x v="1201"/>
    <x v="145"/>
    <x v="12"/>
    <x v="1"/>
    <n v="6960"/>
    <n v="603000"/>
    <n v="60.3"/>
  </r>
  <r>
    <x v="1201"/>
    <x v="145"/>
    <x v="12"/>
    <x v="1"/>
    <n v="13560"/>
    <n v="871200"/>
    <n v="87.12"/>
  </r>
  <r>
    <x v="1201"/>
    <x v="145"/>
    <x v="12"/>
    <x v="1"/>
    <n v="648.39014999999995"/>
    <n v="14431.160523"/>
    <n v="1.4431160523"/>
  </r>
  <r>
    <x v="1201"/>
    <x v="145"/>
    <x v="12"/>
    <x v="1"/>
    <n v="87540"/>
    <n v="30848400"/>
    <n v="3084.84"/>
  </r>
  <r>
    <x v="1201"/>
    <x v="145"/>
    <x v="12"/>
    <x v="1"/>
    <n v="660"/>
    <n v="9000"/>
    <n v="0.9"/>
  </r>
  <r>
    <x v="1201"/>
    <x v="145"/>
    <x v="12"/>
    <x v="1"/>
    <n v="300"/>
    <n v="4500"/>
    <n v="0.45"/>
  </r>
  <r>
    <x v="1201"/>
    <x v="145"/>
    <x v="12"/>
    <x v="2"/>
    <n v="508618.861989"/>
    <n v="496240925.14893502"/>
    <n v="49624.092514893498"/>
  </r>
  <r>
    <x v="1201"/>
    <x v="145"/>
    <x v="12"/>
    <x v="1"/>
    <n v="83867.275857000001"/>
    <n v="145451188.16798601"/>
    <n v="14545.1188167986"/>
  </r>
  <r>
    <x v="1578"/>
    <x v="144"/>
    <x v="20"/>
    <x v="3"/>
    <n v="57270.84259"/>
    <n v="182369.382801"/>
    <n v="18.236938280099999"/>
  </r>
  <r>
    <x v="1578"/>
    <x v="144"/>
    <x v="20"/>
    <x v="3"/>
    <n v="239827.09973799999"/>
    <n v="1292286590.0234599"/>
    <n v="129228.65900234599"/>
  </r>
  <r>
    <x v="1579"/>
    <x v="188"/>
    <x v="20"/>
    <x v="3"/>
    <n v="77926.496755999993"/>
    <n v="254558.45426900001"/>
    <n v="25.455845426900002"/>
  </r>
  <r>
    <x v="1579"/>
    <x v="188"/>
    <x v="20"/>
    <x v="3"/>
    <n v="315643.26863800001"/>
    <n v="1865735199.38836"/>
    <n v="186573.51993883599"/>
  </r>
  <r>
    <x v="1208"/>
    <x v="145"/>
    <x v="12"/>
    <x v="2"/>
    <n v="240"/>
    <n v="2700"/>
    <n v="0.27"/>
  </r>
  <r>
    <x v="1208"/>
    <x v="145"/>
    <x v="12"/>
    <x v="1"/>
    <n v="7620"/>
    <n v="847800"/>
    <n v="84.78"/>
  </r>
  <r>
    <x v="1208"/>
    <x v="145"/>
    <x v="12"/>
    <x v="1"/>
    <n v="15300"/>
    <n v="3698100"/>
    <n v="369.81"/>
  </r>
  <r>
    <x v="1208"/>
    <x v="145"/>
    <x v="12"/>
    <x v="2"/>
    <n v="1500"/>
    <n v="73800"/>
    <n v="7.38"/>
  </r>
  <r>
    <x v="1208"/>
    <x v="145"/>
    <x v="12"/>
    <x v="2"/>
    <n v="2520"/>
    <n v="123300"/>
    <n v="12.33"/>
  </r>
  <r>
    <x v="1208"/>
    <x v="145"/>
    <x v="12"/>
    <x v="2"/>
    <n v="2340"/>
    <n v="188100"/>
    <n v="18.809999999999999"/>
  </r>
  <r>
    <x v="1208"/>
    <x v="145"/>
    <x v="12"/>
    <x v="2"/>
    <n v="600"/>
    <n v="10800"/>
    <n v="1.08"/>
  </r>
  <r>
    <x v="1208"/>
    <x v="145"/>
    <x v="12"/>
    <x v="2"/>
    <n v="420"/>
    <n v="6300"/>
    <n v="0.63"/>
  </r>
  <r>
    <x v="1208"/>
    <x v="145"/>
    <x v="12"/>
    <x v="2"/>
    <n v="3583.4762919999998"/>
    <n v="138952.15854599999"/>
    <n v="13.8952158546"/>
  </r>
  <r>
    <x v="1208"/>
    <x v="145"/>
    <x v="12"/>
    <x v="2"/>
    <n v="120"/>
    <n v="900"/>
    <n v="0.09"/>
  </r>
  <r>
    <x v="1208"/>
    <x v="145"/>
    <x v="12"/>
    <x v="2"/>
    <n v="1177.9815980000001"/>
    <n v="26390.052727999999"/>
    <n v="2.6390052728"/>
  </r>
  <r>
    <x v="1208"/>
    <x v="145"/>
    <x v="12"/>
    <x v="2"/>
    <n v="64195.057161999997"/>
    <n v="82403359.370890006"/>
    <n v="8240.3359370890012"/>
  </r>
  <r>
    <x v="1208"/>
    <x v="145"/>
    <x v="12"/>
    <x v="2"/>
    <n v="629.97789"/>
    <n v="11861.294561999999"/>
    <n v="1.1861294562"/>
  </r>
  <r>
    <x v="1208"/>
    <x v="145"/>
    <x v="12"/>
    <x v="2"/>
    <n v="118307.081913"/>
    <n v="158937348.076713"/>
    <n v="15893.734807671299"/>
  </r>
  <r>
    <x v="1208"/>
    <x v="145"/>
    <x v="12"/>
    <x v="1"/>
    <n v="193366.78749799999"/>
    <n v="516343412.557163"/>
    <n v="51634.341255716303"/>
  </r>
  <r>
    <x v="1208"/>
    <x v="145"/>
    <x v="12"/>
    <x v="2"/>
    <n v="82.538180999999994"/>
    <n v="322.67012899999997"/>
    <n v="3.2267012899999996E-2"/>
  </r>
  <r>
    <x v="1208"/>
    <x v="145"/>
    <x v="12"/>
    <x v="2"/>
    <n v="93.945604000000003"/>
    <n v="220.254074"/>
    <n v="2.2025407399999999E-2"/>
  </r>
  <r>
    <x v="1208"/>
    <x v="145"/>
    <x v="12"/>
    <x v="2"/>
    <n v="19760.519896999998"/>
    <n v="65023.390370000001"/>
    <n v="6.5023390370000005"/>
  </r>
  <r>
    <x v="1208"/>
    <x v="145"/>
    <x v="12"/>
    <x v="2"/>
    <n v="247.12287699999999"/>
    <n v="760.34552499999995"/>
    <n v="7.6034552499999991E-2"/>
  </r>
  <r>
    <x v="1208"/>
    <x v="145"/>
    <x v="12"/>
    <x v="1"/>
    <n v="48059.074028000003"/>
    <n v="151775.71689400001"/>
    <n v="15.177571689400001"/>
  </r>
  <r>
    <x v="1580"/>
    <x v="144"/>
    <x v="20"/>
    <x v="3"/>
    <n v="135834.714393"/>
    <n v="661301560.790766"/>
    <n v="66130.156079076594"/>
  </r>
  <r>
    <x v="1224"/>
    <x v="145"/>
    <x v="12"/>
    <x v="2"/>
    <n v="840"/>
    <n v="23400"/>
    <n v="2.34"/>
  </r>
  <r>
    <x v="1224"/>
    <x v="145"/>
    <x v="12"/>
    <x v="2"/>
    <n v="4020"/>
    <n v="468000"/>
    <n v="46.8"/>
  </r>
  <r>
    <x v="1224"/>
    <x v="145"/>
    <x v="12"/>
    <x v="2"/>
    <n v="156951.15502199999"/>
    <n v="246659692.59371099"/>
    <n v="24665.969259371101"/>
  </r>
  <r>
    <x v="1224"/>
    <x v="145"/>
    <x v="12"/>
    <x v="2"/>
    <n v="66385.857707999996"/>
    <n v="56399263.808371998"/>
    <n v="5639.9263808371998"/>
  </r>
  <r>
    <x v="1224"/>
    <x v="145"/>
    <x v="12"/>
    <x v="1"/>
    <n v="271733.19220200001"/>
    <n v="806235490.20071697"/>
    <n v="80623.549020071703"/>
  </r>
  <r>
    <x v="1227"/>
    <x v="143"/>
    <x v="21"/>
    <x v="2"/>
    <n v="391.70124399999997"/>
    <n v="5645.5658329999997"/>
    <n v="0.56455658329999991"/>
  </r>
  <r>
    <x v="1227"/>
    <x v="143"/>
    <x v="21"/>
    <x v="2"/>
    <n v="3373.750477"/>
    <n v="506763.20874700003"/>
    <n v="50.676320874700004"/>
  </r>
  <r>
    <x v="1227"/>
    <x v="143"/>
    <x v="21"/>
    <x v="2"/>
    <n v="3256.7674999999999"/>
    <n v="210037.202555"/>
    <n v="21.003720255499999"/>
  </r>
  <r>
    <x v="1227"/>
    <x v="143"/>
    <x v="21"/>
    <x v="2"/>
    <n v="418.78296699999999"/>
    <n v="1598.0868399999999"/>
    <n v="0.15980868400000001"/>
  </r>
  <r>
    <x v="1227"/>
    <x v="143"/>
    <x v="21"/>
    <x v="1"/>
    <n v="1560"/>
    <n v="78300"/>
    <n v="7.83"/>
  </r>
  <r>
    <x v="1227"/>
    <x v="143"/>
    <x v="21"/>
    <x v="2"/>
    <n v="5230.1435449999999"/>
    <n v="575555.71520800004"/>
    <n v="57.555571520800001"/>
  </r>
  <r>
    <x v="1227"/>
    <x v="143"/>
    <x v="21"/>
    <x v="1"/>
    <n v="120"/>
    <n v="900"/>
    <n v="0.09"/>
  </r>
  <r>
    <x v="1227"/>
    <x v="143"/>
    <x v="21"/>
    <x v="1"/>
    <n v="162.021029"/>
    <n v="460.95543099999998"/>
    <n v="4.6095543099999997E-2"/>
  </r>
  <r>
    <x v="1227"/>
    <x v="143"/>
    <x v="21"/>
    <x v="1"/>
    <n v="19.755374"/>
    <n v="16.182744"/>
    <n v="1.6182744E-3"/>
  </r>
  <r>
    <x v="1227"/>
    <x v="143"/>
    <x v="21"/>
    <x v="1"/>
    <n v="73.740979999999993"/>
    <n v="223.31017700000001"/>
    <n v="2.2331017700000001E-2"/>
  </r>
  <r>
    <x v="1227"/>
    <x v="143"/>
    <x v="21"/>
    <x v="1"/>
    <n v="36.590223000000002"/>
    <n v="54.982092000000002"/>
    <n v="5.4982092000000005E-3"/>
  </r>
  <r>
    <x v="1227"/>
    <x v="143"/>
    <x v="21"/>
    <x v="2"/>
    <n v="1003.836286"/>
    <n v="3008.0864879999999"/>
    <n v="0.30080864879999997"/>
  </r>
  <r>
    <x v="1227"/>
    <x v="143"/>
    <x v="21"/>
    <x v="1"/>
    <n v="258.36671799999999"/>
    <n v="1342.2703449999999"/>
    <n v="0.13422703449999998"/>
  </r>
  <r>
    <x v="1227"/>
    <x v="143"/>
    <x v="21"/>
    <x v="2"/>
    <n v="63.275623000000003"/>
    <n v="97.779246000000001"/>
    <n v="9.7779245999999997E-3"/>
  </r>
  <r>
    <x v="1227"/>
    <x v="143"/>
    <x v="21"/>
    <x v="2"/>
    <n v="69.987196999999995"/>
    <n v="205.667924"/>
    <n v="2.0566792399999999E-2"/>
  </r>
  <r>
    <x v="1227"/>
    <x v="143"/>
    <x v="21"/>
    <x v="2"/>
    <n v="93.590261999999996"/>
    <n v="382.69200000000001"/>
    <n v="3.8269200000000003E-2"/>
  </r>
  <r>
    <x v="1227"/>
    <x v="143"/>
    <x v="21"/>
    <x v="1"/>
    <n v="240"/>
    <n v="2700"/>
    <n v="0.27"/>
  </r>
  <r>
    <x v="1227"/>
    <x v="143"/>
    <x v="21"/>
    <x v="1"/>
    <n v="120"/>
    <n v="900"/>
    <n v="0.09"/>
  </r>
  <r>
    <x v="1227"/>
    <x v="143"/>
    <x v="21"/>
    <x v="1"/>
    <n v="120"/>
    <n v="900"/>
    <n v="0.09"/>
  </r>
  <r>
    <x v="1227"/>
    <x v="143"/>
    <x v="21"/>
    <x v="2"/>
    <n v="86760"/>
    <n v="37866600"/>
    <n v="3786.66"/>
  </r>
  <r>
    <x v="1227"/>
    <x v="143"/>
    <x v="21"/>
    <x v="2"/>
    <n v="30660"/>
    <n v="6198300"/>
    <n v="619.83000000000004"/>
  </r>
  <r>
    <x v="1227"/>
    <x v="143"/>
    <x v="21"/>
    <x v="2"/>
    <n v="4080"/>
    <n v="510300"/>
    <n v="51.03"/>
  </r>
  <r>
    <x v="1227"/>
    <x v="143"/>
    <x v="21"/>
    <x v="2"/>
    <n v="360"/>
    <n v="7200"/>
    <n v="0.72"/>
  </r>
  <r>
    <x v="1227"/>
    <x v="143"/>
    <x v="21"/>
    <x v="2"/>
    <n v="2940"/>
    <n v="249300"/>
    <n v="24.93"/>
  </r>
  <r>
    <x v="1227"/>
    <x v="143"/>
    <x v="21"/>
    <x v="2"/>
    <n v="360"/>
    <n v="8100"/>
    <n v="0.81"/>
  </r>
  <r>
    <x v="1227"/>
    <x v="143"/>
    <x v="21"/>
    <x v="2"/>
    <n v="480"/>
    <n v="14400"/>
    <n v="1.44"/>
  </r>
  <r>
    <x v="1227"/>
    <x v="143"/>
    <x v="21"/>
    <x v="2"/>
    <n v="360"/>
    <n v="4500"/>
    <n v="0.45"/>
  </r>
  <r>
    <x v="1227"/>
    <x v="143"/>
    <x v="21"/>
    <x v="2"/>
    <n v="120"/>
    <n v="900"/>
    <n v="0.09"/>
  </r>
  <r>
    <x v="1227"/>
    <x v="143"/>
    <x v="21"/>
    <x v="2"/>
    <n v="180"/>
    <n v="1800"/>
    <n v="0.18"/>
  </r>
  <r>
    <x v="1227"/>
    <x v="143"/>
    <x v="21"/>
    <x v="1"/>
    <n v="120"/>
    <n v="900"/>
    <n v="0.09"/>
  </r>
  <r>
    <x v="1227"/>
    <x v="143"/>
    <x v="21"/>
    <x v="1"/>
    <n v="240"/>
    <n v="2700"/>
    <n v="0.27"/>
  </r>
  <r>
    <x v="1227"/>
    <x v="143"/>
    <x v="21"/>
    <x v="1"/>
    <n v="120"/>
    <n v="900"/>
    <n v="0.09"/>
  </r>
  <r>
    <x v="1227"/>
    <x v="143"/>
    <x v="21"/>
    <x v="1"/>
    <n v="120"/>
    <n v="900"/>
    <n v="0.09"/>
  </r>
  <r>
    <x v="1227"/>
    <x v="143"/>
    <x v="21"/>
    <x v="2"/>
    <n v="120"/>
    <n v="900"/>
    <n v="0.09"/>
  </r>
  <r>
    <x v="1227"/>
    <x v="143"/>
    <x v="21"/>
    <x v="2"/>
    <n v="5089.0964279999998"/>
    <n v="434458.193776"/>
    <n v="43.445819377600003"/>
  </r>
  <r>
    <x v="1227"/>
    <x v="143"/>
    <x v="21"/>
    <x v="2"/>
    <n v="360"/>
    <n v="4500"/>
    <n v="0.45"/>
  </r>
  <r>
    <x v="1227"/>
    <x v="143"/>
    <x v="21"/>
    <x v="2"/>
    <n v="1140"/>
    <n v="63000"/>
    <n v="6.3"/>
  </r>
  <r>
    <x v="1227"/>
    <x v="143"/>
    <x v="21"/>
    <x v="2"/>
    <n v="2820"/>
    <n v="278100"/>
    <n v="27.81"/>
  </r>
  <r>
    <x v="1227"/>
    <x v="143"/>
    <x v="21"/>
    <x v="1"/>
    <n v="120"/>
    <n v="900"/>
    <n v="0.09"/>
  </r>
  <r>
    <x v="1227"/>
    <x v="143"/>
    <x v="21"/>
    <x v="1"/>
    <n v="3660"/>
    <n v="497700"/>
    <n v="49.77"/>
  </r>
  <r>
    <x v="1227"/>
    <x v="143"/>
    <x v="21"/>
    <x v="2"/>
    <n v="5880"/>
    <n v="810900"/>
    <n v="81.09"/>
  </r>
  <r>
    <x v="1227"/>
    <x v="143"/>
    <x v="21"/>
    <x v="1"/>
    <n v="120"/>
    <n v="900"/>
    <n v="0.09"/>
  </r>
  <r>
    <x v="1227"/>
    <x v="143"/>
    <x v="21"/>
    <x v="2"/>
    <n v="2040"/>
    <n v="134100"/>
    <n v="13.41"/>
  </r>
  <r>
    <x v="1227"/>
    <x v="143"/>
    <x v="21"/>
    <x v="1"/>
    <n v="120"/>
    <n v="900"/>
    <n v="0.09"/>
  </r>
  <r>
    <x v="1227"/>
    <x v="143"/>
    <x v="21"/>
    <x v="2"/>
    <n v="900"/>
    <n v="32400"/>
    <n v="3.24"/>
  </r>
  <r>
    <x v="1227"/>
    <x v="143"/>
    <x v="21"/>
    <x v="2"/>
    <n v="113220"/>
    <n v="80844300"/>
    <n v="8084.43"/>
  </r>
  <r>
    <x v="1227"/>
    <x v="143"/>
    <x v="21"/>
    <x v="1"/>
    <n v="120"/>
    <n v="900"/>
    <n v="0.09"/>
  </r>
  <r>
    <x v="1227"/>
    <x v="143"/>
    <x v="21"/>
    <x v="2"/>
    <n v="1800"/>
    <n v="90900"/>
    <n v="9.09"/>
  </r>
  <r>
    <x v="1227"/>
    <x v="143"/>
    <x v="21"/>
    <x v="2"/>
    <n v="1140"/>
    <n v="33300"/>
    <n v="3.33"/>
  </r>
  <r>
    <x v="1227"/>
    <x v="143"/>
    <x v="21"/>
    <x v="1"/>
    <n v="120"/>
    <n v="900"/>
    <n v="0.09"/>
  </r>
  <r>
    <x v="1227"/>
    <x v="143"/>
    <x v="21"/>
    <x v="1"/>
    <n v="120"/>
    <n v="900"/>
    <n v="0.09"/>
  </r>
  <r>
    <x v="1227"/>
    <x v="143"/>
    <x v="21"/>
    <x v="2"/>
    <n v="6180"/>
    <n v="712800"/>
    <n v="71.28"/>
  </r>
  <r>
    <x v="1227"/>
    <x v="143"/>
    <x v="21"/>
    <x v="2"/>
    <n v="300"/>
    <n v="4500"/>
    <n v="0.45"/>
  </r>
  <r>
    <x v="1227"/>
    <x v="143"/>
    <x v="21"/>
    <x v="2"/>
    <n v="7740"/>
    <n v="467100"/>
    <n v="46.71"/>
  </r>
  <r>
    <x v="1227"/>
    <x v="143"/>
    <x v="21"/>
    <x v="1"/>
    <n v="358376.95371700003"/>
    <n v="645311900.04134798"/>
    <n v="64531.190004134798"/>
  </r>
  <r>
    <x v="1227"/>
    <x v="143"/>
    <x v="21"/>
    <x v="1"/>
    <n v="600"/>
    <n v="17100"/>
    <n v="1.71"/>
  </r>
  <r>
    <x v="1227"/>
    <x v="143"/>
    <x v="21"/>
    <x v="2"/>
    <n v="67205.582079"/>
    <n v="40598074.840134002"/>
    <n v="4059.8074840134004"/>
  </r>
  <r>
    <x v="1227"/>
    <x v="143"/>
    <x v="21"/>
    <x v="2"/>
    <n v="10889.739173"/>
    <n v="1573267.4372"/>
    <n v="157.32674372"/>
  </r>
  <r>
    <x v="1227"/>
    <x v="143"/>
    <x v="21"/>
    <x v="1"/>
    <n v="25333.052534999999"/>
    <n v="79618.061061999993"/>
    <n v="7.9618061061999992"/>
  </r>
  <r>
    <x v="1227"/>
    <x v="143"/>
    <x v="21"/>
    <x v="2"/>
    <n v="7500.5179719999996"/>
    <n v="24335.098400999999"/>
    <n v="2.4335098400999997"/>
  </r>
  <r>
    <x v="1581"/>
    <x v="144"/>
    <x v="20"/>
    <x v="3"/>
    <n v="140838.40212499999"/>
    <n v="449007.74517000001"/>
    <n v="44.900774517000002"/>
  </r>
  <r>
    <x v="1581"/>
    <x v="144"/>
    <x v="20"/>
    <x v="3"/>
    <n v="310568.88140200003"/>
    <n v="2059494667.0204699"/>
    <n v="205949.46670204698"/>
  </r>
  <r>
    <x v="1252"/>
    <x v="145"/>
    <x v="12"/>
    <x v="2"/>
    <n v="1157.9247"/>
    <n v="4162.7974450000002"/>
    <n v="0.41627974449999999"/>
  </r>
  <r>
    <x v="1252"/>
    <x v="145"/>
    <x v="12"/>
    <x v="2"/>
    <n v="528.76376700000003"/>
    <n v="9201.9131600000001"/>
    <n v="0.92019131600000004"/>
  </r>
  <r>
    <x v="1252"/>
    <x v="145"/>
    <x v="12"/>
    <x v="2"/>
    <n v="1049.5567450000001"/>
    <n v="3144.2847919999999"/>
    <n v="0.3144284792"/>
  </r>
  <r>
    <x v="1252"/>
    <x v="145"/>
    <x v="12"/>
    <x v="1"/>
    <n v="275.97942899999998"/>
    <n v="3139.0445690000001"/>
    <n v="0.31390445690000002"/>
  </r>
  <r>
    <x v="1252"/>
    <x v="145"/>
    <x v="12"/>
    <x v="1"/>
    <n v="116.72337400000001"/>
    <n v="883.81725600000004"/>
    <n v="8.8381725600000002E-2"/>
  </r>
  <r>
    <x v="1252"/>
    <x v="145"/>
    <x v="12"/>
    <x v="1"/>
    <n v="167.88677999999999"/>
    <n v="1576.6898229999999"/>
    <n v="0.15766898229999998"/>
  </r>
  <r>
    <x v="1252"/>
    <x v="145"/>
    <x v="12"/>
    <x v="1"/>
    <n v="113.989423"/>
    <n v="845.01790800000003"/>
    <n v="8.4501790800000004E-2"/>
  </r>
  <r>
    <x v="1252"/>
    <x v="145"/>
    <x v="12"/>
    <x v="2"/>
    <n v="3472.9716859999999"/>
    <n v="266091.913512"/>
    <n v="26.6091913512"/>
  </r>
  <r>
    <x v="1252"/>
    <x v="145"/>
    <x v="12"/>
    <x v="1"/>
    <n v="886.88011800000004"/>
    <n v="22057.729654999999"/>
    <n v="2.2057729655"/>
  </r>
  <r>
    <x v="1252"/>
    <x v="145"/>
    <x v="12"/>
    <x v="2"/>
    <n v="1030.410828"/>
    <n v="2941.8062239999999"/>
    <n v="0.29418062239999998"/>
  </r>
  <r>
    <x v="1252"/>
    <x v="145"/>
    <x v="12"/>
    <x v="1"/>
    <n v="25534.658116999999"/>
    <n v="79899.958652000001"/>
    <n v="7.9899958652"/>
  </r>
  <r>
    <x v="1252"/>
    <x v="145"/>
    <x v="12"/>
    <x v="2"/>
    <n v="4886.4655730000004"/>
    <n v="16132.5628"/>
    <n v="1.6132562799999999"/>
  </r>
  <r>
    <x v="1252"/>
    <x v="145"/>
    <x v="12"/>
    <x v="2"/>
    <n v="5700"/>
    <n v="636300"/>
    <n v="63.63"/>
  </r>
  <r>
    <x v="1252"/>
    <x v="145"/>
    <x v="12"/>
    <x v="2"/>
    <n v="240"/>
    <n v="2700"/>
    <n v="0.27"/>
  </r>
  <r>
    <x v="1252"/>
    <x v="145"/>
    <x v="12"/>
    <x v="2"/>
    <n v="7920"/>
    <n v="2442600"/>
    <n v="244.26"/>
  </r>
  <r>
    <x v="1252"/>
    <x v="145"/>
    <x v="12"/>
    <x v="1"/>
    <n v="21526.017629000002"/>
    <n v="5553102.0840689996"/>
    <n v="555.31020840689996"/>
  </r>
  <r>
    <x v="1252"/>
    <x v="145"/>
    <x v="12"/>
    <x v="2"/>
    <n v="420"/>
    <n v="10800"/>
    <n v="1.08"/>
  </r>
  <r>
    <x v="1252"/>
    <x v="145"/>
    <x v="12"/>
    <x v="2"/>
    <n v="600"/>
    <n v="10800"/>
    <n v="1.08"/>
  </r>
  <r>
    <x v="1252"/>
    <x v="145"/>
    <x v="12"/>
    <x v="1"/>
    <n v="19620"/>
    <n v="3237300"/>
    <n v="323.73"/>
  </r>
  <r>
    <x v="1252"/>
    <x v="145"/>
    <x v="12"/>
    <x v="2"/>
    <n v="1200"/>
    <n v="45000"/>
    <n v="4.5"/>
  </r>
  <r>
    <x v="1252"/>
    <x v="145"/>
    <x v="12"/>
    <x v="2"/>
    <n v="300"/>
    <n v="3600"/>
    <n v="0.36"/>
  </r>
  <r>
    <x v="1252"/>
    <x v="145"/>
    <x v="12"/>
    <x v="2"/>
    <n v="120"/>
    <n v="900"/>
    <n v="0.09"/>
  </r>
  <r>
    <x v="1252"/>
    <x v="145"/>
    <x v="12"/>
    <x v="2"/>
    <n v="300"/>
    <n v="4500"/>
    <n v="0.45"/>
  </r>
  <r>
    <x v="1252"/>
    <x v="145"/>
    <x v="12"/>
    <x v="2"/>
    <n v="1860"/>
    <n v="103500"/>
    <n v="10.35"/>
  </r>
  <r>
    <x v="1252"/>
    <x v="145"/>
    <x v="12"/>
    <x v="2"/>
    <n v="5160"/>
    <n v="706500"/>
    <n v="70.650000000000006"/>
  </r>
  <r>
    <x v="1252"/>
    <x v="145"/>
    <x v="12"/>
    <x v="2"/>
    <n v="3000"/>
    <n v="204300"/>
    <n v="20.43"/>
  </r>
  <r>
    <x v="1252"/>
    <x v="145"/>
    <x v="12"/>
    <x v="2"/>
    <n v="360"/>
    <n v="5400"/>
    <n v="0.54"/>
  </r>
  <r>
    <x v="1252"/>
    <x v="145"/>
    <x v="12"/>
    <x v="2"/>
    <n v="120"/>
    <n v="900"/>
    <n v="0.09"/>
  </r>
  <r>
    <x v="1252"/>
    <x v="145"/>
    <x v="12"/>
    <x v="1"/>
    <n v="72766.807935000004"/>
    <n v="45494581.938937999"/>
    <n v="4549.4581938937999"/>
  </r>
  <r>
    <x v="1252"/>
    <x v="145"/>
    <x v="12"/>
    <x v="2"/>
    <n v="409974.35270799999"/>
    <n v="1175535780.75442"/>
    <n v="117553.578075442"/>
  </r>
  <r>
    <x v="1252"/>
    <x v="145"/>
    <x v="12"/>
    <x v="2"/>
    <n v="95080.121568999995"/>
    <n v="41960728.721791998"/>
    <n v="4196.0728721792002"/>
  </r>
  <r>
    <x v="1252"/>
    <x v="145"/>
    <x v="12"/>
    <x v="1"/>
    <n v="335183.24304099998"/>
    <n v="955759918.66578996"/>
    <n v="95575.991866579003"/>
  </r>
  <r>
    <x v="1582"/>
    <x v="189"/>
    <x v="23"/>
    <x v="3"/>
    <n v="350722.39485400001"/>
    <n v="2434275705.2360101"/>
    <n v="243427.570523601"/>
  </r>
  <r>
    <x v="1582"/>
    <x v="189"/>
    <x v="23"/>
    <x v="3"/>
    <n v="201152.539842"/>
    <n v="643880.52203500003"/>
    <n v="64.38805220350001"/>
  </r>
  <r>
    <x v="1583"/>
    <x v="172"/>
    <x v="12"/>
    <x v="1"/>
    <n v="916.66406500000005"/>
    <n v="19958.075814"/>
    <n v="1.9958075814"/>
  </r>
  <r>
    <x v="1583"/>
    <x v="172"/>
    <x v="12"/>
    <x v="2"/>
    <n v="540"/>
    <n v="7200"/>
    <n v="0.72"/>
  </r>
  <r>
    <x v="1583"/>
    <x v="172"/>
    <x v="12"/>
    <x v="2"/>
    <n v="45992.546433000003"/>
    <n v="23275417.085374001"/>
    <n v="2327.5417085374002"/>
  </r>
  <r>
    <x v="1583"/>
    <x v="172"/>
    <x v="12"/>
    <x v="2"/>
    <n v="25680"/>
    <n v="11031300"/>
    <n v="1103.1300000000001"/>
  </r>
  <r>
    <x v="1583"/>
    <x v="172"/>
    <x v="12"/>
    <x v="2"/>
    <n v="180"/>
    <n v="1800"/>
    <n v="0.18"/>
  </r>
  <r>
    <x v="1583"/>
    <x v="172"/>
    <x v="12"/>
    <x v="1"/>
    <n v="4980"/>
    <n v="211500"/>
    <n v="21.15"/>
  </r>
  <r>
    <x v="1583"/>
    <x v="172"/>
    <x v="12"/>
    <x v="2"/>
    <n v="31560"/>
    <n v="19254600"/>
    <n v="1925.46"/>
  </r>
  <r>
    <x v="1583"/>
    <x v="172"/>
    <x v="12"/>
    <x v="2"/>
    <n v="480"/>
    <n v="14400"/>
    <n v="1.44"/>
  </r>
  <r>
    <x v="1583"/>
    <x v="172"/>
    <x v="12"/>
    <x v="2"/>
    <n v="4140"/>
    <n v="393300"/>
    <n v="39.33"/>
  </r>
  <r>
    <x v="1583"/>
    <x v="172"/>
    <x v="12"/>
    <x v="2"/>
    <n v="120"/>
    <n v="900"/>
    <n v="0.09"/>
  </r>
  <r>
    <x v="1583"/>
    <x v="172"/>
    <x v="12"/>
    <x v="1"/>
    <n v="9901.5792290000009"/>
    <n v="1720697.9159309999"/>
    <n v="172.06979159309998"/>
  </r>
  <r>
    <x v="1583"/>
    <x v="172"/>
    <x v="12"/>
    <x v="2"/>
    <n v="177154.62315299999"/>
    <n v="906242948.26946402"/>
    <n v="90624.294826946396"/>
  </r>
  <r>
    <x v="1583"/>
    <x v="172"/>
    <x v="12"/>
    <x v="2"/>
    <n v="62499.245059000001"/>
    <n v="63948462.812647"/>
    <n v="6394.8462812647003"/>
  </r>
  <r>
    <x v="1583"/>
    <x v="172"/>
    <x v="12"/>
    <x v="1"/>
    <n v="316754.68189200002"/>
    <n v="783713531.39811301"/>
    <n v="78371.353139811297"/>
  </r>
  <r>
    <x v="1287"/>
    <x v="144"/>
    <x v="20"/>
    <x v="3"/>
    <n v="205297.20291399999"/>
    <n v="670418.25854099996"/>
    <n v="67.041825854099997"/>
  </r>
  <r>
    <x v="1287"/>
    <x v="144"/>
    <x v="20"/>
    <x v="3"/>
    <n v="649464.31103900005"/>
    <n v="11644576921.3591"/>
    <n v="1164457.69213591"/>
  </r>
  <r>
    <x v="1584"/>
    <x v="190"/>
    <x v="12"/>
    <x v="1"/>
    <n v="296.471431"/>
    <n v="1106.771017"/>
    <n v="0.1106771017"/>
  </r>
  <r>
    <x v="1584"/>
    <x v="190"/>
    <x v="12"/>
    <x v="2"/>
    <n v="193868.76177700001"/>
    <n v="633903.18717399996"/>
    <n v="63.3903187174"/>
  </r>
  <r>
    <x v="1584"/>
    <x v="190"/>
    <x v="12"/>
    <x v="2"/>
    <n v="3360"/>
    <n v="247500"/>
    <n v="24.75"/>
  </r>
  <r>
    <x v="1584"/>
    <x v="190"/>
    <x v="12"/>
    <x v="2"/>
    <n v="21000"/>
    <n v="10116900"/>
    <n v="1011.69"/>
  </r>
  <r>
    <x v="1584"/>
    <x v="190"/>
    <x v="12"/>
    <x v="2"/>
    <n v="15017.187984"/>
    <n v="4673237.3169419998"/>
    <n v="467.32373169419998"/>
  </r>
  <r>
    <x v="1584"/>
    <x v="190"/>
    <x v="12"/>
    <x v="2"/>
    <n v="34680"/>
    <n v="12210300"/>
    <n v="1221.03"/>
  </r>
  <r>
    <x v="1584"/>
    <x v="190"/>
    <x v="12"/>
    <x v="2"/>
    <n v="1860"/>
    <n v="94500"/>
    <n v="9.4499999999999993"/>
  </r>
  <r>
    <x v="1584"/>
    <x v="190"/>
    <x v="12"/>
    <x v="2"/>
    <n v="27241.813955000001"/>
    <n v="6331700.652187"/>
    <n v="633.17006521869996"/>
  </r>
  <r>
    <x v="1584"/>
    <x v="190"/>
    <x v="12"/>
    <x v="2"/>
    <n v="4260"/>
    <n v="687600"/>
    <n v="68.760000000000005"/>
  </r>
  <r>
    <x v="1584"/>
    <x v="190"/>
    <x v="12"/>
    <x v="2"/>
    <n v="960"/>
    <n v="27000"/>
    <n v="2.7"/>
  </r>
  <r>
    <x v="1584"/>
    <x v="190"/>
    <x v="12"/>
    <x v="2"/>
    <n v="67634.487913000004"/>
    <n v="22510551.865499999"/>
    <n v="2251.0551865500001"/>
  </r>
  <r>
    <x v="1584"/>
    <x v="190"/>
    <x v="12"/>
    <x v="2"/>
    <n v="1560"/>
    <n v="88200"/>
    <n v="8.82"/>
  </r>
  <r>
    <x v="1584"/>
    <x v="190"/>
    <x v="12"/>
    <x v="1"/>
    <n v="5280"/>
    <n v="144000"/>
    <n v="14.4"/>
  </r>
  <r>
    <x v="1584"/>
    <x v="190"/>
    <x v="12"/>
    <x v="2"/>
    <n v="4380"/>
    <n v="681300"/>
    <n v="68.13"/>
  </r>
  <r>
    <x v="1584"/>
    <x v="190"/>
    <x v="12"/>
    <x v="1"/>
    <n v="4066.6275970000002"/>
    <n v="372618.39821100002"/>
    <n v="37.261839821100004"/>
  </r>
  <r>
    <x v="1584"/>
    <x v="190"/>
    <x v="12"/>
    <x v="1"/>
    <n v="6060"/>
    <n v="507600"/>
    <n v="50.76"/>
  </r>
  <r>
    <x v="1584"/>
    <x v="190"/>
    <x v="12"/>
    <x v="2"/>
    <n v="120"/>
    <n v="900"/>
    <n v="0.09"/>
  </r>
  <r>
    <x v="1584"/>
    <x v="190"/>
    <x v="12"/>
    <x v="2"/>
    <n v="120"/>
    <n v="900"/>
    <n v="0.09"/>
  </r>
  <r>
    <x v="1584"/>
    <x v="190"/>
    <x v="12"/>
    <x v="1"/>
    <n v="4560"/>
    <n v="176400"/>
    <n v="17.64"/>
  </r>
  <r>
    <x v="1584"/>
    <x v="190"/>
    <x v="12"/>
    <x v="1"/>
    <n v="868.83988699999998"/>
    <n v="27471.633525000001"/>
    <n v="2.7471633525000003"/>
  </r>
  <r>
    <x v="1584"/>
    <x v="190"/>
    <x v="12"/>
    <x v="2"/>
    <n v="1740"/>
    <n v="35100"/>
    <n v="3.51"/>
  </r>
  <r>
    <x v="1584"/>
    <x v="190"/>
    <x v="12"/>
    <x v="2"/>
    <n v="360"/>
    <n v="8100"/>
    <n v="0.81"/>
  </r>
  <r>
    <x v="1584"/>
    <x v="190"/>
    <x v="12"/>
    <x v="2"/>
    <n v="120"/>
    <n v="900"/>
    <n v="0.09"/>
  </r>
  <r>
    <x v="1584"/>
    <x v="190"/>
    <x v="12"/>
    <x v="2"/>
    <n v="7740"/>
    <n v="1420200"/>
    <n v="142.02000000000001"/>
  </r>
  <r>
    <x v="1584"/>
    <x v="190"/>
    <x v="12"/>
    <x v="2"/>
    <n v="82964.277732999995"/>
    <n v="44614389.690125003"/>
    <n v="4461.4389690124999"/>
  </r>
  <r>
    <x v="1584"/>
    <x v="190"/>
    <x v="12"/>
    <x v="1"/>
    <n v="37740"/>
    <n v="10431900"/>
    <n v="1043.19"/>
  </r>
  <r>
    <x v="1584"/>
    <x v="190"/>
    <x v="12"/>
    <x v="1"/>
    <n v="9900"/>
    <n v="387000"/>
    <n v="38.700000000000003"/>
  </r>
  <r>
    <x v="1584"/>
    <x v="190"/>
    <x v="12"/>
    <x v="1"/>
    <n v="15180"/>
    <n v="1110600"/>
    <n v="111.06"/>
  </r>
  <r>
    <x v="1584"/>
    <x v="190"/>
    <x v="12"/>
    <x v="2"/>
    <n v="18480"/>
    <n v="8146800"/>
    <n v="814.68"/>
  </r>
  <r>
    <x v="1584"/>
    <x v="190"/>
    <x v="12"/>
    <x v="2"/>
    <n v="120"/>
    <n v="900"/>
    <n v="0.09"/>
  </r>
  <r>
    <x v="1584"/>
    <x v="190"/>
    <x v="12"/>
    <x v="2"/>
    <n v="120"/>
    <n v="900"/>
    <n v="0.09"/>
  </r>
  <r>
    <x v="1584"/>
    <x v="190"/>
    <x v="12"/>
    <x v="2"/>
    <n v="120"/>
    <n v="900"/>
    <n v="0.09"/>
  </r>
  <r>
    <x v="1584"/>
    <x v="190"/>
    <x v="12"/>
    <x v="1"/>
    <n v="5340"/>
    <n v="176400"/>
    <n v="17.64"/>
  </r>
  <r>
    <x v="1584"/>
    <x v="190"/>
    <x v="12"/>
    <x v="2"/>
    <n v="5640"/>
    <n v="682200"/>
    <n v="68.22"/>
  </r>
  <r>
    <x v="1584"/>
    <x v="190"/>
    <x v="12"/>
    <x v="2"/>
    <n v="120"/>
    <n v="900"/>
    <n v="0.09"/>
  </r>
  <r>
    <x v="1584"/>
    <x v="190"/>
    <x v="12"/>
    <x v="2"/>
    <n v="240"/>
    <n v="2700"/>
    <n v="0.27"/>
  </r>
  <r>
    <x v="1584"/>
    <x v="190"/>
    <x v="12"/>
    <x v="2"/>
    <n v="2340"/>
    <n v="194400"/>
    <n v="19.440000000000001"/>
  </r>
  <r>
    <x v="1584"/>
    <x v="190"/>
    <x v="12"/>
    <x v="2"/>
    <n v="300"/>
    <n v="4500"/>
    <n v="0.45"/>
  </r>
  <r>
    <x v="1584"/>
    <x v="190"/>
    <x v="12"/>
    <x v="2"/>
    <n v="120"/>
    <n v="900"/>
    <n v="0.09"/>
  </r>
  <r>
    <x v="1584"/>
    <x v="190"/>
    <x v="12"/>
    <x v="2"/>
    <n v="120"/>
    <n v="900"/>
    <n v="0.09"/>
  </r>
  <r>
    <x v="1584"/>
    <x v="190"/>
    <x v="12"/>
    <x v="2"/>
    <n v="420"/>
    <n v="6300"/>
    <n v="0.63"/>
  </r>
  <r>
    <x v="1584"/>
    <x v="190"/>
    <x v="12"/>
    <x v="2"/>
    <n v="9600"/>
    <n v="345600"/>
    <n v="34.56"/>
  </r>
  <r>
    <x v="1584"/>
    <x v="190"/>
    <x v="12"/>
    <x v="1"/>
    <n v="6900"/>
    <n v="349200"/>
    <n v="34.92"/>
  </r>
  <r>
    <x v="1584"/>
    <x v="190"/>
    <x v="12"/>
    <x v="1"/>
    <n v="6540"/>
    <n v="401400"/>
    <n v="40.14"/>
  </r>
  <r>
    <x v="1584"/>
    <x v="190"/>
    <x v="12"/>
    <x v="2"/>
    <n v="240"/>
    <n v="2700"/>
    <n v="0.27"/>
  </r>
  <r>
    <x v="1584"/>
    <x v="190"/>
    <x v="12"/>
    <x v="1"/>
    <n v="7140"/>
    <n v="417600"/>
    <n v="41.76"/>
  </r>
  <r>
    <x v="1584"/>
    <x v="190"/>
    <x v="12"/>
    <x v="2"/>
    <n v="300"/>
    <n v="3600"/>
    <n v="0.36"/>
  </r>
  <r>
    <x v="1584"/>
    <x v="190"/>
    <x v="12"/>
    <x v="2"/>
    <n v="120"/>
    <n v="900"/>
    <n v="0.09"/>
  </r>
  <r>
    <x v="1584"/>
    <x v="190"/>
    <x v="12"/>
    <x v="2"/>
    <n v="10380"/>
    <n v="559800"/>
    <n v="55.98"/>
  </r>
  <r>
    <x v="1584"/>
    <x v="190"/>
    <x v="12"/>
    <x v="1"/>
    <n v="40080"/>
    <n v="31389300"/>
    <n v="3138.93"/>
  </r>
  <r>
    <x v="1584"/>
    <x v="190"/>
    <x v="12"/>
    <x v="1"/>
    <n v="9060"/>
    <n v="1411200"/>
    <n v="141.12"/>
  </r>
  <r>
    <x v="1584"/>
    <x v="190"/>
    <x v="12"/>
    <x v="1"/>
    <n v="13440"/>
    <n v="917100"/>
    <n v="91.71"/>
  </r>
  <r>
    <x v="1584"/>
    <x v="190"/>
    <x v="12"/>
    <x v="1"/>
    <n v="11280"/>
    <n v="1697400"/>
    <n v="169.74"/>
  </r>
  <r>
    <x v="1584"/>
    <x v="190"/>
    <x v="12"/>
    <x v="1"/>
    <n v="26100"/>
    <n v="2785500"/>
    <n v="278.55"/>
  </r>
  <r>
    <x v="1584"/>
    <x v="190"/>
    <x v="12"/>
    <x v="1"/>
    <n v="4140"/>
    <n v="171000"/>
    <n v="17.100000000000001"/>
  </r>
  <r>
    <x v="1584"/>
    <x v="190"/>
    <x v="12"/>
    <x v="1"/>
    <n v="5640"/>
    <n v="172800"/>
    <n v="17.28"/>
  </r>
  <r>
    <x v="1584"/>
    <x v="190"/>
    <x v="12"/>
    <x v="1"/>
    <n v="2940"/>
    <n v="106200"/>
    <n v="10.62"/>
  </r>
  <r>
    <x v="1584"/>
    <x v="190"/>
    <x v="12"/>
    <x v="1"/>
    <n v="5400"/>
    <n v="252900"/>
    <n v="25.29"/>
  </r>
  <r>
    <x v="1584"/>
    <x v="190"/>
    <x v="12"/>
    <x v="1"/>
    <n v="4680"/>
    <n v="183600"/>
    <n v="18.36"/>
  </r>
  <r>
    <x v="1584"/>
    <x v="190"/>
    <x v="12"/>
    <x v="1"/>
    <n v="2100"/>
    <n v="118800"/>
    <n v="11.88"/>
  </r>
  <r>
    <x v="1584"/>
    <x v="190"/>
    <x v="12"/>
    <x v="1"/>
    <n v="2940"/>
    <n v="169200"/>
    <n v="16.920000000000002"/>
  </r>
  <r>
    <x v="1584"/>
    <x v="190"/>
    <x v="12"/>
    <x v="1"/>
    <n v="3360"/>
    <n v="135000"/>
    <n v="13.5"/>
  </r>
  <r>
    <x v="1584"/>
    <x v="190"/>
    <x v="12"/>
    <x v="1"/>
    <n v="4440"/>
    <n v="406800"/>
    <n v="40.68"/>
  </r>
  <r>
    <x v="1584"/>
    <x v="190"/>
    <x v="12"/>
    <x v="1"/>
    <n v="120"/>
    <n v="900"/>
    <n v="0.09"/>
  </r>
  <r>
    <x v="1584"/>
    <x v="190"/>
    <x v="12"/>
    <x v="1"/>
    <n v="85800"/>
    <n v="178356600"/>
    <n v="17835.66"/>
  </r>
  <r>
    <x v="1584"/>
    <x v="190"/>
    <x v="12"/>
    <x v="1"/>
    <n v="95640"/>
    <n v="87532200"/>
    <n v="8753.2199999999993"/>
  </r>
  <r>
    <x v="1584"/>
    <x v="190"/>
    <x v="12"/>
    <x v="1"/>
    <n v="16620"/>
    <n v="3378600"/>
    <n v="337.86"/>
  </r>
  <r>
    <x v="1584"/>
    <x v="190"/>
    <x v="12"/>
    <x v="1"/>
    <n v="32400"/>
    <n v="50266800"/>
    <n v="5026.68"/>
  </r>
  <r>
    <x v="1584"/>
    <x v="190"/>
    <x v="12"/>
    <x v="1"/>
    <n v="37510.948085000004"/>
    <n v="66591604.358960003"/>
    <n v="6659.1604358960003"/>
  </r>
  <r>
    <x v="1584"/>
    <x v="190"/>
    <x v="12"/>
    <x v="2"/>
    <n v="240"/>
    <n v="2700"/>
    <n v="0.27"/>
  </r>
  <r>
    <x v="1584"/>
    <x v="190"/>
    <x v="12"/>
    <x v="1"/>
    <n v="195660"/>
    <n v="364097700"/>
    <n v="36409.769999999997"/>
  </r>
  <r>
    <x v="1584"/>
    <x v="190"/>
    <x v="12"/>
    <x v="1"/>
    <n v="35580"/>
    <n v="60860700"/>
    <n v="6086.07"/>
  </r>
  <r>
    <x v="1584"/>
    <x v="190"/>
    <x v="12"/>
    <x v="1"/>
    <n v="43380"/>
    <n v="80259300"/>
    <n v="8025.93"/>
  </r>
  <r>
    <x v="1584"/>
    <x v="190"/>
    <x v="12"/>
    <x v="2"/>
    <n v="1501436.420311"/>
    <n v="3957054365.3506198"/>
    <n v="395705.43653506198"/>
  </r>
  <r>
    <x v="1584"/>
    <x v="190"/>
    <x v="12"/>
    <x v="1"/>
    <n v="768426.85487200005"/>
    <n v="957305807.39019001"/>
    <n v="95730.580739019002"/>
  </r>
  <r>
    <x v="1584"/>
    <x v="190"/>
    <x v="12"/>
    <x v="2"/>
    <n v="22712.586461999999"/>
    <n v="74221.266508999994"/>
    <n v="7.4221266508999992"/>
  </r>
  <r>
    <x v="1585"/>
    <x v="189"/>
    <x v="23"/>
    <x v="2"/>
    <n v="378286.56336299999"/>
    <n v="1613140854.9443099"/>
    <n v="161314.085494431"/>
  </r>
  <r>
    <x v="1585"/>
    <x v="189"/>
    <x v="23"/>
    <x v="3"/>
    <n v="630980.87511100003"/>
    <n v="9414831576.9486103"/>
    <n v="941483.15769486106"/>
  </r>
  <r>
    <x v="1585"/>
    <x v="189"/>
    <x v="23"/>
    <x v="2"/>
    <n v="66104.729560000007"/>
    <n v="209432.39365799999"/>
    <n v="20.9432393658"/>
  </r>
  <r>
    <x v="1585"/>
    <x v="189"/>
    <x v="23"/>
    <x v="2"/>
    <n v="57555.364379999999"/>
    <n v="190344.07372499999"/>
    <n v="19.034407372499999"/>
  </r>
  <r>
    <x v="1585"/>
    <x v="189"/>
    <x v="23"/>
    <x v="2"/>
    <n v="58901.347491"/>
    <n v="191629.46013799999"/>
    <n v="19.162946013799999"/>
  </r>
  <r>
    <x v="1585"/>
    <x v="189"/>
    <x v="23"/>
    <x v="3"/>
    <n v="139184.789873"/>
    <n v="454958.69570600003"/>
    <n v="45.4958695706"/>
  </r>
  <r>
    <x v="1586"/>
    <x v="172"/>
    <x v="12"/>
    <x v="2"/>
    <n v="6024.1176640000003"/>
    <n v="754585.39106099994"/>
    <n v="75.458539106099991"/>
  </r>
  <r>
    <x v="1586"/>
    <x v="172"/>
    <x v="12"/>
    <x v="1"/>
    <n v="137788.75044199999"/>
    <n v="452339051.35019797"/>
    <n v="45233.905135019799"/>
  </r>
  <r>
    <x v="1301"/>
    <x v="154"/>
    <x v="21"/>
    <x v="1"/>
    <n v="13920"/>
    <n v="3450600"/>
    <n v="345.06"/>
  </r>
  <r>
    <x v="1587"/>
    <x v="190"/>
    <x v="12"/>
    <x v="2"/>
    <n v="22652.751249000001"/>
    <n v="9648407.5442030001"/>
    <n v="964.84075442029996"/>
  </r>
  <r>
    <x v="1587"/>
    <x v="190"/>
    <x v="12"/>
    <x v="1"/>
    <n v="1850.2237970000001"/>
    <n v="67481.601788999993"/>
    <n v="6.7481601788999992"/>
  </r>
  <r>
    <x v="1587"/>
    <x v="190"/>
    <x v="12"/>
    <x v="1"/>
    <n v="3360"/>
    <n v="127800"/>
    <n v="12.78"/>
  </r>
  <r>
    <x v="1587"/>
    <x v="190"/>
    <x v="12"/>
    <x v="1"/>
    <n v="4500"/>
    <n v="166500"/>
    <n v="16.649999999999999"/>
  </r>
  <r>
    <x v="1587"/>
    <x v="190"/>
    <x v="12"/>
    <x v="2"/>
    <n v="780"/>
    <n v="16200"/>
    <n v="1.62"/>
  </r>
  <r>
    <x v="1587"/>
    <x v="190"/>
    <x v="12"/>
    <x v="2"/>
    <n v="86003.363733000006"/>
    <n v="29647310.309875"/>
    <n v="2964.7310309875002"/>
  </r>
  <r>
    <x v="1587"/>
    <x v="190"/>
    <x v="12"/>
    <x v="2"/>
    <n v="2760"/>
    <n v="178200"/>
    <n v="17.82"/>
  </r>
  <r>
    <x v="1587"/>
    <x v="190"/>
    <x v="12"/>
    <x v="2"/>
    <n v="540"/>
    <n v="8100"/>
    <n v="0.81"/>
  </r>
  <r>
    <x v="1587"/>
    <x v="190"/>
    <x v="12"/>
    <x v="2"/>
    <n v="780"/>
    <n v="27900"/>
    <n v="2.79"/>
  </r>
  <r>
    <x v="1587"/>
    <x v="190"/>
    <x v="12"/>
    <x v="2"/>
    <n v="16140"/>
    <n v="1244700"/>
    <n v="124.47"/>
  </r>
  <r>
    <x v="1587"/>
    <x v="190"/>
    <x v="12"/>
    <x v="2"/>
    <n v="4826.9614080000001"/>
    <n v="353497.55738100002"/>
    <n v="35.349755738100001"/>
  </r>
  <r>
    <x v="1587"/>
    <x v="190"/>
    <x v="12"/>
    <x v="1"/>
    <n v="246313.89800300001"/>
    <n v="216306370.960161"/>
    <n v="21630.6370960161"/>
  </r>
  <r>
    <x v="1588"/>
    <x v="172"/>
    <x v="12"/>
    <x v="2"/>
    <n v="5912.6136539999998"/>
    <n v="828505.261252"/>
    <n v="82.850526125200005"/>
  </r>
  <r>
    <x v="1588"/>
    <x v="172"/>
    <x v="12"/>
    <x v="2"/>
    <n v="240"/>
    <n v="2700"/>
    <n v="0.27"/>
  </r>
  <r>
    <x v="1588"/>
    <x v="172"/>
    <x v="12"/>
    <x v="2"/>
    <n v="420"/>
    <n v="7200"/>
    <n v="0.72"/>
  </r>
  <r>
    <x v="1588"/>
    <x v="172"/>
    <x v="12"/>
    <x v="2"/>
    <n v="360"/>
    <n v="5400"/>
    <n v="0.54"/>
  </r>
  <r>
    <x v="1588"/>
    <x v="172"/>
    <x v="12"/>
    <x v="2"/>
    <n v="9060"/>
    <n v="1401300"/>
    <n v="140.13"/>
  </r>
  <r>
    <x v="1588"/>
    <x v="172"/>
    <x v="12"/>
    <x v="2"/>
    <n v="38215.182298"/>
    <n v="17678403.905701999"/>
    <n v="1767.8403905701998"/>
  </r>
  <r>
    <x v="1588"/>
    <x v="172"/>
    <x v="12"/>
    <x v="1"/>
    <n v="2568.1736649999998"/>
    <n v="122241.924186"/>
    <n v="12.224192418599999"/>
  </r>
  <r>
    <x v="1588"/>
    <x v="172"/>
    <x v="12"/>
    <x v="2"/>
    <n v="34773.738232999996"/>
    <n v="10820182.914626"/>
    <n v="1082.0182914626"/>
  </r>
  <r>
    <x v="1588"/>
    <x v="172"/>
    <x v="12"/>
    <x v="1"/>
    <n v="241090.444624"/>
    <n v="416825966.20561701"/>
    <n v="41682.596620561701"/>
  </r>
  <r>
    <x v="1589"/>
    <x v="191"/>
    <x v="12"/>
    <x v="1"/>
    <n v="71839.201965"/>
    <n v="161729750.55663699"/>
    <n v="16172.975055663699"/>
  </r>
  <r>
    <x v="1590"/>
    <x v="191"/>
    <x v="12"/>
    <x v="1"/>
    <n v="36977.438694999997"/>
    <n v="46663883.269878998"/>
    <n v="4666.3883269878997"/>
  </r>
  <r>
    <x v="1591"/>
    <x v="190"/>
    <x v="12"/>
    <x v="1"/>
    <n v="236.10002900000001"/>
    <n v="736.12798099999998"/>
    <n v="7.3612798100000001E-2"/>
  </r>
  <r>
    <x v="1591"/>
    <x v="190"/>
    <x v="12"/>
    <x v="2"/>
    <n v="16018.800719000001"/>
    <n v="49175.497969999997"/>
    <n v="4.9175497969999995"/>
  </r>
  <r>
    <x v="1591"/>
    <x v="190"/>
    <x v="12"/>
    <x v="1"/>
    <n v="14195.993881"/>
    <n v="44831.951851999998"/>
    <n v="4.4831951851999996"/>
  </r>
  <r>
    <x v="1591"/>
    <x v="190"/>
    <x v="12"/>
    <x v="1"/>
    <n v="2100"/>
    <n v="108000"/>
    <n v="10.8"/>
  </r>
  <r>
    <x v="1591"/>
    <x v="190"/>
    <x v="12"/>
    <x v="2"/>
    <n v="600"/>
    <n v="14400"/>
    <n v="1.44"/>
  </r>
  <r>
    <x v="1591"/>
    <x v="190"/>
    <x v="12"/>
    <x v="2"/>
    <n v="420"/>
    <n v="8100"/>
    <n v="0.81"/>
  </r>
  <r>
    <x v="1591"/>
    <x v="190"/>
    <x v="12"/>
    <x v="1"/>
    <n v="3720"/>
    <n v="304200"/>
    <n v="30.42"/>
  </r>
  <r>
    <x v="1591"/>
    <x v="190"/>
    <x v="12"/>
    <x v="2"/>
    <n v="3720"/>
    <n v="252900"/>
    <n v="25.29"/>
  </r>
  <r>
    <x v="1591"/>
    <x v="190"/>
    <x v="12"/>
    <x v="2"/>
    <n v="2280"/>
    <n v="70200"/>
    <n v="7.02"/>
  </r>
  <r>
    <x v="1591"/>
    <x v="190"/>
    <x v="12"/>
    <x v="2"/>
    <n v="1620"/>
    <n v="44100"/>
    <n v="4.41"/>
  </r>
  <r>
    <x v="1591"/>
    <x v="190"/>
    <x v="12"/>
    <x v="2"/>
    <n v="1860"/>
    <n v="80100"/>
    <n v="8.01"/>
  </r>
  <r>
    <x v="1591"/>
    <x v="190"/>
    <x v="12"/>
    <x v="2"/>
    <n v="147321.41834500001"/>
    <n v="59447663.932429999"/>
    <n v="5944.7663932429996"/>
  </r>
  <r>
    <x v="1591"/>
    <x v="190"/>
    <x v="12"/>
    <x v="2"/>
    <n v="360"/>
    <n v="4500"/>
    <n v="0.45"/>
  </r>
  <r>
    <x v="1591"/>
    <x v="190"/>
    <x v="12"/>
    <x v="2"/>
    <n v="120"/>
    <n v="900"/>
    <n v="0.09"/>
  </r>
  <r>
    <x v="1591"/>
    <x v="190"/>
    <x v="12"/>
    <x v="2"/>
    <n v="7020"/>
    <n v="336600"/>
    <n v="33.659999999999997"/>
  </r>
  <r>
    <x v="1591"/>
    <x v="190"/>
    <x v="12"/>
    <x v="2"/>
    <n v="2040"/>
    <n v="63000"/>
    <n v="6.3"/>
  </r>
  <r>
    <x v="1591"/>
    <x v="190"/>
    <x v="12"/>
    <x v="2"/>
    <n v="1680"/>
    <n v="75600"/>
    <n v="7.56"/>
  </r>
  <r>
    <x v="1591"/>
    <x v="190"/>
    <x v="12"/>
    <x v="2"/>
    <n v="300"/>
    <n v="3600"/>
    <n v="0.36"/>
  </r>
  <r>
    <x v="1591"/>
    <x v="190"/>
    <x v="12"/>
    <x v="2"/>
    <n v="540"/>
    <n v="11700"/>
    <n v="1.17"/>
  </r>
  <r>
    <x v="1591"/>
    <x v="190"/>
    <x v="12"/>
    <x v="2"/>
    <n v="120"/>
    <n v="900"/>
    <n v="0.09"/>
  </r>
  <r>
    <x v="1591"/>
    <x v="190"/>
    <x v="12"/>
    <x v="2"/>
    <n v="480"/>
    <n v="8100"/>
    <n v="0.81"/>
  </r>
  <r>
    <x v="1591"/>
    <x v="190"/>
    <x v="12"/>
    <x v="2"/>
    <n v="480"/>
    <n v="9000"/>
    <n v="0.9"/>
  </r>
  <r>
    <x v="1591"/>
    <x v="190"/>
    <x v="12"/>
    <x v="2"/>
    <n v="420"/>
    <n v="7200"/>
    <n v="0.72"/>
  </r>
  <r>
    <x v="1591"/>
    <x v="190"/>
    <x v="12"/>
    <x v="2"/>
    <n v="7200"/>
    <n v="1054800"/>
    <n v="105.48"/>
  </r>
  <r>
    <x v="1591"/>
    <x v="190"/>
    <x v="12"/>
    <x v="2"/>
    <n v="4440"/>
    <n v="410400"/>
    <n v="41.04"/>
  </r>
  <r>
    <x v="1591"/>
    <x v="190"/>
    <x v="12"/>
    <x v="2"/>
    <n v="780"/>
    <n v="17100"/>
    <n v="1.71"/>
  </r>
  <r>
    <x v="1591"/>
    <x v="190"/>
    <x v="12"/>
    <x v="2"/>
    <n v="120"/>
    <n v="900"/>
    <n v="0.09"/>
  </r>
  <r>
    <x v="1591"/>
    <x v="190"/>
    <x v="12"/>
    <x v="2"/>
    <n v="120"/>
    <n v="900"/>
    <n v="0.09"/>
  </r>
  <r>
    <x v="1591"/>
    <x v="190"/>
    <x v="12"/>
    <x v="2"/>
    <n v="36120"/>
    <n v="7990200"/>
    <n v="799.02"/>
  </r>
  <r>
    <x v="1591"/>
    <x v="190"/>
    <x v="12"/>
    <x v="2"/>
    <n v="12780"/>
    <n v="1134000"/>
    <n v="113.4"/>
  </r>
  <r>
    <x v="1591"/>
    <x v="190"/>
    <x v="12"/>
    <x v="2"/>
    <n v="120"/>
    <n v="900"/>
    <n v="0.09"/>
  </r>
  <r>
    <x v="1591"/>
    <x v="190"/>
    <x v="12"/>
    <x v="2"/>
    <n v="120"/>
    <n v="900"/>
    <n v="0.09"/>
  </r>
  <r>
    <x v="1591"/>
    <x v="190"/>
    <x v="12"/>
    <x v="2"/>
    <n v="3060"/>
    <n v="149400"/>
    <n v="14.94"/>
  </r>
  <r>
    <x v="1591"/>
    <x v="190"/>
    <x v="12"/>
    <x v="2"/>
    <n v="2700"/>
    <n v="115200"/>
    <n v="11.52"/>
  </r>
  <r>
    <x v="1591"/>
    <x v="190"/>
    <x v="12"/>
    <x v="2"/>
    <n v="12420"/>
    <n v="854100"/>
    <n v="85.41"/>
  </r>
  <r>
    <x v="1591"/>
    <x v="190"/>
    <x v="12"/>
    <x v="2"/>
    <n v="480"/>
    <n v="9900"/>
    <n v="0.99"/>
  </r>
  <r>
    <x v="1591"/>
    <x v="190"/>
    <x v="12"/>
    <x v="2"/>
    <n v="19980"/>
    <n v="3834000"/>
    <n v="383.4"/>
  </r>
  <r>
    <x v="1591"/>
    <x v="190"/>
    <x v="12"/>
    <x v="2"/>
    <n v="19080"/>
    <n v="6707700"/>
    <n v="670.77"/>
  </r>
  <r>
    <x v="1591"/>
    <x v="190"/>
    <x v="12"/>
    <x v="1"/>
    <n v="3360"/>
    <n v="104400"/>
    <n v="10.44"/>
  </r>
  <r>
    <x v="1591"/>
    <x v="190"/>
    <x v="12"/>
    <x v="2"/>
    <n v="17040"/>
    <n v="2880000"/>
    <n v="288"/>
  </r>
  <r>
    <x v="1591"/>
    <x v="190"/>
    <x v="12"/>
    <x v="2"/>
    <n v="120"/>
    <n v="900"/>
    <n v="0.09"/>
  </r>
  <r>
    <x v="1591"/>
    <x v="190"/>
    <x v="12"/>
    <x v="1"/>
    <n v="669.52937599999996"/>
    <n v="23103.139857999999"/>
    <n v="2.3103139857999997"/>
  </r>
  <r>
    <x v="1591"/>
    <x v="190"/>
    <x v="12"/>
    <x v="2"/>
    <n v="120"/>
    <n v="900"/>
    <n v="0.09"/>
  </r>
  <r>
    <x v="1591"/>
    <x v="190"/>
    <x v="12"/>
    <x v="2"/>
    <n v="240"/>
    <n v="2700"/>
    <n v="0.27"/>
  </r>
  <r>
    <x v="1591"/>
    <x v="190"/>
    <x v="12"/>
    <x v="2"/>
    <n v="80796.080434000003"/>
    <n v="50860855.138855003"/>
    <n v="5086.0855138855004"/>
  </r>
  <r>
    <x v="1591"/>
    <x v="190"/>
    <x v="12"/>
    <x v="2"/>
    <n v="14460"/>
    <n v="2621700"/>
    <n v="262.17"/>
  </r>
  <r>
    <x v="1591"/>
    <x v="190"/>
    <x v="12"/>
    <x v="2"/>
    <n v="34398.914154999999"/>
    <n v="14688699.347813001"/>
    <n v="1468.8699347813001"/>
  </r>
  <r>
    <x v="1591"/>
    <x v="190"/>
    <x v="12"/>
    <x v="2"/>
    <n v="225.51611299999999"/>
    <n v="2048.1345000000001"/>
    <n v="0.20481345000000001"/>
  </r>
  <r>
    <x v="1591"/>
    <x v="190"/>
    <x v="12"/>
    <x v="1"/>
    <n v="5597.7746870000001"/>
    <n v="602528.36647500005"/>
    <n v="60.252836647500004"/>
  </r>
  <r>
    <x v="1591"/>
    <x v="190"/>
    <x v="12"/>
    <x v="2"/>
    <n v="160021.49680600001"/>
    <n v="33361765.094657999"/>
    <n v="3336.1765094657999"/>
  </r>
  <r>
    <x v="1591"/>
    <x v="190"/>
    <x v="12"/>
    <x v="1"/>
    <n v="698419.71770799998"/>
    <n v="933617171.94070494"/>
    <n v="93361.717194070501"/>
  </r>
  <r>
    <x v="922"/>
    <x v="190"/>
    <x v="12"/>
    <x v="1"/>
    <n v="66073.643532000002"/>
    <n v="107267163.28888801"/>
    <n v="10726.7163288888"/>
  </r>
  <r>
    <x v="1312"/>
    <x v="154"/>
    <x v="21"/>
    <x v="1"/>
    <n v="102.87102299999999"/>
    <n v="496.55615999999998"/>
    <n v="4.9655616E-2"/>
  </r>
  <r>
    <x v="1312"/>
    <x v="154"/>
    <x v="21"/>
    <x v="1"/>
    <n v="3549.3782679999999"/>
    <n v="11733.700135999999"/>
    <n v="1.1733700136"/>
  </r>
  <r>
    <x v="1312"/>
    <x v="154"/>
    <x v="21"/>
    <x v="1"/>
    <n v="1061.2924270000001"/>
    <n v="3071.3915959999999"/>
    <n v="0.30713915959999999"/>
  </r>
  <r>
    <x v="1312"/>
    <x v="154"/>
    <x v="21"/>
    <x v="1"/>
    <n v="26469.711942999998"/>
    <n v="7744194.7970709996"/>
    <n v="774.41947970709998"/>
  </r>
  <r>
    <x v="1592"/>
    <x v="191"/>
    <x v="12"/>
    <x v="2"/>
    <n v="1800"/>
    <n v="73800"/>
    <n v="7.38"/>
  </r>
  <r>
    <x v="1592"/>
    <x v="191"/>
    <x v="12"/>
    <x v="2"/>
    <n v="7622.4349030000003"/>
    <n v="1912345.4584619999"/>
    <n v="191.23454584619998"/>
  </r>
  <r>
    <x v="1592"/>
    <x v="191"/>
    <x v="12"/>
    <x v="2"/>
    <n v="19151.339054"/>
    <n v="5152894.738748"/>
    <n v="515.28947387480002"/>
  </r>
  <r>
    <x v="1592"/>
    <x v="191"/>
    <x v="12"/>
    <x v="2"/>
    <n v="1933.78882"/>
    <n v="140417.96784699999"/>
    <n v="14.041796784699999"/>
  </r>
  <r>
    <x v="1592"/>
    <x v="191"/>
    <x v="12"/>
    <x v="1"/>
    <n v="90547.448237000004"/>
    <n v="172500505.11357599"/>
    <n v="17250.0505113576"/>
  </r>
  <r>
    <x v="1593"/>
    <x v="189"/>
    <x v="23"/>
    <x v="2"/>
    <n v="120"/>
    <n v="900"/>
    <n v="0.09"/>
  </r>
  <r>
    <x v="1593"/>
    <x v="189"/>
    <x v="23"/>
    <x v="2"/>
    <n v="47903.487847999997"/>
    <n v="37290878.512869"/>
    <n v="3729.0878512868999"/>
  </r>
  <r>
    <x v="1593"/>
    <x v="189"/>
    <x v="23"/>
    <x v="3"/>
    <n v="145826.09974500001"/>
    <n v="592404342.97817302"/>
    <n v="59240.434297817301"/>
  </r>
  <r>
    <x v="47"/>
    <x v="192"/>
    <x v="12"/>
    <x v="2"/>
    <n v="621.62306999999998"/>
    <n v="12033.309536999999"/>
    <n v="1.2033309536999999"/>
  </r>
  <r>
    <x v="47"/>
    <x v="192"/>
    <x v="12"/>
    <x v="2"/>
    <n v="1635.831111"/>
    <n v="77648.143167000002"/>
    <n v="7.7648143166999999"/>
  </r>
  <r>
    <x v="47"/>
    <x v="192"/>
    <x v="12"/>
    <x v="2"/>
    <n v="1320"/>
    <n v="45000"/>
    <n v="4.5"/>
  </r>
  <r>
    <x v="47"/>
    <x v="192"/>
    <x v="12"/>
    <x v="2"/>
    <n v="180"/>
    <n v="1800"/>
    <n v="0.18"/>
  </r>
  <r>
    <x v="47"/>
    <x v="192"/>
    <x v="12"/>
    <x v="2"/>
    <n v="180"/>
    <n v="1800"/>
    <n v="0.18"/>
  </r>
  <r>
    <x v="47"/>
    <x v="192"/>
    <x v="12"/>
    <x v="2"/>
    <n v="2213.0888450000002"/>
    <n v="174045.63553299999"/>
    <n v="17.404563553300001"/>
  </r>
  <r>
    <x v="47"/>
    <x v="192"/>
    <x v="12"/>
    <x v="1"/>
    <n v="38694.431128999997"/>
    <n v="29766450.810029"/>
    <n v="2976.6450810029"/>
  </r>
  <r>
    <x v="1594"/>
    <x v="191"/>
    <x v="12"/>
    <x v="1"/>
    <n v="52875.303610000003"/>
    <n v="124656132.76135001"/>
    <n v="12465.613276135"/>
  </r>
  <r>
    <x v="1595"/>
    <x v="192"/>
    <x v="12"/>
    <x v="2"/>
    <n v="679.21352200000001"/>
    <n v="1862.0816319999999"/>
    <n v="0.1862081632"/>
  </r>
  <r>
    <x v="1595"/>
    <x v="192"/>
    <x v="12"/>
    <x v="2"/>
    <n v="94.587907000000001"/>
    <n v="274.887247"/>
    <n v="2.7488724700000002E-2"/>
  </r>
  <r>
    <x v="1595"/>
    <x v="192"/>
    <x v="12"/>
    <x v="2"/>
    <n v="534.63641500000006"/>
    <n v="1884.587743"/>
    <n v="0.18845877429999999"/>
  </r>
  <r>
    <x v="1595"/>
    <x v="192"/>
    <x v="12"/>
    <x v="2"/>
    <n v="356.57905099999999"/>
    <n v="1245.3241350000001"/>
    <n v="0.12453241350000001"/>
  </r>
  <r>
    <x v="1595"/>
    <x v="192"/>
    <x v="12"/>
    <x v="2"/>
    <n v="236.87360200000001"/>
    <n v="657.80816700000003"/>
    <n v="6.5780816700000008E-2"/>
  </r>
  <r>
    <x v="1595"/>
    <x v="192"/>
    <x v="12"/>
    <x v="2"/>
    <n v="560.12820399999998"/>
    <n v="1860.166815"/>
    <n v="0.1860166815"/>
  </r>
  <r>
    <x v="1595"/>
    <x v="192"/>
    <x v="12"/>
    <x v="2"/>
    <n v="70.113274000000004"/>
    <n v="253.57215299999999"/>
    <n v="2.5357215299999999E-2"/>
  </r>
  <r>
    <x v="1595"/>
    <x v="192"/>
    <x v="12"/>
    <x v="2"/>
    <n v="1119.2164640000001"/>
    <n v="3493.9128519999999"/>
    <n v="0.34939128520000001"/>
  </r>
  <r>
    <x v="1595"/>
    <x v="192"/>
    <x v="12"/>
    <x v="2"/>
    <n v="1113.046061"/>
    <n v="3839.403894"/>
    <n v="0.38394038940000003"/>
  </r>
  <r>
    <x v="1595"/>
    <x v="192"/>
    <x v="12"/>
    <x v="2"/>
    <n v="20858.950534"/>
    <n v="69045.111980000001"/>
    <n v="6.9045111979999998"/>
  </r>
  <r>
    <x v="1595"/>
    <x v="192"/>
    <x v="12"/>
    <x v="1"/>
    <n v="24628.028693"/>
    <n v="78038.856344999993"/>
    <n v="7.8038856344999994"/>
  </r>
  <r>
    <x v="1595"/>
    <x v="192"/>
    <x v="12"/>
    <x v="2"/>
    <n v="777.536067"/>
    <n v="8526.4089839999997"/>
    <n v="0.85264089840000001"/>
  </r>
  <r>
    <x v="1595"/>
    <x v="192"/>
    <x v="12"/>
    <x v="2"/>
    <n v="10260"/>
    <n v="634500"/>
    <n v="63.45"/>
  </r>
  <r>
    <x v="1595"/>
    <x v="192"/>
    <x v="12"/>
    <x v="2"/>
    <n v="900"/>
    <n v="20700"/>
    <n v="2.0699999999999998"/>
  </r>
  <r>
    <x v="1595"/>
    <x v="192"/>
    <x v="12"/>
    <x v="2"/>
    <n v="3360"/>
    <n v="157500"/>
    <n v="15.75"/>
  </r>
  <r>
    <x v="1595"/>
    <x v="192"/>
    <x v="12"/>
    <x v="2"/>
    <n v="1620"/>
    <n v="41400"/>
    <n v="4.1399999999999997"/>
  </r>
  <r>
    <x v="1595"/>
    <x v="192"/>
    <x v="12"/>
    <x v="2"/>
    <n v="660"/>
    <n v="11700"/>
    <n v="1.17"/>
  </r>
  <r>
    <x v="1595"/>
    <x v="192"/>
    <x v="12"/>
    <x v="2"/>
    <n v="120"/>
    <n v="900"/>
    <n v="0.09"/>
  </r>
  <r>
    <x v="1595"/>
    <x v="192"/>
    <x v="12"/>
    <x v="1"/>
    <n v="21060"/>
    <n v="1078200"/>
    <n v="107.82"/>
  </r>
  <r>
    <x v="1595"/>
    <x v="192"/>
    <x v="12"/>
    <x v="2"/>
    <n v="19740"/>
    <n v="1329300"/>
    <n v="132.93"/>
  </r>
  <r>
    <x v="1595"/>
    <x v="192"/>
    <x v="12"/>
    <x v="2"/>
    <n v="120"/>
    <n v="900"/>
    <n v="0.09"/>
  </r>
  <r>
    <x v="1595"/>
    <x v="192"/>
    <x v="12"/>
    <x v="2"/>
    <n v="180"/>
    <n v="1800"/>
    <n v="0.18"/>
  </r>
  <r>
    <x v="1595"/>
    <x v="192"/>
    <x v="12"/>
    <x v="2"/>
    <n v="8820"/>
    <n v="560700"/>
    <n v="56.07"/>
  </r>
  <r>
    <x v="1595"/>
    <x v="192"/>
    <x v="12"/>
    <x v="2"/>
    <n v="2700"/>
    <n v="115200"/>
    <n v="11.52"/>
  </r>
  <r>
    <x v="1595"/>
    <x v="192"/>
    <x v="12"/>
    <x v="2"/>
    <n v="3120"/>
    <n v="159300"/>
    <n v="15.93"/>
  </r>
  <r>
    <x v="1595"/>
    <x v="192"/>
    <x v="12"/>
    <x v="2"/>
    <n v="5520"/>
    <n v="210600"/>
    <n v="21.06"/>
  </r>
  <r>
    <x v="1595"/>
    <x v="192"/>
    <x v="12"/>
    <x v="2"/>
    <n v="180"/>
    <n v="1800"/>
    <n v="0.18"/>
  </r>
  <r>
    <x v="1595"/>
    <x v="192"/>
    <x v="12"/>
    <x v="2"/>
    <n v="120"/>
    <n v="900"/>
    <n v="0.09"/>
  </r>
  <r>
    <x v="1595"/>
    <x v="192"/>
    <x v="12"/>
    <x v="2"/>
    <n v="780"/>
    <n v="12600"/>
    <n v="1.26"/>
  </r>
  <r>
    <x v="1595"/>
    <x v="192"/>
    <x v="12"/>
    <x v="2"/>
    <n v="3600"/>
    <n v="97200"/>
    <n v="9.7200000000000006"/>
  </r>
  <r>
    <x v="1595"/>
    <x v="192"/>
    <x v="12"/>
    <x v="2"/>
    <n v="1080"/>
    <n v="21600"/>
    <n v="2.16"/>
  </r>
  <r>
    <x v="1595"/>
    <x v="192"/>
    <x v="12"/>
    <x v="2"/>
    <n v="19080"/>
    <n v="1582200"/>
    <n v="158.22"/>
  </r>
  <r>
    <x v="1595"/>
    <x v="192"/>
    <x v="12"/>
    <x v="2"/>
    <n v="4920"/>
    <n v="289800"/>
    <n v="28.98"/>
  </r>
  <r>
    <x v="1595"/>
    <x v="192"/>
    <x v="12"/>
    <x v="2"/>
    <n v="14820"/>
    <n v="1106100"/>
    <n v="110.61"/>
  </r>
  <r>
    <x v="1595"/>
    <x v="192"/>
    <x v="12"/>
    <x v="2"/>
    <n v="1140"/>
    <n v="27900"/>
    <n v="2.79"/>
  </r>
  <r>
    <x v="1595"/>
    <x v="192"/>
    <x v="12"/>
    <x v="2"/>
    <n v="240"/>
    <n v="2700"/>
    <n v="0.27"/>
  </r>
  <r>
    <x v="1595"/>
    <x v="192"/>
    <x v="12"/>
    <x v="2"/>
    <n v="360"/>
    <n v="5400"/>
    <n v="0.54"/>
  </r>
  <r>
    <x v="1595"/>
    <x v="192"/>
    <x v="12"/>
    <x v="2"/>
    <n v="300"/>
    <n v="5400"/>
    <n v="0.54"/>
  </r>
  <r>
    <x v="1595"/>
    <x v="192"/>
    <x v="12"/>
    <x v="2"/>
    <n v="600"/>
    <n v="15300"/>
    <n v="1.53"/>
  </r>
  <r>
    <x v="1595"/>
    <x v="192"/>
    <x v="12"/>
    <x v="2"/>
    <n v="2280"/>
    <n v="87300"/>
    <n v="8.73"/>
  </r>
  <r>
    <x v="1595"/>
    <x v="192"/>
    <x v="12"/>
    <x v="2"/>
    <n v="180"/>
    <n v="1800"/>
    <n v="0.18"/>
  </r>
  <r>
    <x v="1595"/>
    <x v="192"/>
    <x v="12"/>
    <x v="2"/>
    <n v="180"/>
    <n v="1800"/>
    <n v="0.18"/>
  </r>
  <r>
    <x v="1595"/>
    <x v="192"/>
    <x v="12"/>
    <x v="2"/>
    <n v="240"/>
    <n v="2700"/>
    <n v="0.27"/>
  </r>
  <r>
    <x v="1595"/>
    <x v="192"/>
    <x v="12"/>
    <x v="2"/>
    <n v="180"/>
    <n v="1800"/>
    <n v="0.18"/>
  </r>
  <r>
    <x v="1595"/>
    <x v="192"/>
    <x v="12"/>
    <x v="2"/>
    <n v="180"/>
    <n v="1800"/>
    <n v="0.18"/>
  </r>
  <r>
    <x v="1595"/>
    <x v="192"/>
    <x v="12"/>
    <x v="2"/>
    <n v="120"/>
    <n v="900"/>
    <n v="0.09"/>
  </r>
  <r>
    <x v="1595"/>
    <x v="192"/>
    <x v="12"/>
    <x v="2"/>
    <n v="420"/>
    <n v="5400"/>
    <n v="0.54"/>
  </r>
  <r>
    <x v="1595"/>
    <x v="192"/>
    <x v="12"/>
    <x v="2"/>
    <n v="120"/>
    <n v="900"/>
    <n v="0.09"/>
  </r>
  <r>
    <x v="1595"/>
    <x v="192"/>
    <x v="12"/>
    <x v="1"/>
    <n v="2520"/>
    <n v="131400"/>
    <n v="13.14"/>
  </r>
  <r>
    <x v="1595"/>
    <x v="192"/>
    <x v="12"/>
    <x v="2"/>
    <n v="300"/>
    <n v="3600"/>
    <n v="0.36"/>
  </r>
  <r>
    <x v="1595"/>
    <x v="192"/>
    <x v="12"/>
    <x v="1"/>
    <n v="2400"/>
    <n v="141300"/>
    <n v="14.13"/>
  </r>
  <r>
    <x v="1595"/>
    <x v="192"/>
    <x v="12"/>
    <x v="2"/>
    <n v="2820"/>
    <n v="100800"/>
    <n v="10.08"/>
  </r>
  <r>
    <x v="1595"/>
    <x v="192"/>
    <x v="12"/>
    <x v="2"/>
    <n v="4440"/>
    <n v="167400"/>
    <n v="16.739999999999998"/>
  </r>
  <r>
    <x v="1595"/>
    <x v="192"/>
    <x v="12"/>
    <x v="2"/>
    <n v="120"/>
    <n v="900"/>
    <n v="0.09"/>
  </r>
  <r>
    <x v="1595"/>
    <x v="192"/>
    <x v="12"/>
    <x v="2"/>
    <n v="240"/>
    <n v="3600"/>
    <n v="0.36"/>
  </r>
  <r>
    <x v="1595"/>
    <x v="192"/>
    <x v="12"/>
    <x v="2"/>
    <n v="180"/>
    <n v="1800"/>
    <n v="0.18"/>
  </r>
  <r>
    <x v="1595"/>
    <x v="192"/>
    <x v="12"/>
    <x v="2"/>
    <n v="3780"/>
    <n v="153900"/>
    <n v="15.39"/>
  </r>
  <r>
    <x v="1595"/>
    <x v="192"/>
    <x v="12"/>
    <x v="2"/>
    <n v="2160"/>
    <n v="85500"/>
    <n v="8.5500000000000007"/>
  </r>
  <r>
    <x v="1595"/>
    <x v="192"/>
    <x v="12"/>
    <x v="2"/>
    <n v="1860"/>
    <n v="54000"/>
    <n v="5.4"/>
  </r>
  <r>
    <x v="1595"/>
    <x v="192"/>
    <x v="12"/>
    <x v="2"/>
    <n v="180"/>
    <n v="1800"/>
    <n v="0.18"/>
  </r>
  <r>
    <x v="1595"/>
    <x v="192"/>
    <x v="12"/>
    <x v="1"/>
    <n v="2160"/>
    <n v="103500"/>
    <n v="10.35"/>
  </r>
  <r>
    <x v="1595"/>
    <x v="192"/>
    <x v="12"/>
    <x v="2"/>
    <n v="480"/>
    <n v="8100"/>
    <n v="0.81"/>
  </r>
  <r>
    <x v="1595"/>
    <x v="192"/>
    <x v="12"/>
    <x v="2"/>
    <n v="120"/>
    <n v="900"/>
    <n v="0.09"/>
  </r>
  <r>
    <x v="1595"/>
    <x v="192"/>
    <x v="12"/>
    <x v="2"/>
    <n v="180"/>
    <n v="1800"/>
    <n v="0.18"/>
  </r>
  <r>
    <x v="1595"/>
    <x v="192"/>
    <x v="12"/>
    <x v="2"/>
    <n v="2340"/>
    <n v="119700"/>
    <n v="11.97"/>
  </r>
  <r>
    <x v="1595"/>
    <x v="192"/>
    <x v="12"/>
    <x v="2"/>
    <n v="180"/>
    <n v="1800"/>
    <n v="0.18"/>
  </r>
  <r>
    <x v="1595"/>
    <x v="192"/>
    <x v="12"/>
    <x v="2"/>
    <n v="1633.9637680000001"/>
    <n v="79954.799914999996"/>
    <n v="7.9954799914999999"/>
  </r>
  <r>
    <x v="1595"/>
    <x v="192"/>
    <x v="12"/>
    <x v="2"/>
    <n v="120"/>
    <n v="900"/>
    <n v="0.09"/>
  </r>
  <r>
    <x v="1595"/>
    <x v="192"/>
    <x v="12"/>
    <x v="2"/>
    <n v="332.27033899999998"/>
    <n v="2815.0941360000002"/>
    <n v="0.28150941360000004"/>
  </r>
  <r>
    <x v="1595"/>
    <x v="192"/>
    <x v="12"/>
    <x v="2"/>
    <n v="120"/>
    <n v="900"/>
    <n v="0.09"/>
  </r>
  <r>
    <x v="1595"/>
    <x v="192"/>
    <x v="12"/>
    <x v="2"/>
    <n v="4918.6719899999998"/>
    <n v="499225.31802499999"/>
    <n v="49.922531802499996"/>
  </r>
  <r>
    <x v="1595"/>
    <x v="192"/>
    <x v="12"/>
    <x v="2"/>
    <n v="27960"/>
    <n v="1839600"/>
    <n v="183.96"/>
  </r>
  <r>
    <x v="1595"/>
    <x v="192"/>
    <x v="12"/>
    <x v="2"/>
    <n v="2880"/>
    <n v="111600"/>
    <n v="11.16"/>
  </r>
  <r>
    <x v="1595"/>
    <x v="192"/>
    <x v="12"/>
    <x v="2"/>
    <n v="240"/>
    <n v="2700"/>
    <n v="0.27"/>
  </r>
  <r>
    <x v="1595"/>
    <x v="192"/>
    <x v="12"/>
    <x v="2"/>
    <n v="63240"/>
    <n v="4698000"/>
    <n v="469.8"/>
  </r>
  <r>
    <x v="1595"/>
    <x v="192"/>
    <x v="12"/>
    <x v="2"/>
    <n v="8340"/>
    <n v="325800"/>
    <n v="32.58"/>
  </r>
  <r>
    <x v="1595"/>
    <x v="192"/>
    <x v="12"/>
    <x v="2"/>
    <n v="120"/>
    <n v="900"/>
    <n v="0.09"/>
  </r>
  <r>
    <x v="1595"/>
    <x v="192"/>
    <x v="12"/>
    <x v="2"/>
    <n v="120"/>
    <n v="900"/>
    <n v="0.09"/>
  </r>
  <r>
    <x v="1595"/>
    <x v="192"/>
    <x v="12"/>
    <x v="2"/>
    <n v="1020"/>
    <n v="32400"/>
    <n v="3.24"/>
  </r>
  <r>
    <x v="1595"/>
    <x v="192"/>
    <x v="12"/>
    <x v="2"/>
    <n v="180"/>
    <n v="1800"/>
    <n v="0.18"/>
  </r>
  <r>
    <x v="1595"/>
    <x v="192"/>
    <x v="12"/>
    <x v="2"/>
    <n v="3660"/>
    <n v="140400"/>
    <n v="14.04"/>
  </r>
  <r>
    <x v="1595"/>
    <x v="192"/>
    <x v="12"/>
    <x v="2"/>
    <n v="120"/>
    <n v="900"/>
    <n v="0.09"/>
  </r>
  <r>
    <x v="1595"/>
    <x v="192"/>
    <x v="12"/>
    <x v="2"/>
    <n v="120"/>
    <n v="900"/>
    <n v="0.09"/>
  </r>
  <r>
    <x v="1595"/>
    <x v="192"/>
    <x v="12"/>
    <x v="2"/>
    <n v="6360"/>
    <n v="363600"/>
    <n v="36.36"/>
  </r>
  <r>
    <x v="1595"/>
    <x v="192"/>
    <x v="12"/>
    <x v="2"/>
    <n v="1440"/>
    <n v="66600"/>
    <n v="6.66"/>
  </r>
  <r>
    <x v="1595"/>
    <x v="192"/>
    <x v="12"/>
    <x v="2"/>
    <n v="240"/>
    <n v="2700"/>
    <n v="0.27"/>
  </r>
  <r>
    <x v="1595"/>
    <x v="192"/>
    <x v="12"/>
    <x v="2"/>
    <n v="15784.929779"/>
    <n v="1149679.1023049999"/>
    <n v="114.9679102305"/>
  </r>
  <r>
    <x v="1595"/>
    <x v="192"/>
    <x v="12"/>
    <x v="2"/>
    <n v="2580"/>
    <n v="136800"/>
    <n v="13.68"/>
  </r>
  <r>
    <x v="1595"/>
    <x v="192"/>
    <x v="12"/>
    <x v="2"/>
    <n v="1680"/>
    <n v="110700"/>
    <n v="11.07"/>
  </r>
  <r>
    <x v="1595"/>
    <x v="192"/>
    <x v="12"/>
    <x v="2"/>
    <n v="11220"/>
    <n v="495000"/>
    <n v="49.5"/>
  </r>
  <r>
    <x v="1595"/>
    <x v="192"/>
    <x v="12"/>
    <x v="2"/>
    <n v="9333.6547069999997"/>
    <n v="452889.627202"/>
    <n v="45.288962720199997"/>
  </r>
  <r>
    <x v="1595"/>
    <x v="192"/>
    <x v="12"/>
    <x v="2"/>
    <n v="20492.331202000001"/>
    <n v="1219670.609525"/>
    <n v="121.96706095249999"/>
  </r>
  <r>
    <x v="1595"/>
    <x v="192"/>
    <x v="12"/>
    <x v="2"/>
    <n v="350.737819"/>
    <n v="6127.9345620000004"/>
    <n v="0.61279345620000003"/>
  </r>
  <r>
    <x v="1595"/>
    <x v="192"/>
    <x v="12"/>
    <x v="2"/>
    <n v="3840"/>
    <n v="239400"/>
    <n v="23.94"/>
  </r>
  <r>
    <x v="1595"/>
    <x v="192"/>
    <x v="12"/>
    <x v="2"/>
    <n v="27141.577212"/>
    <n v="2802114.9543539998"/>
    <n v="280.21149543539997"/>
  </r>
  <r>
    <x v="1595"/>
    <x v="192"/>
    <x v="12"/>
    <x v="2"/>
    <n v="5141.6931249999998"/>
    <n v="309340.94206700003"/>
    <n v="30.934094206700003"/>
  </r>
  <r>
    <x v="1595"/>
    <x v="192"/>
    <x v="12"/>
    <x v="2"/>
    <n v="121867.699517"/>
    <n v="49279513.214276999"/>
    <n v="4927.9513214277003"/>
  </r>
  <r>
    <x v="1595"/>
    <x v="192"/>
    <x v="12"/>
    <x v="1"/>
    <n v="489876.70114199998"/>
    <n v="319076259.33637202"/>
    <n v="31907.625933637202"/>
  </r>
  <r>
    <x v="1596"/>
    <x v="192"/>
    <x v="12"/>
    <x v="2"/>
    <n v="240"/>
    <n v="2700"/>
    <n v="0.27"/>
  </r>
  <r>
    <x v="1596"/>
    <x v="192"/>
    <x v="12"/>
    <x v="2"/>
    <n v="120"/>
    <n v="900"/>
    <n v="0.09"/>
  </r>
  <r>
    <x v="1596"/>
    <x v="192"/>
    <x v="12"/>
    <x v="2"/>
    <n v="1140"/>
    <n v="36900"/>
    <n v="3.69"/>
  </r>
  <r>
    <x v="1596"/>
    <x v="192"/>
    <x v="12"/>
    <x v="2"/>
    <n v="660"/>
    <n v="13500"/>
    <n v="1.35"/>
  </r>
  <r>
    <x v="1596"/>
    <x v="192"/>
    <x v="12"/>
    <x v="2"/>
    <n v="2760"/>
    <n v="170100"/>
    <n v="17.010000000000002"/>
  </r>
  <r>
    <x v="1596"/>
    <x v="192"/>
    <x v="12"/>
    <x v="2"/>
    <n v="900"/>
    <n v="20700"/>
    <n v="2.0699999999999998"/>
  </r>
  <r>
    <x v="1596"/>
    <x v="192"/>
    <x v="12"/>
    <x v="2"/>
    <n v="120"/>
    <n v="900"/>
    <n v="0.09"/>
  </r>
  <r>
    <x v="1596"/>
    <x v="192"/>
    <x v="12"/>
    <x v="2"/>
    <n v="2760"/>
    <n v="162000"/>
    <n v="16.2"/>
  </r>
  <r>
    <x v="1596"/>
    <x v="192"/>
    <x v="12"/>
    <x v="2"/>
    <n v="33625.973418000001"/>
    <n v="3965990.4320370001"/>
    <n v="396.59904320370003"/>
  </r>
  <r>
    <x v="1596"/>
    <x v="192"/>
    <x v="12"/>
    <x v="1"/>
    <n v="101412.497483"/>
    <n v="212867267.67170399"/>
    <n v="21286.726767170399"/>
  </r>
  <r>
    <x v="378"/>
    <x v="190"/>
    <x v="12"/>
    <x v="1"/>
    <n v="84261.346781999993"/>
    <n v="259370089.53498501"/>
    <n v="25937.008953498502"/>
  </r>
  <r>
    <x v="136"/>
    <x v="164"/>
    <x v="10"/>
    <x v="1"/>
    <n v="120"/>
    <n v="900"/>
    <n v="0.09"/>
  </r>
  <r>
    <x v="136"/>
    <x v="164"/>
    <x v="10"/>
    <x v="1"/>
    <n v="47388.651023999999"/>
    <n v="31088143.804458998"/>
    <n v="3108.8143804458996"/>
  </r>
  <r>
    <x v="136"/>
    <x v="164"/>
    <x v="10"/>
    <x v="1"/>
    <n v="96.663223000000002"/>
    <n v="403.44384000000002"/>
    <n v="4.0344384000000004E-2"/>
  </r>
  <r>
    <x v="136"/>
    <x v="164"/>
    <x v="10"/>
    <x v="1"/>
    <n v="9667.3150679999999"/>
    <n v="2967266.2998640002"/>
    <n v="296.72662998640004"/>
  </r>
  <r>
    <x v="136"/>
    <x v="164"/>
    <x v="10"/>
    <x v="1"/>
    <n v="2487.2976279999998"/>
    <n v="217428.608404"/>
    <n v="21.742860840399999"/>
  </r>
  <r>
    <x v="136"/>
    <x v="164"/>
    <x v="10"/>
    <x v="1"/>
    <n v="4244.1527429999996"/>
    <n v="12905.202928999999"/>
    <n v="1.2905202928999999"/>
  </r>
  <r>
    <x v="1597"/>
    <x v="192"/>
    <x v="12"/>
    <x v="2"/>
    <n v="120"/>
    <n v="900"/>
    <n v="0.09"/>
  </r>
  <r>
    <x v="1597"/>
    <x v="192"/>
    <x v="12"/>
    <x v="2"/>
    <n v="12660"/>
    <n v="853200"/>
    <n v="85.32"/>
  </r>
  <r>
    <x v="1597"/>
    <x v="192"/>
    <x v="12"/>
    <x v="2"/>
    <n v="120"/>
    <n v="900"/>
    <n v="0.09"/>
  </r>
  <r>
    <x v="1597"/>
    <x v="192"/>
    <x v="12"/>
    <x v="2"/>
    <n v="180"/>
    <n v="1800"/>
    <n v="0.18"/>
  </r>
  <r>
    <x v="1597"/>
    <x v="192"/>
    <x v="12"/>
    <x v="2"/>
    <n v="300"/>
    <n v="3600"/>
    <n v="0.36"/>
  </r>
  <r>
    <x v="1597"/>
    <x v="192"/>
    <x v="12"/>
    <x v="2"/>
    <n v="18360"/>
    <n v="1404900"/>
    <n v="140.49"/>
  </r>
  <r>
    <x v="1597"/>
    <x v="192"/>
    <x v="12"/>
    <x v="2"/>
    <n v="480"/>
    <n v="7200"/>
    <n v="0.72"/>
  </r>
  <r>
    <x v="1597"/>
    <x v="192"/>
    <x v="12"/>
    <x v="2"/>
    <n v="120"/>
    <n v="900"/>
    <n v="0.09"/>
  </r>
  <r>
    <x v="1597"/>
    <x v="192"/>
    <x v="12"/>
    <x v="2"/>
    <n v="1440"/>
    <n v="61200"/>
    <n v="6.12"/>
  </r>
  <r>
    <x v="1597"/>
    <x v="192"/>
    <x v="12"/>
    <x v="2"/>
    <n v="540"/>
    <n v="9000"/>
    <n v="0.9"/>
  </r>
  <r>
    <x v="1597"/>
    <x v="192"/>
    <x v="12"/>
    <x v="1"/>
    <n v="133351.02236599999"/>
    <n v="332859555.27039403"/>
    <n v="33285.955527039405"/>
  </r>
  <r>
    <x v="1598"/>
    <x v="192"/>
    <x v="12"/>
    <x v="1"/>
    <n v="3900"/>
    <n v="203400"/>
    <n v="20.34"/>
  </r>
  <r>
    <x v="1598"/>
    <x v="192"/>
    <x v="12"/>
    <x v="1"/>
    <n v="5100"/>
    <n v="229500"/>
    <n v="22.95"/>
  </r>
  <r>
    <x v="1598"/>
    <x v="192"/>
    <x v="12"/>
    <x v="1"/>
    <n v="7652.4775600000003"/>
    <n v="473971.54249099997"/>
    <n v="47.397154249099998"/>
  </r>
  <r>
    <x v="1598"/>
    <x v="192"/>
    <x v="12"/>
    <x v="2"/>
    <n v="58532.088198999998"/>
    <n v="16324738.7806"/>
    <n v="1632.4738780600001"/>
  </r>
  <r>
    <x v="1598"/>
    <x v="192"/>
    <x v="12"/>
    <x v="1"/>
    <n v="67966.259741999995"/>
    <n v="58780569.681465"/>
    <n v="5878.0569681465004"/>
  </r>
  <r>
    <x v="1599"/>
    <x v="192"/>
    <x v="12"/>
    <x v="1"/>
    <n v="16703.164864999999"/>
    <n v="1386333.35185"/>
    <n v="138.63333518499999"/>
  </r>
  <r>
    <x v="1599"/>
    <x v="192"/>
    <x v="12"/>
    <x v="2"/>
    <n v="9180"/>
    <n v="835200"/>
    <n v="83.52"/>
  </r>
  <r>
    <x v="1599"/>
    <x v="192"/>
    <x v="12"/>
    <x v="2"/>
    <n v="180"/>
    <n v="1800"/>
    <n v="0.18"/>
  </r>
  <r>
    <x v="1599"/>
    <x v="192"/>
    <x v="12"/>
    <x v="2"/>
    <n v="360"/>
    <n v="4500"/>
    <n v="0.45"/>
  </r>
  <r>
    <x v="1599"/>
    <x v="192"/>
    <x v="12"/>
    <x v="2"/>
    <n v="120"/>
    <n v="900"/>
    <n v="0.09"/>
  </r>
  <r>
    <x v="1599"/>
    <x v="192"/>
    <x v="12"/>
    <x v="2"/>
    <n v="1440"/>
    <n v="50400"/>
    <n v="5.04"/>
  </r>
  <r>
    <x v="1599"/>
    <x v="192"/>
    <x v="12"/>
    <x v="1"/>
    <n v="3998.0679599999999"/>
    <n v="228028.457509"/>
    <n v="22.802845750900001"/>
  </r>
  <r>
    <x v="1599"/>
    <x v="192"/>
    <x v="12"/>
    <x v="2"/>
    <n v="89148.254134999996"/>
    <n v="16499129.522405"/>
    <n v="1649.9129522405001"/>
  </r>
  <r>
    <x v="1599"/>
    <x v="192"/>
    <x v="12"/>
    <x v="2"/>
    <n v="1380.5245110000001"/>
    <n v="48351.856832999998"/>
    <n v="4.8351856832999998"/>
  </r>
  <r>
    <x v="1599"/>
    <x v="192"/>
    <x v="12"/>
    <x v="1"/>
    <n v="139220.02590800001"/>
    <n v="84818064.350859001"/>
    <n v="8481.8064350859004"/>
  </r>
  <r>
    <x v="997"/>
    <x v="189"/>
    <x v="23"/>
    <x v="1"/>
    <n v="1786.7581680000001"/>
    <n v="38803.937973"/>
    <n v="3.8803937973"/>
  </r>
  <r>
    <x v="997"/>
    <x v="189"/>
    <x v="23"/>
    <x v="1"/>
    <n v="4039.1988980000001"/>
    <n v="173161.58976800001"/>
    <n v="17.316158976800001"/>
  </r>
  <r>
    <x v="997"/>
    <x v="189"/>
    <x v="23"/>
    <x v="1"/>
    <n v="3840"/>
    <n v="164700"/>
    <n v="16.47"/>
  </r>
  <r>
    <x v="997"/>
    <x v="189"/>
    <x v="23"/>
    <x v="1"/>
    <n v="8280"/>
    <n v="418500"/>
    <n v="41.85"/>
  </r>
  <r>
    <x v="997"/>
    <x v="189"/>
    <x v="23"/>
    <x v="1"/>
    <n v="6120"/>
    <n v="391500"/>
    <n v="39.15"/>
  </r>
  <r>
    <x v="997"/>
    <x v="189"/>
    <x v="23"/>
    <x v="1"/>
    <n v="5760"/>
    <n v="434700"/>
    <n v="43.47"/>
  </r>
  <r>
    <x v="997"/>
    <x v="189"/>
    <x v="23"/>
    <x v="1"/>
    <n v="801.60525800000005"/>
    <n v="10378.267212999999"/>
    <n v="1.0378267212999999"/>
  </r>
  <r>
    <x v="997"/>
    <x v="189"/>
    <x v="23"/>
    <x v="1"/>
    <n v="10320"/>
    <n v="527400"/>
    <n v="52.74"/>
  </r>
  <r>
    <x v="997"/>
    <x v="189"/>
    <x v="23"/>
    <x v="1"/>
    <n v="4020"/>
    <n v="131400"/>
    <n v="13.14"/>
  </r>
  <r>
    <x v="997"/>
    <x v="189"/>
    <x v="23"/>
    <x v="1"/>
    <n v="3480"/>
    <n v="144000"/>
    <n v="14.4"/>
  </r>
  <r>
    <x v="997"/>
    <x v="189"/>
    <x v="23"/>
    <x v="1"/>
    <n v="2640"/>
    <n v="122400"/>
    <n v="12.24"/>
  </r>
  <r>
    <x v="997"/>
    <x v="189"/>
    <x v="23"/>
    <x v="1"/>
    <n v="1740.904168"/>
    <n v="65981.823984000002"/>
    <n v="6.5981823984000005"/>
  </r>
  <r>
    <x v="997"/>
    <x v="189"/>
    <x v="23"/>
    <x v="1"/>
    <n v="8420.8911480000006"/>
    <n v="490746.75988799997"/>
    <n v="49.074675988799996"/>
  </r>
  <r>
    <x v="997"/>
    <x v="189"/>
    <x v="23"/>
    <x v="1"/>
    <n v="1142.5208970000001"/>
    <n v="19590.161384999999"/>
    <n v="1.9590161385"/>
  </r>
  <r>
    <x v="997"/>
    <x v="189"/>
    <x v="23"/>
    <x v="1"/>
    <n v="2640"/>
    <n v="147600"/>
    <n v="14.76"/>
  </r>
  <r>
    <x v="997"/>
    <x v="189"/>
    <x v="23"/>
    <x v="1"/>
    <n v="3360"/>
    <n v="156600"/>
    <n v="15.66"/>
  </r>
  <r>
    <x v="997"/>
    <x v="189"/>
    <x v="23"/>
    <x v="1"/>
    <n v="9360"/>
    <n v="490500"/>
    <n v="49.05"/>
  </r>
  <r>
    <x v="997"/>
    <x v="189"/>
    <x v="23"/>
    <x v="1"/>
    <n v="926.24150099999997"/>
    <n v="15488.711318"/>
    <n v="1.5488711317999999"/>
  </r>
  <r>
    <x v="997"/>
    <x v="189"/>
    <x v="23"/>
    <x v="1"/>
    <n v="2640"/>
    <n v="143100"/>
    <n v="14.31"/>
  </r>
  <r>
    <x v="997"/>
    <x v="189"/>
    <x v="23"/>
    <x v="1"/>
    <n v="4260"/>
    <n v="197100"/>
    <n v="19.71"/>
  </r>
  <r>
    <x v="997"/>
    <x v="189"/>
    <x v="23"/>
    <x v="1"/>
    <n v="896.956457"/>
    <n v="13079.491436"/>
    <n v="1.3079491435999999"/>
  </r>
  <r>
    <x v="997"/>
    <x v="189"/>
    <x v="23"/>
    <x v="1"/>
    <n v="5340"/>
    <n v="363600"/>
    <n v="36.36"/>
  </r>
  <r>
    <x v="997"/>
    <x v="189"/>
    <x v="23"/>
    <x v="1"/>
    <n v="8880"/>
    <n v="415800"/>
    <n v="41.58"/>
  </r>
  <r>
    <x v="997"/>
    <x v="189"/>
    <x v="23"/>
    <x v="1"/>
    <n v="3020.6636119999998"/>
    <n v="156718.34153899999"/>
    <n v="15.671834153899999"/>
  </r>
  <r>
    <x v="997"/>
    <x v="189"/>
    <x v="23"/>
    <x v="1"/>
    <n v="6495.3247700000002"/>
    <n v="345218.86579399998"/>
    <n v="34.521886579399997"/>
  </r>
  <r>
    <x v="997"/>
    <x v="189"/>
    <x v="23"/>
    <x v="1"/>
    <n v="3780"/>
    <n v="138600"/>
    <n v="13.86"/>
  </r>
  <r>
    <x v="997"/>
    <x v="189"/>
    <x v="23"/>
    <x v="1"/>
    <n v="3660"/>
    <n v="173700"/>
    <n v="17.37"/>
  </r>
  <r>
    <x v="997"/>
    <x v="189"/>
    <x v="23"/>
    <x v="1"/>
    <n v="6540"/>
    <n v="490500"/>
    <n v="49.05"/>
  </r>
  <r>
    <x v="997"/>
    <x v="189"/>
    <x v="23"/>
    <x v="1"/>
    <n v="2520"/>
    <n v="142200"/>
    <n v="14.22"/>
  </r>
  <r>
    <x v="997"/>
    <x v="189"/>
    <x v="23"/>
    <x v="1"/>
    <n v="3660"/>
    <n v="145800"/>
    <n v="14.58"/>
  </r>
  <r>
    <x v="997"/>
    <x v="189"/>
    <x v="23"/>
    <x v="1"/>
    <n v="3540"/>
    <n v="157500"/>
    <n v="15.75"/>
  </r>
  <r>
    <x v="997"/>
    <x v="189"/>
    <x v="23"/>
    <x v="1"/>
    <n v="3360"/>
    <n v="124200"/>
    <n v="12.42"/>
  </r>
  <r>
    <x v="997"/>
    <x v="189"/>
    <x v="23"/>
    <x v="1"/>
    <n v="13560"/>
    <n v="887400"/>
    <n v="88.74"/>
  </r>
  <r>
    <x v="997"/>
    <x v="189"/>
    <x v="23"/>
    <x v="1"/>
    <n v="3240"/>
    <n v="128700"/>
    <n v="12.87"/>
  </r>
  <r>
    <x v="997"/>
    <x v="189"/>
    <x v="23"/>
    <x v="1"/>
    <n v="2340"/>
    <n v="104400"/>
    <n v="10.44"/>
  </r>
  <r>
    <x v="997"/>
    <x v="189"/>
    <x v="23"/>
    <x v="1"/>
    <n v="4080"/>
    <n v="228600"/>
    <n v="22.86"/>
  </r>
  <r>
    <x v="997"/>
    <x v="189"/>
    <x v="23"/>
    <x v="1"/>
    <n v="4620"/>
    <n v="197100"/>
    <n v="19.71"/>
  </r>
  <r>
    <x v="997"/>
    <x v="189"/>
    <x v="23"/>
    <x v="1"/>
    <n v="3480"/>
    <n v="142200"/>
    <n v="14.22"/>
  </r>
  <r>
    <x v="997"/>
    <x v="189"/>
    <x v="23"/>
    <x v="1"/>
    <n v="3540"/>
    <n v="119700"/>
    <n v="11.97"/>
  </r>
  <r>
    <x v="997"/>
    <x v="189"/>
    <x v="23"/>
    <x v="1"/>
    <n v="16800"/>
    <n v="847800"/>
    <n v="84.78"/>
  </r>
  <r>
    <x v="997"/>
    <x v="189"/>
    <x v="23"/>
    <x v="1"/>
    <n v="6660"/>
    <n v="664200"/>
    <n v="66.42"/>
  </r>
  <r>
    <x v="997"/>
    <x v="189"/>
    <x v="23"/>
    <x v="1"/>
    <n v="2700"/>
    <n v="111600"/>
    <n v="11.16"/>
  </r>
  <r>
    <x v="997"/>
    <x v="189"/>
    <x v="23"/>
    <x v="1"/>
    <n v="4200"/>
    <n v="233100"/>
    <n v="23.31"/>
  </r>
  <r>
    <x v="997"/>
    <x v="189"/>
    <x v="23"/>
    <x v="1"/>
    <n v="2520"/>
    <n v="107100"/>
    <n v="10.71"/>
  </r>
  <r>
    <x v="997"/>
    <x v="189"/>
    <x v="23"/>
    <x v="1"/>
    <n v="7680"/>
    <n v="551700"/>
    <n v="55.17"/>
  </r>
  <r>
    <x v="997"/>
    <x v="189"/>
    <x v="23"/>
    <x v="1"/>
    <n v="5640"/>
    <n v="468000"/>
    <n v="46.8"/>
  </r>
  <r>
    <x v="997"/>
    <x v="189"/>
    <x v="23"/>
    <x v="1"/>
    <n v="7260"/>
    <n v="577800"/>
    <n v="57.78"/>
  </r>
  <r>
    <x v="997"/>
    <x v="189"/>
    <x v="23"/>
    <x v="1"/>
    <n v="3420"/>
    <n v="154800"/>
    <n v="15.48"/>
  </r>
  <r>
    <x v="997"/>
    <x v="189"/>
    <x v="23"/>
    <x v="1"/>
    <n v="5520"/>
    <n v="162000"/>
    <n v="16.2"/>
  </r>
  <r>
    <x v="997"/>
    <x v="189"/>
    <x v="23"/>
    <x v="1"/>
    <n v="7320"/>
    <n v="493200"/>
    <n v="49.32"/>
  </r>
  <r>
    <x v="997"/>
    <x v="189"/>
    <x v="23"/>
    <x v="1"/>
    <n v="10320"/>
    <n v="476100"/>
    <n v="47.61"/>
  </r>
  <r>
    <x v="997"/>
    <x v="189"/>
    <x v="23"/>
    <x v="1"/>
    <n v="6060"/>
    <n v="234000"/>
    <n v="23.4"/>
  </r>
  <r>
    <x v="997"/>
    <x v="189"/>
    <x v="23"/>
    <x v="1"/>
    <n v="5700"/>
    <n v="188100"/>
    <n v="18.809999999999999"/>
  </r>
  <r>
    <x v="997"/>
    <x v="189"/>
    <x v="23"/>
    <x v="1"/>
    <n v="3600"/>
    <n v="187200"/>
    <n v="18.72"/>
  </r>
  <r>
    <x v="997"/>
    <x v="189"/>
    <x v="23"/>
    <x v="1"/>
    <n v="5100"/>
    <n v="281700"/>
    <n v="28.17"/>
  </r>
  <r>
    <x v="997"/>
    <x v="189"/>
    <x v="23"/>
    <x v="1"/>
    <n v="7620"/>
    <n v="555300"/>
    <n v="55.53"/>
  </r>
  <r>
    <x v="997"/>
    <x v="189"/>
    <x v="23"/>
    <x v="1"/>
    <n v="3780"/>
    <n v="274500"/>
    <n v="27.45"/>
  </r>
  <r>
    <x v="997"/>
    <x v="189"/>
    <x v="23"/>
    <x v="1"/>
    <n v="2460"/>
    <n v="114300"/>
    <n v="11.43"/>
  </r>
  <r>
    <x v="997"/>
    <x v="189"/>
    <x v="23"/>
    <x v="1"/>
    <n v="1920"/>
    <n v="130500"/>
    <n v="13.05"/>
  </r>
  <r>
    <x v="997"/>
    <x v="189"/>
    <x v="23"/>
    <x v="1"/>
    <n v="12180"/>
    <n v="956700"/>
    <n v="95.67"/>
  </r>
  <r>
    <x v="997"/>
    <x v="189"/>
    <x v="23"/>
    <x v="1"/>
    <n v="4560"/>
    <n v="235800"/>
    <n v="23.58"/>
  </r>
  <r>
    <x v="997"/>
    <x v="189"/>
    <x v="23"/>
    <x v="1"/>
    <n v="4140"/>
    <n v="267300"/>
    <n v="26.73"/>
  </r>
  <r>
    <x v="997"/>
    <x v="189"/>
    <x v="23"/>
    <x v="1"/>
    <n v="2880"/>
    <n v="143100"/>
    <n v="14.31"/>
  </r>
  <r>
    <x v="997"/>
    <x v="189"/>
    <x v="23"/>
    <x v="1"/>
    <n v="2400"/>
    <n v="111600"/>
    <n v="11.16"/>
  </r>
  <r>
    <x v="997"/>
    <x v="189"/>
    <x v="23"/>
    <x v="1"/>
    <n v="6180"/>
    <n v="333000"/>
    <n v="33.299999999999997"/>
  </r>
  <r>
    <x v="997"/>
    <x v="189"/>
    <x v="23"/>
    <x v="1"/>
    <n v="8280"/>
    <n v="293400"/>
    <n v="29.34"/>
  </r>
  <r>
    <x v="997"/>
    <x v="189"/>
    <x v="23"/>
    <x v="1"/>
    <n v="6060"/>
    <n v="249300"/>
    <n v="24.93"/>
  </r>
  <r>
    <x v="997"/>
    <x v="189"/>
    <x v="23"/>
    <x v="1"/>
    <n v="5880"/>
    <n v="261900"/>
    <n v="26.19"/>
  </r>
  <r>
    <x v="997"/>
    <x v="189"/>
    <x v="23"/>
    <x v="1"/>
    <n v="10320"/>
    <n v="974700"/>
    <n v="97.47"/>
  </r>
  <r>
    <x v="997"/>
    <x v="189"/>
    <x v="23"/>
    <x v="1"/>
    <n v="4920"/>
    <n v="307800"/>
    <n v="30.78"/>
  </r>
  <r>
    <x v="997"/>
    <x v="189"/>
    <x v="23"/>
    <x v="1"/>
    <n v="4320"/>
    <n v="374400"/>
    <n v="37.44"/>
  </r>
  <r>
    <x v="997"/>
    <x v="189"/>
    <x v="23"/>
    <x v="1"/>
    <n v="10980"/>
    <n v="879300"/>
    <n v="87.93"/>
  </r>
  <r>
    <x v="997"/>
    <x v="189"/>
    <x v="23"/>
    <x v="1"/>
    <n v="6180"/>
    <n v="351900"/>
    <n v="35.19"/>
  </r>
  <r>
    <x v="997"/>
    <x v="189"/>
    <x v="23"/>
    <x v="1"/>
    <n v="4260"/>
    <n v="201600"/>
    <n v="20.16"/>
  </r>
  <r>
    <x v="997"/>
    <x v="189"/>
    <x v="23"/>
    <x v="1"/>
    <n v="7020"/>
    <n v="345600"/>
    <n v="34.56"/>
  </r>
  <r>
    <x v="997"/>
    <x v="189"/>
    <x v="23"/>
    <x v="1"/>
    <n v="4020"/>
    <n v="195300"/>
    <n v="19.53"/>
  </r>
  <r>
    <x v="997"/>
    <x v="189"/>
    <x v="23"/>
    <x v="1"/>
    <n v="7320"/>
    <n v="419400"/>
    <n v="41.94"/>
  </r>
  <r>
    <x v="997"/>
    <x v="189"/>
    <x v="23"/>
    <x v="1"/>
    <n v="26160"/>
    <n v="1723500"/>
    <n v="172.35"/>
  </r>
  <r>
    <x v="997"/>
    <x v="189"/>
    <x v="23"/>
    <x v="1"/>
    <n v="3480"/>
    <n v="151200"/>
    <n v="15.12"/>
  </r>
  <r>
    <x v="997"/>
    <x v="189"/>
    <x v="23"/>
    <x v="1"/>
    <n v="5520"/>
    <n v="302400"/>
    <n v="30.24"/>
  </r>
  <r>
    <x v="997"/>
    <x v="189"/>
    <x v="23"/>
    <x v="1"/>
    <n v="8820"/>
    <n v="486000"/>
    <n v="48.6"/>
  </r>
  <r>
    <x v="997"/>
    <x v="189"/>
    <x v="23"/>
    <x v="1"/>
    <n v="5220"/>
    <n v="229500"/>
    <n v="22.95"/>
  </r>
  <r>
    <x v="997"/>
    <x v="189"/>
    <x v="23"/>
    <x v="1"/>
    <n v="5100"/>
    <n v="194400"/>
    <n v="19.440000000000001"/>
  </r>
  <r>
    <x v="997"/>
    <x v="189"/>
    <x v="23"/>
    <x v="1"/>
    <n v="3480"/>
    <n v="123300"/>
    <n v="12.33"/>
  </r>
  <r>
    <x v="997"/>
    <x v="189"/>
    <x v="23"/>
    <x v="1"/>
    <n v="4740"/>
    <n v="139500"/>
    <n v="13.95"/>
  </r>
  <r>
    <x v="997"/>
    <x v="189"/>
    <x v="23"/>
    <x v="1"/>
    <n v="2520"/>
    <n v="142200"/>
    <n v="14.22"/>
  </r>
  <r>
    <x v="997"/>
    <x v="189"/>
    <x v="23"/>
    <x v="1"/>
    <n v="5880"/>
    <n v="261900"/>
    <n v="26.19"/>
  </r>
  <r>
    <x v="997"/>
    <x v="189"/>
    <x v="23"/>
    <x v="1"/>
    <n v="15180"/>
    <n v="3624300"/>
    <n v="362.43"/>
  </r>
  <r>
    <x v="997"/>
    <x v="189"/>
    <x v="23"/>
    <x v="1"/>
    <n v="34620"/>
    <n v="8661600"/>
    <n v="866.16"/>
  </r>
  <r>
    <x v="997"/>
    <x v="189"/>
    <x v="23"/>
    <x v="2"/>
    <n v="660"/>
    <n v="18000"/>
    <n v="1.8"/>
  </r>
  <r>
    <x v="997"/>
    <x v="189"/>
    <x v="23"/>
    <x v="2"/>
    <n v="540"/>
    <n v="9900"/>
    <n v="0.99"/>
  </r>
  <r>
    <x v="997"/>
    <x v="189"/>
    <x v="23"/>
    <x v="2"/>
    <n v="360"/>
    <n v="6300"/>
    <n v="0.63"/>
  </r>
  <r>
    <x v="997"/>
    <x v="189"/>
    <x v="23"/>
    <x v="2"/>
    <n v="300"/>
    <n v="3600"/>
    <n v="0.36"/>
  </r>
  <r>
    <x v="997"/>
    <x v="189"/>
    <x v="23"/>
    <x v="2"/>
    <n v="180"/>
    <n v="1800"/>
    <n v="0.18"/>
  </r>
  <r>
    <x v="997"/>
    <x v="189"/>
    <x v="23"/>
    <x v="2"/>
    <n v="300"/>
    <n v="3600"/>
    <n v="0.36"/>
  </r>
  <r>
    <x v="997"/>
    <x v="189"/>
    <x v="23"/>
    <x v="2"/>
    <n v="4200"/>
    <n v="143100"/>
    <n v="14.31"/>
  </r>
  <r>
    <x v="997"/>
    <x v="189"/>
    <x v="23"/>
    <x v="2"/>
    <n v="300"/>
    <n v="5400"/>
    <n v="0.54"/>
  </r>
  <r>
    <x v="997"/>
    <x v="189"/>
    <x v="23"/>
    <x v="2"/>
    <n v="3128.3471220000001"/>
    <n v="207837.91836800001"/>
    <n v="20.783791836800003"/>
  </r>
  <r>
    <x v="997"/>
    <x v="189"/>
    <x v="23"/>
    <x v="2"/>
    <n v="180"/>
    <n v="1800"/>
    <n v="0.18"/>
  </r>
  <r>
    <x v="997"/>
    <x v="189"/>
    <x v="23"/>
    <x v="2"/>
    <n v="1127.879107"/>
    <n v="31225.112753000001"/>
    <n v="3.1225112752999999"/>
  </r>
  <r>
    <x v="997"/>
    <x v="189"/>
    <x v="23"/>
    <x v="2"/>
    <n v="6060"/>
    <n v="292500"/>
    <n v="29.25"/>
  </r>
  <r>
    <x v="997"/>
    <x v="189"/>
    <x v="23"/>
    <x v="1"/>
    <n v="21300"/>
    <n v="1233000"/>
    <n v="123.3"/>
  </r>
  <r>
    <x v="997"/>
    <x v="189"/>
    <x v="23"/>
    <x v="2"/>
    <n v="3960"/>
    <n v="114300"/>
    <n v="11.43"/>
  </r>
  <r>
    <x v="997"/>
    <x v="189"/>
    <x v="23"/>
    <x v="2"/>
    <n v="1469.483815"/>
    <n v="69215.412257000004"/>
    <n v="6.9215412257000004"/>
  </r>
  <r>
    <x v="997"/>
    <x v="189"/>
    <x v="23"/>
    <x v="2"/>
    <n v="12300"/>
    <n v="654300"/>
    <n v="65.430000000000007"/>
  </r>
  <r>
    <x v="997"/>
    <x v="189"/>
    <x v="23"/>
    <x v="2"/>
    <n v="2923.9736509999998"/>
    <n v="73454.675864999997"/>
    <n v="7.3454675864999999"/>
  </r>
  <r>
    <x v="997"/>
    <x v="189"/>
    <x v="23"/>
    <x v="2"/>
    <n v="939.46440199999995"/>
    <n v="13742.191833000001"/>
    <n v="1.3742191833000001"/>
  </r>
  <r>
    <x v="997"/>
    <x v="189"/>
    <x v="23"/>
    <x v="2"/>
    <n v="1634.731004"/>
    <n v="45839.833185000003"/>
    <n v="4.5839833185000005"/>
  </r>
  <r>
    <x v="997"/>
    <x v="189"/>
    <x v="23"/>
    <x v="2"/>
    <n v="7020"/>
    <n v="465300"/>
    <n v="46.53"/>
  </r>
  <r>
    <x v="997"/>
    <x v="189"/>
    <x v="23"/>
    <x v="2"/>
    <n v="2749.1626740000002"/>
    <n v="117646.427847"/>
    <n v="11.764642784699999"/>
  </r>
  <r>
    <x v="997"/>
    <x v="189"/>
    <x v="23"/>
    <x v="2"/>
    <n v="3720"/>
    <n v="188100"/>
    <n v="18.809999999999999"/>
  </r>
  <r>
    <x v="997"/>
    <x v="189"/>
    <x v="23"/>
    <x v="1"/>
    <n v="11940"/>
    <n v="1010700"/>
    <n v="101.07"/>
  </r>
  <r>
    <x v="997"/>
    <x v="189"/>
    <x v="23"/>
    <x v="1"/>
    <n v="2940"/>
    <n v="123300"/>
    <n v="12.33"/>
  </r>
  <r>
    <x v="997"/>
    <x v="189"/>
    <x v="23"/>
    <x v="2"/>
    <n v="120"/>
    <n v="900"/>
    <n v="0.09"/>
  </r>
  <r>
    <x v="997"/>
    <x v="189"/>
    <x v="23"/>
    <x v="2"/>
    <n v="180"/>
    <n v="1800"/>
    <n v="0.18"/>
  </r>
  <r>
    <x v="997"/>
    <x v="189"/>
    <x v="23"/>
    <x v="1"/>
    <n v="600"/>
    <n v="12600"/>
    <n v="1.26"/>
  </r>
  <r>
    <x v="997"/>
    <x v="189"/>
    <x v="23"/>
    <x v="2"/>
    <n v="9300.1518639999995"/>
    <n v="372706.08714800002"/>
    <n v="37.270608714800005"/>
  </r>
  <r>
    <x v="997"/>
    <x v="189"/>
    <x v="23"/>
    <x v="1"/>
    <n v="120"/>
    <n v="900"/>
    <n v="0.09"/>
  </r>
  <r>
    <x v="997"/>
    <x v="189"/>
    <x v="23"/>
    <x v="2"/>
    <n v="120"/>
    <n v="900"/>
    <n v="0.09"/>
  </r>
  <r>
    <x v="997"/>
    <x v="189"/>
    <x v="23"/>
    <x v="1"/>
    <n v="120"/>
    <n v="900"/>
    <n v="0.09"/>
  </r>
  <r>
    <x v="997"/>
    <x v="189"/>
    <x v="23"/>
    <x v="2"/>
    <n v="20799.333860999999"/>
    <n v="2184960.5961059998"/>
    <n v="218.49605961059999"/>
  </r>
  <r>
    <x v="997"/>
    <x v="189"/>
    <x v="23"/>
    <x v="1"/>
    <n v="120"/>
    <n v="900"/>
    <n v="0.09"/>
  </r>
  <r>
    <x v="997"/>
    <x v="189"/>
    <x v="23"/>
    <x v="1"/>
    <n v="6240"/>
    <n v="236700"/>
    <n v="23.67"/>
  </r>
  <r>
    <x v="997"/>
    <x v="189"/>
    <x v="23"/>
    <x v="2"/>
    <n v="4020"/>
    <n v="280800"/>
    <n v="28.08"/>
  </r>
  <r>
    <x v="997"/>
    <x v="189"/>
    <x v="23"/>
    <x v="2"/>
    <n v="480"/>
    <n v="7200"/>
    <n v="0.72"/>
  </r>
  <r>
    <x v="997"/>
    <x v="189"/>
    <x v="23"/>
    <x v="2"/>
    <n v="10800"/>
    <n v="436500"/>
    <n v="43.65"/>
  </r>
  <r>
    <x v="997"/>
    <x v="189"/>
    <x v="23"/>
    <x v="1"/>
    <n v="900"/>
    <n v="27000"/>
    <n v="2.7"/>
  </r>
  <r>
    <x v="997"/>
    <x v="189"/>
    <x v="23"/>
    <x v="1"/>
    <n v="4260"/>
    <n v="138600"/>
    <n v="13.86"/>
  </r>
  <r>
    <x v="997"/>
    <x v="189"/>
    <x v="23"/>
    <x v="2"/>
    <n v="4260"/>
    <n v="180000"/>
    <n v="18"/>
  </r>
  <r>
    <x v="997"/>
    <x v="189"/>
    <x v="23"/>
    <x v="2"/>
    <n v="180"/>
    <n v="1800"/>
    <n v="0.18"/>
  </r>
  <r>
    <x v="997"/>
    <x v="189"/>
    <x v="23"/>
    <x v="2"/>
    <n v="2340"/>
    <n v="90900"/>
    <n v="9.09"/>
  </r>
  <r>
    <x v="997"/>
    <x v="189"/>
    <x v="23"/>
    <x v="1"/>
    <n v="120"/>
    <n v="900"/>
    <n v="0.09"/>
  </r>
  <r>
    <x v="997"/>
    <x v="189"/>
    <x v="23"/>
    <x v="2"/>
    <n v="1020"/>
    <n v="27900"/>
    <n v="2.79"/>
  </r>
  <r>
    <x v="997"/>
    <x v="189"/>
    <x v="23"/>
    <x v="2"/>
    <n v="2700"/>
    <n v="190800"/>
    <n v="19.079999999999998"/>
  </r>
  <r>
    <x v="997"/>
    <x v="189"/>
    <x v="23"/>
    <x v="1"/>
    <n v="2400"/>
    <n v="126900"/>
    <n v="12.69"/>
  </r>
  <r>
    <x v="997"/>
    <x v="189"/>
    <x v="23"/>
    <x v="1"/>
    <n v="120"/>
    <n v="900"/>
    <n v="0.09"/>
  </r>
  <r>
    <x v="997"/>
    <x v="189"/>
    <x v="23"/>
    <x v="2"/>
    <n v="120"/>
    <n v="900"/>
    <n v="0.09"/>
  </r>
  <r>
    <x v="997"/>
    <x v="189"/>
    <x v="23"/>
    <x v="2"/>
    <n v="600"/>
    <n v="9900"/>
    <n v="0.99"/>
  </r>
  <r>
    <x v="997"/>
    <x v="189"/>
    <x v="23"/>
    <x v="1"/>
    <n v="16020"/>
    <n v="1517400"/>
    <n v="151.74"/>
  </r>
  <r>
    <x v="997"/>
    <x v="189"/>
    <x v="23"/>
    <x v="2"/>
    <n v="30420"/>
    <n v="4665600"/>
    <n v="466.56"/>
  </r>
  <r>
    <x v="997"/>
    <x v="189"/>
    <x v="23"/>
    <x v="1"/>
    <n v="9540"/>
    <n v="505800"/>
    <n v="50.58"/>
  </r>
  <r>
    <x v="997"/>
    <x v="189"/>
    <x v="23"/>
    <x v="1"/>
    <n v="120"/>
    <n v="900"/>
    <n v="0.09"/>
  </r>
  <r>
    <x v="997"/>
    <x v="189"/>
    <x v="23"/>
    <x v="2"/>
    <n v="120"/>
    <n v="900"/>
    <n v="0.09"/>
  </r>
  <r>
    <x v="997"/>
    <x v="189"/>
    <x v="23"/>
    <x v="1"/>
    <n v="3300"/>
    <n v="137700"/>
    <n v="13.77"/>
  </r>
  <r>
    <x v="997"/>
    <x v="189"/>
    <x v="23"/>
    <x v="1"/>
    <n v="15000"/>
    <n v="859500"/>
    <n v="85.95"/>
  </r>
  <r>
    <x v="997"/>
    <x v="189"/>
    <x v="23"/>
    <x v="1"/>
    <n v="4140"/>
    <n v="288900"/>
    <n v="28.89"/>
  </r>
  <r>
    <x v="997"/>
    <x v="189"/>
    <x v="23"/>
    <x v="1"/>
    <n v="120"/>
    <n v="900"/>
    <n v="0.09"/>
  </r>
  <r>
    <x v="997"/>
    <x v="189"/>
    <x v="23"/>
    <x v="1"/>
    <n v="6180"/>
    <n v="776700"/>
    <n v="77.67"/>
  </r>
  <r>
    <x v="997"/>
    <x v="189"/>
    <x v="23"/>
    <x v="1"/>
    <n v="1380"/>
    <n v="32400"/>
    <n v="3.24"/>
  </r>
  <r>
    <x v="997"/>
    <x v="189"/>
    <x v="23"/>
    <x v="1"/>
    <n v="14940"/>
    <n v="1249200"/>
    <n v="124.92"/>
  </r>
  <r>
    <x v="997"/>
    <x v="189"/>
    <x v="23"/>
    <x v="1"/>
    <n v="7283.153429"/>
    <n v="640063.872019"/>
    <n v="64.006387201899997"/>
  </r>
  <r>
    <x v="997"/>
    <x v="189"/>
    <x v="23"/>
    <x v="1"/>
    <n v="11280"/>
    <n v="741600"/>
    <n v="74.16"/>
  </r>
  <r>
    <x v="997"/>
    <x v="189"/>
    <x v="23"/>
    <x v="1"/>
    <n v="15060"/>
    <n v="2030400"/>
    <n v="203.04"/>
  </r>
  <r>
    <x v="997"/>
    <x v="189"/>
    <x v="23"/>
    <x v="1"/>
    <n v="7800"/>
    <n v="664200"/>
    <n v="66.42"/>
  </r>
  <r>
    <x v="997"/>
    <x v="189"/>
    <x v="23"/>
    <x v="1"/>
    <n v="47940"/>
    <n v="7179300"/>
    <n v="717.93"/>
  </r>
  <r>
    <x v="997"/>
    <x v="189"/>
    <x v="23"/>
    <x v="1"/>
    <n v="15480"/>
    <n v="1416600"/>
    <n v="141.66"/>
  </r>
  <r>
    <x v="997"/>
    <x v="189"/>
    <x v="23"/>
    <x v="1"/>
    <n v="5820"/>
    <n v="509400"/>
    <n v="50.94"/>
  </r>
  <r>
    <x v="997"/>
    <x v="189"/>
    <x v="23"/>
    <x v="1"/>
    <n v="21540"/>
    <n v="7142400"/>
    <n v="714.24"/>
  </r>
  <r>
    <x v="997"/>
    <x v="189"/>
    <x v="23"/>
    <x v="1"/>
    <n v="86400"/>
    <n v="15934500"/>
    <n v="1593.45"/>
  </r>
  <r>
    <x v="997"/>
    <x v="189"/>
    <x v="23"/>
    <x v="1"/>
    <n v="2340"/>
    <n v="108000"/>
    <n v="10.8"/>
  </r>
  <r>
    <x v="997"/>
    <x v="189"/>
    <x v="23"/>
    <x v="1"/>
    <n v="23580"/>
    <n v="7040700"/>
    <n v="704.07"/>
  </r>
  <r>
    <x v="997"/>
    <x v="189"/>
    <x v="23"/>
    <x v="1"/>
    <n v="562.35643100000004"/>
    <n v="7893.228983"/>
    <n v="0.78932289830000002"/>
  </r>
  <r>
    <x v="997"/>
    <x v="189"/>
    <x v="23"/>
    <x v="2"/>
    <n v="1618369.2360340001"/>
    <n v="4683151673.0677795"/>
    <n v="468315.16730677796"/>
  </r>
  <r>
    <x v="997"/>
    <x v="189"/>
    <x v="23"/>
    <x v="1"/>
    <n v="429273.47807999997"/>
    <n v="97886914.763616994"/>
    <n v="9788.6914763616987"/>
  </r>
  <r>
    <x v="997"/>
    <x v="189"/>
    <x v="23"/>
    <x v="3"/>
    <n v="358464.95370200003"/>
    <n v="2588892409.45646"/>
    <n v="258889.24094564599"/>
  </r>
  <r>
    <x v="997"/>
    <x v="189"/>
    <x v="23"/>
    <x v="1"/>
    <n v="414.85339199999999"/>
    <n v="1248.2764440000001"/>
    <n v="0.12482764440000001"/>
  </r>
  <r>
    <x v="997"/>
    <x v="189"/>
    <x v="23"/>
    <x v="1"/>
    <n v="665.58766700000001"/>
    <n v="2476.8412990000002"/>
    <n v="0.24768412990000002"/>
  </r>
  <r>
    <x v="997"/>
    <x v="189"/>
    <x v="23"/>
    <x v="1"/>
    <n v="714.91366600000003"/>
    <n v="2534.960341"/>
    <n v="0.25349603409999999"/>
  </r>
  <r>
    <x v="997"/>
    <x v="189"/>
    <x v="23"/>
    <x v="1"/>
    <n v="251.71939900000001"/>
    <n v="564.83179199999995"/>
    <n v="5.6483179199999997E-2"/>
  </r>
  <r>
    <x v="997"/>
    <x v="189"/>
    <x v="23"/>
    <x v="1"/>
    <n v="434.340126"/>
    <n v="1437.7561880000001"/>
    <n v="0.1437756188"/>
  </r>
  <r>
    <x v="997"/>
    <x v="189"/>
    <x v="23"/>
    <x v="1"/>
    <n v="513.97007599999995"/>
    <n v="1422.1654390000001"/>
    <n v="0.14221654390000002"/>
  </r>
  <r>
    <x v="997"/>
    <x v="189"/>
    <x v="23"/>
    <x v="1"/>
    <n v="468.98222800000002"/>
    <n v="1291.5533459999999"/>
    <n v="0.1291553346"/>
  </r>
  <r>
    <x v="997"/>
    <x v="189"/>
    <x v="23"/>
    <x v="1"/>
    <n v="328.003985"/>
    <n v="947.36245199999996"/>
    <n v="9.4736245199999999E-2"/>
  </r>
  <r>
    <x v="997"/>
    <x v="189"/>
    <x v="23"/>
    <x v="1"/>
    <n v="135.29267899999999"/>
    <n v="299.85552100000001"/>
    <n v="2.99855521E-2"/>
  </r>
  <r>
    <x v="997"/>
    <x v="189"/>
    <x v="23"/>
    <x v="1"/>
    <n v="143.16896"/>
    <n v="299.27871399999998"/>
    <n v="2.9927871399999997E-2"/>
  </r>
  <r>
    <x v="997"/>
    <x v="189"/>
    <x v="23"/>
    <x v="2"/>
    <n v="644.93036800000004"/>
    <n v="1945.2000849999999"/>
    <n v="0.19452000850000001"/>
  </r>
  <r>
    <x v="997"/>
    <x v="189"/>
    <x v="23"/>
    <x v="2"/>
    <n v="206.50873899999999"/>
    <n v="784.90586399999995"/>
    <n v="7.8490586399999993E-2"/>
  </r>
  <r>
    <x v="997"/>
    <x v="189"/>
    <x v="23"/>
    <x v="2"/>
    <n v="367.73579000000001"/>
    <n v="1174.681975"/>
    <n v="0.1174681975"/>
  </r>
  <r>
    <x v="997"/>
    <x v="189"/>
    <x v="23"/>
    <x v="2"/>
    <n v="454.33617900000002"/>
    <n v="1420.8976950000001"/>
    <n v="0.14208976950000002"/>
  </r>
  <r>
    <x v="997"/>
    <x v="189"/>
    <x v="23"/>
    <x v="2"/>
    <n v="199.11250699999999"/>
    <n v="710.37279799999999"/>
    <n v="7.1037279800000006E-2"/>
  </r>
  <r>
    <x v="997"/>
    <x v="189"/>
    <x v="23"/>
    <x v="2"/>
    <n v="485.09140200000002"/>
    <n v="1629.3904749999999"/>
    <n v="0.16293904749999999"/>
  </r>
  <r>
    <x v="997"/>
    <x v="189"/>
    <x v="23"/>
    <x v="2"/>
    <n v="74.308819"/>
    <n v="172.065438"/>
    <n v="1.7206543800000001E-2"/>
  </r>
  <r>
    <x v="997"/>
    <x v="189"/>
    <x v="23"/>
    <x v="2"/>
    <n v="1294.6354120000001"/>
    <n v="4085.045646"/>
    <n v="0.40850456460000001"/>
  </r>
  <r>
    <x v="997"/>
    <x v="189"/>
    <x v="23"/>
    <x v="2"/>
    <n v="674.87352499999997"/>
    <n v="2959.057933"/>
    <n v="0.2959057933"/>
  </r>
  <r>
    <x v="997"/>
    <x v="189"/>
    <x v="23"/>
    <x v="1"/>
    <n v="363.60517599999997"/>
    <n v="1196.860142"/>
    <n v="0.1196860142"/>
  </r>
  <r>
    <x v="997"/>
    <x v="189"/>
    <x v="23"/>
    <x v="1"/>
    <n v="363.23448500000001"/>
    <n v="1195.64104"/>
    <n v="0.119564104"/>
  </r>
  <r>
    <x v="997"/>
    <x v="189"/>
    <x v="23"/>
    <x v="2"/>
    <n v="231759.97256200001"/>
    <n v="739500.43668299995"/>
    <n v="73.950043668299998"/>
  </r>
  <r>
    <x v="997"/>
    <x v="189"/>
    <x v="23"/>
    <x v="1"/>
    <n v="50416.350089"/>
    <n v="158258.516695"/>
    <n v="15.8258516695"/>
  </r>
  <r>
    <x v="1600"/>
    <x v="192"/>
    <x v="12"/>
    <x v="2"/>
    <n v="120"/>
    <n v="900"/>
    <n v="0.09"/>
  </r>
  <r>
    <x v="1600"/>
    <x v="192"/>
    <x v="12"/>
    <x v="2"/>
    <n v="8160"/>
    <n v="523800"/>
    <n v="52.38"/>
  </r>
  <r>
    <x v="1600"/>
    <x v="192"/>
    <x v="12"/>
    <x v="2"/>
    <n v="480"/>
    <n v="8100"/>
    <n v="0.81"/>
  </r>
  <r>
    <x v="1600"/>
    <x v="192"/>
    <x v="12"/>
    <x v="2"/>
    <n v="25154.410519000001"/>
    <n v="3105912.0973100001"/>
    <n v="310.59120973099999"/>
  </r>
  <r>
    <x v="1600"/>
    <x v="192"/>
    <x v="12"/>
    <x v="1"/>
    <n v="113230.495073"/>
    <n v="199259458.35569501"/>
    <n v="19925.945835569502"/>
  </r>
  <r>
    <x v="348"/>
    <x v="190"/>
    <x v="12"/>
    <x v="2"/>
    <n v="1920"/>
    <n v="83700"/>
    <n v="8.3699999999999992"/>
  </r>
  <r>
    <x v="348"/>
    <x v="190"/>
    <x v="12"/>
    <x v="2"/>
    <n v="120"/>
    <n v="900"/>
    <n v="0.09"/>
  </r>
  <r>
    <x v="348"/>
    <x v="190"/>
    <x v="12"/>
    <x v="2"/>
    <n v="1140"/>
    <n v="32400"/>
    <n v="3.24"/>
  </r>
  <r>
    <x v="348"/>
    <x v="190"/>
    <x v="12"/>
    <x v="2"/>
    <n v="18480"/>
    <n v="1277100"/>
    <n v="127.71"/>
  </r>
  <r>
    <x v="348"/>
    <x v="190"/>
    <x v="12"/>
    <x v="2"/>
    <n v="1980"/>
    <n v="135900"/>
    <n v="13.59"/>
  </r>
  <r>
    <x v="348"/>
    <x v="190"/>
    <x v="12"/>
    <x v="2"/>
    <n v="2820"/>
    <n v="154800"/>
    <n v="15.48"/>
  </r>
  <r>
    <x v="348"/>
    <x v="190"/>
    <x v="12"/>
    <x v="2"/>
    <n v="14340"/>
    <n v="1245600"/>
    <n v="124.56"/>
  </r>
  <r>
    <x v="348"/>
    <x v="190"/>
    <x v="12"/>
    <x v="1"/>
    <n v="641.05806500000006"/>
    <n v="8666.6481500000009"/>
    <n v="0.86666481500000014"/>
  </r>
  <r>
    <x v="348"/>
    <x v="190"/>
    <x v="12"/>
    <x v="2"/>
    <n v="1200"/>
    <n v="43200"/>
    <n v="4.32"/>
  </r>
  <r>
    <x v="348"/>
    <x v="190"/>
    <x v="12"/>
    <x v="2"/>
    <n v="1860"/>
    <n v="51300"/>
    <n v="5.13"/>
  </r>
  <r>
    <x v="348"/>
    <x v="190"/>
    <x v="12"/>
    <x v="2"/>
    <n v="28670.327690999999"/>
    <n v="6188086.2901480002"/>
    <n v="618.80862901479998"/>
  </r>
  <r>
    <x v="348"/>
    <x v="190"/>
    <x v="12"/>
    <x v="1"/>
    <n v="160403.84259300001"/>
    <n v="338721541.39541799"/>
    <n v="33872.154139541795"/>
  </r>
  <r>
    <x v="1601"/>
    <x v="189"/>
    <x v="23"/>
    <x v="4"/>
    <n v="2640"/>
    <n v="235800"/>
    <n v="23.58"/>
  </r>
  <r>
    <x v="1601"/>
    <x v="189"/>
    <x v="23"/>
    <x v="3"/>
    <n v="360"/>
    <n v="4500"/>
    <n v="0.45"/>
  </r>
  <r>
    <x v="1601"/>
    <x v="189"/>
    <x v="23"/>
    <x v="1"/>
    <n v="7611.0754930000003"/>
    <n v="1096797.0297719999"/>
    <n v="109.67970297719999"/>
  </r>
  <r>
    <x v="1601"/>
    <x v="189"/>
    <x v="23"/>
    <x v="4"/>
    <n v="148490.869607"/>
    <n v="448482542.33546299"/>
    <n v="44848.2542335463"/>
  </r>
  <r>
    <x v="1601"/>
    <x v="189"/>
    <x v="23"/>
    <x v="1"/>
    <n v="5760"/>
    <n v="239400"/>
    <n v="23.94"/>
  </r>
  <r>
    <x v="1601"/>
    <x v="189"/>
    <x v="23"/>
    <x v="1"/>
    <n v="2700"/>
    <n v="136800"/>
    <n v="13.68"/>
  </r>
  <r>
    <x v="1601"/>
    <x v="189"/>
    <x v="23"/>
    <x v="2"/>
    <n v="124450.486169"/>
    <n v="199866098.61028099"/>
    <n v="19986.609861028101"/>
  </r>
  <r>
    <x v="1601"/>
    <x v="189"/>
    <x v="23"/>
    <x v="3"/>
    <n v="342354.801851"/>
    <n v="1246692884.0065701"/>
    <n v="124669.28840065701"/>
  </r>
  <r>
    <x v="1602"/>
    <x v="191"/>
    <x v="12"/>
    <x v="1"/>
    <n v="6300"/>
    <n v="607500"/>
    <n v="60.75"/>
  </r>
  <r>
    <x v="1602"/>
    <x v="191"/>
    <x v="12"/>
    <x v="1"/>
    <n v="15900"/>
    <n v="5187600"/>
    <n v="518.76"/>
  </r>
  <r>
    <x v="1602"/>
    <x v="191"/>
    <x v="12"/>
    <x v="2"/>
    <n v="132631.497156"/>
    <n v="151029501.63826701"/>
    <n v="15102.950163826701"/>
  </r>
  <r>
    <x v="1602"/>
    <x v="191"/>
    <x v="12"/>
    <x v="1"/>
    <n v="130940.399602"/>
    <n v="368692413.27509803"/>
    <n v="36869.241327509801"/>
  </r>
  <r>
    <x v="1603"/>
    <x v="192"/>
    <x v="12"/>
    <x v="1"/>
    <n v="46646.265941999998"/>
    <n v="68348126.748394996"/>
    <n v="6834.8126748394998"/>
  </r>
  <r>
    <x v="1342"/>
    <x v="164"/>
    <x v="10"/>
    <x v="1"/>
    <n v="126461.44807300001"/>
    <n v="99659111.788843006"/>
    <n v="9965.9111788843002"/>
  </r>
  <r>
    <x v="1604"/>
    <x v="192"/>
    <x v="12"/>
    <x v="2"/>
    <n v="11259.390108"/>
    <n v="35569.651553999996"/>
    <n v="3.5569651553999995"/>
  </r>
  <r>
    <x v="1604"/>
    <x v="192"/>
    <x v="12"/>
    <x v="1"/>
    <n v="9575.4909389999993"/>
    <n v="28897.867740999998"/>
    <n v="2.8897867740999996"/>
  </r>
  <r>
    <x v="1604"/>
    <x v="192"/>
    <x v="12"/>
    <x v="2"/>
    <n v="120"/>
    <n v="900"/>
    <n v="0.09"/>
  </r>
  <r>
    <x v="1604"/>
    <x v="192"/>
    <x v="12"/>
    <x v="2"/>
    <n v="120"/>
    <n v="900"/>
    <n v="0.09"/>
  </r>
  <r>
    <x v="1604"/>
    <x v="192"/>
    <x v="12"/>
    <x v="2"/>
    <n v="1680"/>
    <n v="44100"/>
    <n v="4.41"/>
  </r>
  <r>
    <x v="1604"/>
    <x v="192"/>
    <x v="12"/>
    <x v="2"/>
    <n v="300"/>
    <n v="3600"/>
    <n v="0.36"/>
  </r>
  <r>
    <x v="1604"/>
    <x v="192"/>
    <x v="12"/>
    <x v="2"/>
    <n v="120"/>
    <n v="900"/>
    <n v="0.09"/>
  </r>
  <r>
    <x v="1604"/>
    <x v="192"/>
    <x v="12"/>
    <x v="2"/>
    <n v="300"/>
    <n v="3600"/>
    <n v="0.36"/>
  </r>
  <r>
    <x v="1604"/>
    <x v="192"/>
    <x v="12"/>
    <x v="2"/>
    <n v="540"/>
    <n v="8100"/>
    <n v="0.81"/>
  </r>
  <r>
    <x v="1604"/>
    <x v="192"/>
    <x v="12"/>
    <x v="2"/>
    <n v="120"/>
    <n v="900"/>
    <n v="0.09"/>
  </r>
  <r>
    <x v="1604"/>
    <x v="192"/>
    <x v="12"/>
    <x v="2"/>
    <n v="480"/>
    <n v="6300"/>
    <n v="0.63"/>
  </r>
  <r>
    <x v="1604"/>
    <x v="192"/>
    <x v="12"/>
    <x v="2"/>
    <n v="2100"/>
    <n v="89100"/>
    <n v="8.91"/>
  </r>
  <r>
    <x v="1604"/>
    <x v="192"/>
    <x v="12"/>
    <x v="2"/>
    <n v="180"/>
    <n v="1800"/>
    <n v="0.18"/>
  </r>
  <r>
    <x v="1604"/>
    <x v="192"/>
    <x v="12"/>
    <x v="2"/>
    <n v="64051.858675000003"/>
    <n v="9982981.2498209998"/>
    <n v="998.29812498210003"/>
  </r>
  <r>
    <x v="1604"/>
    <x v="192"/>
    <x v="12"/>
    <x v="2"/>
    <n v="300"/>
    <n v="3600"/>
    <n v="0.36"/>
  </r>
  <r>
    <x v="1604"/>
    <x v="192"/>
    <x v="12"/>
    <x v="2"/>
    <n v="300"/>
    <n v="3600"/>
    <n v="0.36"/>
  </r>
  <r>
    <x v="1604"/>
    <x v="192"/>
    <x v="12"/>
    <x v="2"/>
    <n v="120"/>
    <n v="900"/>
    <n v="0.09"/>
  </r>
  <r>
    <x v="1604"/>
    <x v="192"/>
    <x v="12"/>
    <x v="2"/>
    <n v="960"/>
    <n v="29700"/>
    <n v="2.97"/>
  </r>
  <r>
    <x v="1604"/>
    <x v="192"/>
    <x v="12"/>
    <x v="2"/>
    <n v="180"/>
    <n v="1800"/>
    <n v="0.18"/>
  </r>
  <r>
    <x v="1604"/>
    <x v="192"/>
    <x v="12"/>
    <x v="2"/>
    <n v="480"/>
    <n v="9900"/>
    <n v="0.99"/>
  </r>
  <r>
    <x v="1604"/>
    <x v="192"/>
    <x v="12"/>
    <x v="2"/>
    <n v="120"/>
    <n v="900"/>
    <n v="0.09"/>
  </r>
  <r>
    <x v="1604"/>
    <x v="192"/>
    <x v="12"/>
    <x v="2"/>
    <n v="7624.5572670000001"/>
    <n v="406373.59101600002"/>
    <n v="40.637359101600005"/>
  </r>
  <r>
    <x v="1604"/>
    <x v="192"/>
    <x v="12"/>
    <x v="1"/>
    <n v="600"/>
    <n v="12600"/>
    <n v="1.26"/>
  </r>
  <r>
    <x v="1604"/>
    <x v="192"/>
    <x v="12"/>
    <x v="2"/>
    <n v="25871.449479999999"/>
    <n v="16563114.648065001"/>
    <n v="1656.3114648065"/>
  </r>
  <r>
    <x v="1604"/>
    <x v="192"/>
    <x v="12"/>
    <x v="1"/>
    <n v="157647.057138"/>
    <n v="343127528.956222"/>
    <n v="34312.752895622201"/>
  </r>
  <r>
    <x v="392"/>
    <x v="192"/>
    <x v="12"/>
    <x v="1"/>
    <n v="76905.289699999994"/>
    <n v="311178536.83029503"/>
    <n v="31117.853683029502"/>
  </r>
  <r>
    <x v="1351"/>
    <x v="164"/>
    <x v="10"/>
    <x v="1"/>
    <n v="108.006269"/>
    <n v="669.43812000000003"/>
    <n v="6.6943812000000005E-2"/>
  </r>
  <r>
    <x v="1351"/>
    <x v="164"/>
    <x v="10"/>
    <x v="1"/>
    <n v="188429.91921699999"/>
    <n v="267599954.71204999"/>
    <n v="26759.995471204998"/>
  </r>
  <r>
    <x v="1351"/>
    <x v="164"/>
    <x v="10"/>
    <x v="1"/>
    <n v="14656.712275"/>
    <n v="48597.026562999999"/>
    <n v="4.8597026562999996"/>
  </r>
  <r>
    <x v="1605"/>
    <x v="193"/>
    <x v="12"/>
    <x v="2"/>
    <n v="1440"/>
    <n v="45900"/>
    <n v="4.59"/>
  </r>
  <r>
    <x v="1605"/>
    <x v="193"/>
    <x v="12"/>
    <x v="2"/>
    <n v="2400"/>
    <n v="94500"/>
    <n v="9.4499999999999993"/>
  </r>
  <r>
    <x v="1605"/>
    <x v="193"/>
    <x v="12"/>
    <x v="1"/>
    <n v="55659.320165999998"/>
    <n v="100655405.33535799"/>
    <n v="10065.540533535799"/>
  </r>
  <r>
    <x v="1606"/>
    <x v="193"/>
    <x v="12"/>
    <x v="1"/>
    <n v="32178.506324000002"/>
    <n v="51772472.536133997"/>
    <n v="5177.2472536134001"/>
  </r>
  <r>
    <x v="1607"/>
    <x v="194"/>
    <x v="12"/>
    <x v="1"/>
    <n v="64118.462854999998"/>
    <n v="152529442.05485901"/>
    <n v="15252.944205485901"/>
  </r>
  <r>
    <x v="52"/>
    <x v="194"/>
    <x v="12"/>
    <x v="1"/>
    <n v="91036.274181999994"/>
    <n v="249382623.136473"/>
    <n v="24938.262313647301"/>
  </r>
  <r>
    <x v="1359"/>
    <x v="164"/>
    <x v="10"/>
    <x v="2"/>
    <n v="41690.451063"/>
    <n v="58411728.109577"/>
    <n v="5841.1728109576998"/>
  </r>
  <r>
    <x v="1359"/>
    <x v="164"/>
    <x v="10"/>
    <x v="1"/>
    <n v="59273.775493000001"/>
    <n v="42610478.485308997"/>
    <n v="4261.0478485308995"/>
  </r>
  <r>
    <x v="1359"/>
    <x v="164"/>
    <x v="10"/>
    <x v="2"/>
    <n v="18327.946798000001"/>
    <n v="58327.283189000002"/>
    <n v="5.8327283189000001"/>
  </r>
  <r>
    <x v="1363"/>
    <x v="169"/>
    <x v="10"/>
    <x v="1"/>
    <n v="81546.860348999995"/>
    <n v="93451258.073165998"/>
    <n v="9345.1258073165991"/>
  </r>
  <r>
    <x v="1608"/>
    <x v="193"/>
    <x v="12"/>
    <x v="2"/>
    <n v="6360"/>
    <n v="1496700"/>
    <n v="149.66999999999999"/>
  </r>
  <r>
    <x v="1608"/>
    <x v="193"/>
    <x v="12"/>
    <x v="1"/>
    <n v="87237.386022999999"/>
    <n v="190615480.94213301"/>
    <n v="19061.5480942133"/>
  </r>
  <r>
    <x v="887"/>
    <x v="164"/>
    <x v="10"/>
    <x v="1"/>
    <n v="49296.282936000003"/>
    <n v="49292340.469434001"/>
    <n v="4929.2340469434002"/>
  </r>
  <r>
    <x v="1609"/>
    <x v="172"/>
    <x v="12"/>
    <x v="2"/>
    <n v="1680"/>
    <n v="86400"/>
    <n v="8.64"/>
  </r>
  <r>
    <x v="1609"/>
    <x v="172"/>
    <x v="12"/>
    <x v="2"/>
    <n v="300"/>
    <n v="3600"/>
    <n v="0.36"/>
  </r>
  <r>
    <x v="1609"/>
    <x v="172"/>
    <x v="12"/>
    <x v="2"/>
    <n v="11266.517903"/>
    <n v="2344654.5415380001"/>
    <n v="234.46545415380001"/>
  </r>
  <r>
    <x v="1609"/>
    <x v="172"/>
    <x v="12"/>
    <x v="2"/>
    <n v="89860.255877999996"/>
    <n v="126229778.126451"/>
    <n v="12622.9778126451"/>
  </r>
  <r>
    <x v="1609"/>
    <x v="172"/>
    <x v="12"/>
    <x v="2"/>
    <n v="318525.08075199998"/>
    <n v="1147557168.57531"/>
    <n v="114755.71685753101"/>
  </r>
  <r>
    <x v="1609"/>
    <x v="172"/>
    <x v="12"/>
    <x v="1"/>
    <n v="393440.251162"/>
    <n v="524553498.57301301"/>
    <n v="52455.349857301298"/>
  </r>
  <r>
    <x v="1610"/>
    <x v="194"/>
    <x v="12"/>
    <x v="2"/>
    <n v="38417.698462"/>
    <n v="25206550.677797001"/>
    <n v="2520.6550677796999"/>
  </r>
  <r>
    <x v="1610"/>
    <x v="194"/>
    <x v="12"/>
    <x v="1"/>
    <n v="90879.028602999999"/>
    <n v="283451639.41254097"/>
    <n v="28345.163941254097"/>
  </r>
  <r>
    <x v="1366"/>
    <x v="169"/>
    <x v="10"/>
    <x v="1"/>
    <n v="139570.12518900001"/>
    <n v="171507418.45213601"/>
    <n v="17150.741845213601"/>
  </r>
  <r>
    <x v="284"/>
    <x v="169"/>
    <x v="10"/>
    <x v="1"/>
    <n v="73461.355274000001"/>
    <n v="72493043.115907997"/>
    <n v="7249.3043115907994"/>
  </r>
  <r>
    <x v="1611"/>
    <x v="193"/>
    <x v="12"/>
    <x v="2"/>
    <n v="518.13761899999997"/>
    <n v="13372.491313"/>
    <n v="1.3372491313000001"/>
  </r>
  <r>
    <x v="1611"/>
    <x v="193"/>
    <x v="12"/>
    <x v="2"/>
    <n v="120"/>
    <n v="900"/>
    <n v="0.09"/>
  </r>
  <r>
    <x v="1611"/>
    <x v="193"/>
    <x v="12"/>
    <x v="2"/>
    <n v="420"/>
    <n v="8100"/>
    <n v="0.81"/>
  </r>
  <r>
    <x v="1611"/>
    <x v="193"/>
    <x v="12"/>
    <x v="2"/>
    <n v="540"/>
    <n v="9900"/>
    <n v="0.99"/>
  </r>
  <r>
    <x v="1611"/>
    <x v="193"/>
    <x v="12"/>
    <x v="2"/>
    <n v="5580"/>
    <n v="212400"/>
    <n v="21.24"/>
  </r>
  <r>
    <x v="1611"/>
    <x v="193"/>
    <x v="12"/>
    <x v="2"/>
    <n v="360"/>
    <n v="4500"/>
    <n v="0.45"/>
  </r>
  <r>
    <x v="1611"/>
    <x v="193"/>
    <x v="12"/>
    <x v="2"/>
    <n v="120"/>
    <n v="900"/>
    <n v="0.09"/>
  </r>
  <r>
    <x v="1611"/>
    <x v="193"/>
    <x v="12"/>
    <x v="2"/>
    <n v="120"/>
    <n v="900"/>
    <n v="0.09"/>
  </r>
  <r>
    <x v="1611"/>
    <x v="193"/>
    <x v="12"/>
    <x v="2"/>
    <n v="120"/>
    <n v="900"/>
    <n v="0.09"/>
  </r>
  <r>
    <x v="1611"/>
    <x v="193"/>
    <x v="12"/>
    <x v="2"/>
    <n v="240"/>
    <n v="2700"/>
    <n v="0.27"/>
  </r>
  <r>
    <x v="1611"/>
    <x v="193"/>
    <x v="12"/>
    <x v="2"/>
    <n v="180"/>
    <n v="1800"/>
    <n v="0.18"/>
  </r>
  <r>
    <x v="1611"/>
    <x v="193"/>
    <x v="12"/>
    <x v="2"/>
    <n v="21671.678569"/>
    <n v="2540507.0449740002"/>
    <n v="254.05070449740001"/>
  </r>
  <r>
    <x v="1611"/>
    <x v="193"/>
    <x v="12"/>
    <x v="1"/>
    <n v="95450.846497999999"/>
    <n v="234488614.39892599"/>
    <n v="23448.8614398926"/>
  </r>
  <r>
    <x v="1612"/>
    <x v="195"/>
    <x v="12"/>
    <x v="1"/>
    <n v="85172.380183999994"/>
    <n v="181968889.32594499"/>
    <n v="18196.888932594498"/>
  </r>
  <r>
    <x v="1371"/>
    <x v="171"/>
    <x v="10"/>
    <x v="2"/>
    <n v="20407.917809999999"/>
    <n v="8811405.1561440006"/>
    <n v="881.1405156144001"/>
  </r>
  <r>
    <x v="1371"/>
    <x v="171"/>
    <x v="10"/>
    <x v="1"/>
    <n v="89243.300134000005"/>
    <n v="138903813.04681501"/>
    <n v="13890.381304681501"/>
  </r>
  <r>
    <x v="1371"/>
    <x v="171"/>
    <x v="10"/>
    <x v="2"/>
    <n v="1687.0376779999999"/>
    <n v="4831.2766709999996"/>
    <n v="0.48312766709999994"/>
  </r>
  <r>
    <x v="1371"/>
    <x v="171"/>
    <x v="10"/>
    <x v="1"/>
    <n v="21142.078256000001"/>
    <n v="68877.765857999999"/>
    <n v="6.8877765858000002"/>
  </r>
  <r>
    <x v="1613"/>
    <x v="171"/>
    <x v="10"/>
    <x v="1"/>
    <n v="19484.499811999998"/>
    <n v="19466122.095167"/>
    <n v="1946.6122095167"/>
  </r>
  <r>
    <x v="1614"/>
    <x v="194"/>
    <x v="12"/>
    <x v="1"/>
    <n v="43963.394128"/>
    <n v="61870956.431396"/>
    <n v="6187.0956431395998"/>
  </r>
  <r>
    <x v="1615"/>
    <x v="171"/>
    <x v="10"/>
    <x v="1"/>
    <n v="28819.21516"/>
    <n v="42983015.087560996"/>
    <n v="4298.3015087560998"/>
  </r>
  <r>
    <x v="1616"/>
    <x v="193"/>
    <x v="12"/>
    <x v="2"/>
    <n v="3116.9411150000001"/>
    <n v="10585.160795"/>
    <n v="1.0585160794999999"/>
  </r>
  <r>
    <x v="1616"/>
    <x v="193"/>
    <x v="12"/>
    <x v="1"/>
    <n v="3465.5786459999999"/>
    <n v="11816.560446"/>
    <n v="1.1816560446"/>
  </r>
  <r>
    <x v="1616"/>
    <x v="193"/>
    <x v="12"/>
    <x v="1"/>
    <n v="3420"/>
    <n v="364500"/>
    <n v="36.450000000000003"/>
  </r>
  <r>
    <x v="1616"/>
    <x v="193"/>
    <x v="12"/>
    <x v="2"/>
    <n v="1380"/>
    <n v="28800"/>
    <n v="2.88"/>
  </r>
  <r>
    <x v="1616"/>
    <x v="193"/>
    <x v="12"/>
    <x v="2"/>
    <n v="3480"/>
    <n v="169200"/>
    <n v="16.920000000000002"/>
  </r>
  <r>
    <x v="1616"/>
    <x v="193"/>
    <x v="12"/>
    <x v="2"/>
    <n v="120"/>
    <n v="900"/>
    <n v="0.09"/>
  </r>
  <r>
    <x v="1616"/>
    <x v="193"/>
    <x v="12"/>
    <x v="1"/>
    <n v="3240"/>
    <n v="252900"/>
    <n v="25.29"/>
  </r>
  <r>
    <x v="1616"/>
    <x v="193"/>
    <x v="12"/>
    <x v="2"/>
    <n v="120"/>
    <n v="900"/>
    <n v="0.09"/>
  </r>
  <r>
    <x v="1616"/>
    <x v="193"/>
    <x v="12"/>
    <x v="1"/>
    <n v="8040"/>
    <n v="794700"/>
    <n v="79.47"/>
  </r>
  <r>
    <x v="1616"/>
    <x v="193"/>
    <x v="12"/>
    <x v="2"/>
    <n v="120"/>
    <n v="900"/>
    <n v="0.09"/>
  </r>
  <r>
    <x v="1616"/>
    <x v="193"/>
    <x v="12"/>
    <x v="2"/>
    <n v="80029.895866999999"/>
    <n v="43936467.381998003"/>
    <n v="4393.6467381998"/>
  </r>
  <r>
    <x v="1616"/>
    <x v="193"/>
    <x v="12"/>
    <x v="1"/>
    <n v="6660"/>
    <n v="330300"/>
    <n v="33.03"/>
  </r>
  <r>
    <x v="1616"/>
    <x v="193"/>
    <x v="12"/>
    <x v="1"/>
    <n v="5580"/>
    <n v="309600"/>
    <n v="30.96"/>
  </r>
  <r>
    <x v="1616"/>
    <x v="193"/>
    <x v="12"/>
    <x v="1"/>
    <n v="2700"/>
    <n v="110700"/>
    <n v="11.07"/>
  </r>
  <r>
    <x v="1616"/>
    <x v="193"/>
    <x v="12"/>
    <x v="1"/>
    <n v="4260"/>
    <n v="157500"/>
    <n v="15.75"/>
  </r>
  <r>
    <x v="1616"/>
    <x v="193"/>
    <x v="12"/>
    <x v="1"/>
    <n v="6060"/>
    <n v="287100"/>
    <n v="28.71"/>
  </r>
  <r>
    <x v="1616"/>
    <x v="193"/>
    <x v="12"/>
    <x v="1"/>
    <n v="3480"/>
    <n v="116100"/>
    <n v="11.61"/>
  </r>
  <r>
    <x v="1616"/>
    <x v="193"/>
    <x v="12"/>
    <x v="1"/>
    <n v="3240"/>
    <n v="141300"/>
    <n v="14.13"/>
  </r>
  <r>
    <x v="1616"/>
    <x v="193"/>
    <x v="12"/>
    <x v="1"/>
    <n v="5340"/>
    <n v="240300"/>
    <n v="24.03"/>
  </r>
  <r>
    <x v="1616"/>
    <x v="193"/>
    <x v="12"/>
    <x v="1"/>
    <n v="3420"/>
    <n v="158400"/>
    <n v="15.84"/>
  </r>
  <r>
    <x v="1616"/>
    <x v="193"/>
    <x v="12"/>
    <x v="1"/>
    <n v="2820"/>
    <n v="124200"/>
    <n v="12.42"/>
  </r>
  <r>
    <x v="1616"/>
    <x v="193"/>
    <x v="12"/>
    <x v="1"/>
    <n v="2505.7889070000001"/>
    <n v="81725.454960999996"/>
    <n v="8.1725454960999997"/>
  </r>
  <r>
    <x v="1616"/>
    <x v="193"/>
    <x v="12"/>
    <x v="1"/>
    <n v="3360"/>
    <n v="126000"/>
    <n v="12.6"/>
  </r>
  <r>
    <x v="1616"/>
    <x v="193"/>
    <x v="12"/>
    <x v="2"/>
    <n v="300"/>
    <n v="3600"/>
    <n v="0.36"/>
  </r>
  <r>
    <x v="1616"/>
    <x v="193"/>
    <x v="12"/>
    <x v="2"/>
    <n v="180"/>
    <n v="1800"/>
    <n v="0.18"/>
  </r>
  <r>
    <x v="1616"/>
    <x v="193"/>
    <x v="12"/>
    <x v="2"/>
    <n v="120"/>
    <n v="900"/>
    <n v="0.09"/>
  </r>
  <r>
    <x v="1616"/>
    <x v="193"/>
    <x v="12"/>
    <x v="1"/>
    <n v="5580"/>
    <n v="221400"/>
    <n v="22.14"/>
  </r>
  <r>
    <x v="1616"/>
    <x v="193"/>
    <x v="12"/>
    <x v="2"/>
    <n v="2100"/>
    <n v="74700"/>
    <n v="7.47"/>
  </r>
  <r>
    <x v="1616"/>
    <x v="193"/>
    <x v="12"/>
    <x v="2"/>
    <n v="4680"/>
    <n v="327600"/>
    <n v="32.76"/>
  </r>
  <r>
    <x v="1616"/>
    <x v="193"/>
    <x v="12"/>
    <x v="1"/>
    <n v="11040"/>
    <n v="528300"/>
    <n v="52.83"/>
  </r>
  <r>
    <x v="1616"/>
    <x v="193"/>
    <x v="12"/>
    <x v="2"/>
    <n v="3120"/>
    <n v="117900"/>
    <n v="11.79"/>
  </r>
  <r>
    <x v="1616"/>
    <x v="193"/>
    <x v="12"/>
    <x v="2"/>
    <n v="3240"/>
    <n v="124200"/>
    <n v="12.42"/>
  </r>
  <r>
    <x v="1616"/>
    <x v="193"/>
    <x v="12"/>
    <x v="2"/>
    <n v="420"/>
    <n v="6300"/>
    <n v="0.63"/>
  </r>
  <r>
    <x v="1616"/>
    <x v="193"/>
    <x v="12"/>
    <x v="2"/>
    <n v="180"/>
    <n v="1800"/>
    <n v="0.18"/>
  </r>
  <r>
    <x v="1616"/>
    <x v="193"/>
    <x v="12"/>
    <x v="2"/>
    <n v="1260"/>
    <n v="47700"/>
    <n v="4.7699999999999996"/>
  </r>
  <r>
    <x v="1616"/>
    <x v="193"/>
    <x v="12"/>
    <x v="2"/>
    <n v="3420"/>
    <n v="170100"/>
    <n v="17.010000000000002"/>
  </r>
  <r>
    <x v="1616"/>
    <x v="193"/>
    <x v="12"/>
    <x v="1"/>
    <n v="4980"/>
    <n v="397800"/>
    <n v="39.78"/>
  </r>
  <r>
    <x v="1616"/>
    <x v="193"/>
    <x v="12"/>
    <x v="1"/>
    <n v="3420"/>
    <n v="215100"/>
    <n v="21.51"/>
  </r>
  <r>
    <x v="1616"/>
    <x v="193"/>
    <x v="12"/>
    <x v="1"/>
    <n v="5220"/>
    <n v="301500"/>
    <n v="30.15"/>
  </r>
  <r>
    <x v="1616"/>
    <x v="193"/>
    <x v="12"/>
    <x v="1"/>
    <n v="8040"/>
    <n v="550800"/>
    <n v="55.08"/>
  </r>
  <r>
    <x v="1616"/>
    <x v="193"/>
    <x v="12"/>
    <x v="1"/>
    <n v="7920"/>
    <n v="397800"/>
    <n v="39.78"/>
  </r>
  <r>
    <x v="1616"/>
    <x v="193"/>
    <x v="12"/>
    <x v="1"/>
    <n v="2880"/>
    <n v="186300"/>
    <n v="18.63"/>
  </r>
  <r>
    <x v="1616"/>
    <x v="193"/>
    <x v="12"/>
    <x v="1"/>
    <n v="404.74124899999998"/>
    <n v="5207.7584690000003"/>
    <n v="0.52077584690000001"/>
  </r>
  <r>
    <x v="1616"/>
    <x v="193"/>
    <x v="12"/>
    <x v="2"/>
    <n v="180"/>
    <n v="1800"/>
    <n v="0.18"/>
  </r>
  <r>
    <x v="1616"/>
    <x v="193"/>
    <x v="12"/>
    <x v="2"/>
    <n v="120"/>
    <n v="900"/>
    <n v="0.09"/>
  </r>
  <r>
    <x v="1616"/>
    <x v="193"/>
    <x v="12"/>
    <x v="2"/>
    <n v="240"/>
    <n v="2700"/>
    <n v="0.27"/>
  </r>
  <r>
    <x v="1616"/>
    <x v="193"/>
    <x v="12"/>
    <x v="2"/>
    <n v="2100"/>
    <n v="51300"/>
    <n v="5.13"/>
  </r>
  <r>
    <x v="1616"/>
    <x v="193"/>
    <x v="12"/>
    <x v="1"/>
    <n v="4080"/>
    <n v="175500"/>
    <n v="17.55"/>
  </r>
  <r>
    <x v="1616"/>
    <x v="193"/>
    <x v="12"/>
    <x v="2"/>
    <n v="3720"/>
    <n v="149400"/>
    <n v="14.94"/>
  </r>
  <r>
    <x v="1616"/>
    <x v="193"/>
    <x v="12"/>
    <x v="2"/>
    <n v="4020"/>
    <n v="162900"/>
    <n v="16.29"/>
  </r>
  <r>
    <x v="1616"/>
    <x v="193"/>
    <x v="12"/>
    <x v="1"/>
    <n v="4560"/>
    <n v="160200"/>
    <n v="16.02"/>
  </r>
  <r>
    <x v="1616"/>
    <x v="193"/>
    <x v="12"/>
    <x v="2"/>
    <n v="40680"/>
    <n v="3898800"/>
    <n v="389.88"/>
  </r>
  <r>
    <x v="1616"/>
    <x v="193"/>
    <x v="12"/>
    <x v="2"/>
    <n v="6840"/>
    <n v="262800"/>
    <n v="26.28"/>
  </r>
  <r>
    <x v="1616"/>
    <x v="193"/>
    <x v="12"/>
    <x v="2"/>
    <n v="3420"/>
    <n v="113400"/>
    <n v="11.34"/>
  </r>
  <r>
    <x v="1616"/>
    <x v="193"/>
    <x v="12"/>
    <x v="2"/>
    <n v="8940"/>
    <n v="877500"/>
    <n v="87.75"/>
  </r>
  <r>
    <x v="1616"/>
    <x v="193"/>
    <x v="12"/>
    <x v="2"/>
    <n v="7260"/>
    <n v="640800"/>
    <n v="64.08"/>
  </r>
  <r>
    <x v="1616"/>
    <x v="193"/>
    <x v="12"/>
    <x v="2"/>
    <n v="2220"/>
    <n v="150300"/>
    <n v="15.03"/>
  </r>
  <r>
    <x v="1616"/>
    <x v="193"/>
    <x v="12"/>
    <x v="2"/>
    <n v="2220"/>
    <n v="96300"/>
    <n v="9.6300000000000008"/>
  </r>
  <r>
    <x v="1616"/>
    <x v="193"/>
    <x v="12"/>
    <x v="2"/>
    <n v="840"/>
    <n v="18900"/>
    <n v="1.89"/>
  </r>
  <r>
    <x v="1616"/>
    <x v="193"/>
    <x v="12"/>
    <x v="2"/>
    <n v="74498.426674999995"/>
    <n v="10856518.750179"/>
    <n v="1085.6518750179"/>
  </r>
  <r>
    <x v="1616"/>
    <x v="193"/>
    <x v="12"/>
    <x v="2"/>
    <n v="285591.41067999997"/>
    <n v="326183194.86576003"/>
    <n v="32618.319486576002"/>
  </r>
  <r>
    <x v="1616"/>
    <x v="193"/>
    <x v="12"/>
    <x v="1"/>
    <n v="406852.02369900001"/>
    <n v="556381247.99971998"/>
    <n v="55638.124799972"/>
  </r>
  <r>
    <x v="1617"/>
    <x v="195"/>
    <x v="12"/>
    <x v="1"/>
    <n v="71476.564046"/>
    <n v="174485848.057118"/>
    <n v="17448.584805711798"/>
  </r>
  <r>
    <x v="1618"/>
    <x v="193"/>
    <x v="12"/>
    <x v="2"/>
    <n v="120"/>
    <n v="900"/>
    <n v="0.09"/>
  </r>
  <r>
    <x v="1618"/>
    <x v="193"/>
    <x v="12"/>
    <x v="2"/>
    <n v="1920"/>
    <n v="55800"/>
    <n v="5.58"/>
  </r>
  <r>
    <x v="1618"/>
    <x v="193"/>
    <x v="12"/>
    <x v="1"/>
    <n v="43898.297569000002"/>
    <n v="50597568.420610003"/>
    <n v="5059.7568420610005"/>
  </r>
  <r>
    <x v="52"/>
    <x v="171"/>
    <x v="10"/>
    <x v="1"/>
    <n v="19608.888273"/>
    <n v="20240168.210019998"/>
    <n v="2024.0168210019999"/>
  </r>
  <r>
    <x v="1377"/>
    <x v="164"/>
    <x v="10"/>
    <x v="1"/>
    <n v="72279.247367000004"/>
    <n v="87156302.583733007"/>
    <n v="8715.6302583733013"/>
  </r>
  <r>
    <x v="1378"/>
    <x v="169"/>
    <x v="10"/>
    <x v="1"/>
    <n v="120"/>
    <n v="900"/>
    <n v="0.09"/>
  </r>
  <r>
    <x v="1378"/>
    <x v="169"/>
    <x v="10"/>
    <x v="1"/>
    <n v="120"/>
    <n v="900"/>
    <n v="0.09"/>
  </r>
  <r>
    <x v="1378"/>
    <x v="169"/>
    <x v="10"/>
    <x v="1"/>
    <n v="114561.60531"/>
    <n v="54679882.713569"/>
    <n v="5467.9882713569004"/>
  </r>
  <r>
    <x v="1379"/>
    <x v="169"/>
    <x v="10"/>
    <x v="1"/>
    <n v="52285.561744999999"/>
    <n v="85458590.315426007"/>
    <n v="8545.8590315426009"/>
  </r>
  <r>
    <x v="1619"/>
    <x v="193"/>
    <x v="12"/>
    <x v="2"/>
    <n v="6133.9838909999999"/>
    <n v="1217087.0130769999"/>
    <n v="121.7087013077"/>
  </r>
  <r>
    <x v="1619"/>
    <x v="193"/>
    <x v="12"/>
    <x v="1"/>
    <n v="56057.397491000003"/>
    <n v="57162501.678225003"/>
    <n v="5716.2501678225008"/>
  </r>
  <r>
    <x v="1620"/>
    <x v="193"/>
    <x v="12"/>
    <x v="1"/>
    <n v="37738.987766999999"/>
    <n v="52439906.374926999"/>
    <n v="5243.9906374926995"/>
  </r>
  <r>
    <x v="138"/>
    <x v="171"/>
    <x v="10"/>
    <x v="1"/>
    <n v="40400.576131000002"/>
    <n v="77702231.923691005"/>
    <n v="7770.2231923691006"/>
  </r>
  <r>
    <x v="1621"/>
    <x v="195"/>
    <x v="12"/>
    <x v="1"/>
    <n v="27040.556511999999"/>
    <n v="33244325.132819999"/>
    <n v="3324.4325132819999"/>
  </r>
  <r>
    <x v="1385"/>
    <x v="172"/>
    <x v="12"/>
    <x v="1"/>
    <n v="78.236669000000006"/>
    <n v="230.56188"/>
    <n v="2.3056188000000002E-2"/>
  </r>
  <r>
    <x v="1385"/>
    <x v="172"/>
    <x v="12"/>
    <x v="1"/>
    <n v="105.02614699999999"/>
    <n v="261.13769400000001"/>
    <n v="2.61137694E-2"/>
  </r>
  <r>
    <x v="1385"/>
    <x v="172"/>
    <x v="12"/>
    <x v="2"/>
    <n v="77554.925845999998"/>
    <n v="249310.94732400001"/>
    <n v="24.931094732400002"/>
  </r>
  <r>
    <x v="1385"/>
    <x v="172"/>
    <x v="12"/>
    <x v="1"/>
    <n v="55603.119735"/>
    <n v="186353.39431599999"/>
    <n v="18.635339431599999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80"/>
    <n v="1800"/>
    <n v="0.18"/>
  </r>
  <r>
    <x v="1385"/>
    <x v="172"/>
    <x v="12"/>
    <x v="2"/>
    <n v="4680"/>
    <n v="577800"/>
    <n v="57.78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81.530044"/>
    <n v="654.434167"/>
    <n v="6.5443416700000007E-2"/>
  </r>
  <r>
    <x v="1385"/>
    <x v="172"/>
    <x v="12"/>
    <x v="2"/>
    <n v="845.85907699999996"/>
    <n v="2636.7912529999999"/>
    <n v="0.26367912529999998"/>
  </r>
  <r>
    <x v="1385"/>
    <x v="172"/>
    <x v="12"/>
    <x v="1"/>
    <n v="6000"/>
    <n v="244800"/>
    <n v="24.48"/>
  </r>
  <r>
    <x v="1385"/>
    <x v="172"/>
    <x v="12"/>
    <x v="1"/>
    <n v="6180"/>
    <n v="247500"/>
    <n v="24.75"/>
  </r>
  <r>
    <x v="1385"/>
    <x v="172"/>
    <x v="12"/>
    <x v="1"/>
    <n v="15840"/>
    <n v="1522800"/>
    <n v="152.28"/>
  </r>
  <r>
    <x v="1385"/>
    <x v="172"/>
    <x v="12"/>
    <x v="1"/>
    <n v="2220"/>
    <n v="131400"/>
    <n v="13.14"/>
  </r>
  <r>
    <x v="1385"/>
    <x v="172"/>
    <x v="12"/>
    <x v="2"/>
    <n v="240"/>
    <n v="2700"/>
    <n v="0.27"/>
  </r>
  <r>
    <x v="1385"/>
    <x v="172"/>
    <x v="12"/>
    <x v="2"/>
    <n v="180"/>
    <n v="1800"/>
    <n v="0.18"/>
  </r>
  <r>
    <x v="1385"/>
    <x v="172"/>
    <x v="12"/>
    <x v="2"/>
    <n v="360"/>
    <n v="4500"/>
    <n v="0.45"/>
  </r>
  <r>
    <x v="1385"/>
    <x v="172"/>
    <x v="12"/>
    <x v="2"/>
    <n v="240"/>
    <n v="2700"/>
    <n v="0.27"/>
  </r>
  <r>
    <x v="1385"/>
    <x v="172"/>
    <x v="12"/>
    <x v="1"/>
    <n v="3780"/>
    <n v="210600"/>
    <n v="21.06"/>
  </r>
  <r>
    <x v="1385"/>
    <x v="172"/>
    <x v="12"/>
    <x v="1"/>
    <n v="2400"/>
    <n v="117900"/>
    <n v="11.79"/>
  </r>
  <r>
    <x v="1385"/>
    <x v="172"/>
    <x v="12"/>
    <x v="2"/>
    <n v="120"/>
    <n v="900"/>
    <n v="0.09"/>
  </r>
  <r>
    <x v="1385"/>
    <x v="172"/>
    <x v="12"/>
    <x v="2"/>
    <n v="34560"/>
    <n v="8599500"/>
    <n v="859.95"/>
  </r>
  <r>
    <x v="1385"/>
    <x v="172"/>
    <x v="12"/>
    <x v="2"/>
    <n v="660"/>
    <n v="11700"/>
    <n v="1.17"/>
  </r>
  <r>
    <x v="1385"/>
    <x v="172"/>
    <x v="12"/>
    <x v="1"/>
    <n v="3540"/>
    <n v="128700"/>
    <n v="12.87"/>
  </r>
  <r>
    <x v="1385"/>
    <x v="172"/>
    <x v="12"/>
    <x v="1"/>
    <n v="1380"/>
    <n v="39600"/>
    <n v="3.96"/>
  </r>
  <r>
    <x v="1385"/>
    <x v="172"/>
    <x v="12"/>
    <x v="1"/>
    <n v="2460"/>
    <n v="93600"/>
    <n v="9.36"/>
  </r>
  <r>
    <x v="1385"/>
    <x v="172"/>
    <x v="12"/>
    <x v="2"/>
    <n v="3840"/>
    <n v="226800"/>
    <n v="22.68"/>
  </r>
  <r>
    <x v="1385"/>
    <x v="172"/>
    <x v="12"/>
    <x v="2"/>
    <n v="180"/>
    <n v="1800"/>
    <n v="0.18"/>
  </r>
  <r>
    <x v="1385"/>
    <x v="172"/>
    <x v="12"/>
    <x v="1"/>
    <n v="19440"/>
    <n v="3223800"/>
    <n v="322.38"/>
  </r>
  <r>
    <x v="1385"/>
    <x v="172"/>
    <x v="12"/>
    <x v="2"/>
    <n v="3720"/>
    <n v="135000"/>
    <n v="13.5"/>
  </r>
  <r>
    <x v="1385"/>
    <x v="172"/>
    <x v="12"/>
    <x v="1"/>
    <n v="3480"/>
    <n v="156600"/>
    <n v="15.66"/>
  </r>
  <r>
    <x v="1385"/>
    <x v="172"/>
    <x v="12"/>
    <x v="1"/>
    <n v="3780"/>
    <n v="135000"/>
    <n v="13.5"/>
  </r>
  <r>
    <x v="1385"/>
    <x v="172"/>
    <x v="12"/>
    <x v="2"/>
    <n v="240"/>
    <n v="2700"/>
    <n v="0.27"/>
  </r>
  <r>
    <x v="1385"/>
    <x v="172"/>
    <x v="12"/>
    <x v="1"/>
    <n v="3720"/>
    <n v="129600"/>
    <n v="12.96"/>
  </r>
  <r>
    <x v="1385"/>
    <x v="172"/>
    <x v="12"/>
    <x v="1"/>
    <n v="180"/>
    <n v="1800"/>
    <n v="0.18"/>
  </r>
  <r>
    <x v="1385"/>
    <x v="172"/>
    <x v="12"/>
    <x v="1"/>
    <n v="4740"/>
    <n v="212400"/>
    <n v="21.24"/>
  </r>
  <r>
    <x v="1385"/>
    <x v="172"/>
    <x v="12"/>
    <x v="1"/>
    <n v="10740"/>
    <n v="384300"/>
    <n v="38.43"/>
  </r>
  <r>
    <x v="1385"/>
    <x v="172"/>
    <x v="12"/>
    <x v="1"/>
    <n v="10560"/>
    <n v="808200"/>
    <n v="80.819999999999993"/>
  </r>
  <r>
    <x v="1385"/>
    <x v="172"/>
    <x v="12"/>
    <x v="1"/>
    <n v="8160"/>
    <n v="372600"/>
    <n v="37.26"/>
  </r>
  <r>
    <x v="1385"/>
    <x v="172"/>
    <x v="12"/>
    <x v="1"/>
    <n v="2700"/>
    <n v="111600"/>
    <n v="11.16"/>
  </r>
  <r>
    <x v="1385"/>
    <x v="172"/>
    <x v="12"/>
    <x v="1"/>
    <n v="8160"/>
    <n v="373500"/>
    <n v="37.35"/>
  </r>
  <r>
    <x v="1385"/>
    <x v="172"/>
    <x v="12"/>
    <x v="1"/>
    <n v="5580"/>
    <n v="268200"/>
    <n v="26.82"/>
  </r>
  <r>
    <x v="1385"/>
    <x v="172"/>
    <x v="12"/>
    <x v="1"/>
    <n v="3420"/>
    <n v="123300"/>
    <n v="12.33"/>
  </r>
  <r>
    <x v="1385"/>
    <x v="172"/>
    <x v="12"/>
    <x v="1"/>
    <n v="6540"/>
    <n v="226800"/>
    <n v="22.68"/>
  </r>
  <r>
    <x v="1385"/>
    <x v="172"/>
    <x v="12"/>
    <x v="1"/>
    <n v="4740"/>
    <n v="228600"/>
    <n v="22.86"/>
  </r>
  <r>
    <x v="1385"/>
    <x v="172"/>
    <x v="12"/>
    <x v="1"/>
    <n v="2340"/>
    <n v="122400"/>
    <n v="12.24"/>
  </r>
  <r>
    <x v="1385"/>
    <x v="172"/>
    <x v="12"/>
    <x v="1"/>
    <n v="4080"/>
    <n v="184500"/>
    <n v="18.45"/>
  </r>
  <r>
    <x v="1385"/>
    <x v="172"/>
    <x v="12"/>
    <x v="1"/>
    <n v="3720"/>
    <n v="105300"/>
    <n v="10.53"/>
  </r>
  <r>
    <x v="1385"/>
    <x v="172"/>
    <x v="12"/>
    <x v="1"/>
    <n v="5460"/>
    <n v="223200"/>
    <n v="22.32"/>
  </r>
  <r>
    <x v="1385"/>
    <x v="172"/>
    <x v="12"/>
    <x v="1"/>
    <n v="3180"/>
    <n v="148500"/>
    <n v="14.85"/>
  </r>
  <r>
    <x v="1385"/>
    <x v="172"/>
    <x v="12"/>
    <x v="1"/>
    <n v="14460"/>
    <n v="1070100"/>
    <n v="107.01"/>
  </r>
  <r>
    <x v="1385"/>
    <x v="172"/>
    <x v="12"/>
    <x v="2"/>
    <n v="7200"/>
    <n v="520200"/>
    <n v="52.02"/>
  </r>
  <r>
    <x v="1385"/>
    <x v="172"/>
    <x v="12"/>
    <x v="1"/>
    <n v="10020"/>
    <n v="560700"/>
    <n v="56.07"/>
  </r>
  <r>
    <x v="1385"/>
    <x v="172"/>
    <x v="12"/>
    <x v="1"/>
    <n v="6420"/>
    <n v="302400"/>
    <n v="30.24"/>
  </r>
  <r>
    <x v="1385"/>
    <x v="172"/>
    <x v="12"/>
    <x v="1"/>
    <n v="5100"/>
    <n v="180900"/>
    <n v="18.09"/>
  </r>
  <r>
    <x v="1385"/>
    <x v="172"/>
    <x v="12"/>
    <x v="1"/>
    <n v="6120"/>
    <n v="367200"/>
    <n v="36.72"/>
  </r>
  <r>
    <x v="1385"/>
    <x v="172"/>
    <x v="12"/>
    <x v="1"/>
    <n v="6420"/>
    <n v="261000"/>
    <n v="26.1"/>
  </r>
  <r>
    <x v="1385"/>
    <x v="172"/>
    <x v="12"/>
    <x v="1"/>
    <n v="3480"/>
    <n v="174600"/>
    <n v="17.46"/>
  </r>
  <r>
    <x v="1385"/>
    <x v="172"/>
    <x v="12"/>
    <x v="1"/>
    <n v="10860"/>
    <n v="637200"/>
    <n v="63.72"/>
  </r>
  <r>
    <x v="1385"/>
    <x v="172"/>
    <x v="12"/>
    <x v="1"/>
    <n v="10680"/>
    <n v="687600"/>
    <n v="68.760000000000005"/>
  </r>
  <r>
    <x v="1385"/>
    <x v="172"/>
    <x v="12"/>
    <x v="1"/>
    <n v="6300"/>
    <n v="277200"/>
    <n v="27.72"/>
  </r>
  <r>
    <x v="1385"/>
    <x v="172"/>
    <x v="12"/>
    <x v="1"/>
    <n v="6180"/>
    <n v="189000"/>
    <n v="18.899999999999999"/>
  </r>
  <r>
    <x v="1385"/>
    <x v="172"/>
    <x v="12"/>
    <x v="1"/>
    <n v="37620"/>
    <n v="3631500"/>
    <n v="363.15"/>
  </r>
  <r>
    <x v="1385"/>
    <x v="172"/>
    <x v="12"/>
    <x v="1"/>
    <n v="23700"/>
    <n v="2109600"/>
    <n v="210.96"/>
  </r>
  <r>
    <x v="1385"/>
    <x v="172"/>
    <x v="12"/>
    <x v="1"/>
    <n v="11160"/>
    <n v="558000"/>
    <n v="55.8"/>
  </r>
  <r>
    <x v="1385"/>
    <x v="172"/>
    <x v="12"/>
    <x v="1"/>
    <n v="3840"/>
    <n v="124200"/>
    <n v="12.42"/>
  </r>
  <r>
    <x v="1385"/>
    <x v="172"/>
    <x v="12"/>
    <x v="1"/>
    <n v="9120"/>
    <n v="516600"/>
    <n v="51.66"/>
  </r>
  <r>
    <x v="1385"/>
    <x v="172"/>
    <x v="12"/>
    <x v="1"/>
    <n v="2820"/>
    <n v="103500"/>
    <n v="10.35"/>
  </r>
  <r>
    <x v="1385"/>
    <x v="172"/>
    <x v="12"/>
    <x v="1"/>
    <n v="5700"/>
    <n v="222300"/>
    <n v="22.23"/>
  </r>
  <r>
    <x v="1385"/>
    <x v="172"/>
    <x v="12"/>
    <x v="1"/>
    <n v="7080"/>
    <n v="415800"/>
    <n v="41.58"/>
  </r>
  <r>
    <x v="1385"/>
    <x v="172"/>
    <x v="12"/>
    <x v="1"/>
    <n v="8640"/>
    <n v="562500"/>
    <n v="56.25"/>
  </r>
  <r>
    <x v="1385"/>
    <x v="172"/>
    <x v="12"/>
    <x v="1"/>
    <n v="9360"/>
    <n v="512100"/>
    <n v="51.21"/>
  </r>
  <r>
    <x v="1385"/>
    <x v="172"/>
    <x v="12"/>
    <x v="1"/>
    <n v="4080"/>
    <n v="144000"/>
    <n v="14.4"/>
  </r>
  <r>
    <x v="1385"/>
    <x v="172"/>
    <x v="12"/>
    <x v="1"/>
    <n v="6720"/>
    <n v="334800"/>
    <n v="33.479999999999997"/>
  </r>
  <r>
    <x v="1385"/>
    <x v="172"/>
    <x v="12"/>
    <x v="1"/>
    <n v="5880"/>
    <n v="353700"/>
    <n v="35.369999999999997"/>
  </r>
  <r>
    <x v="1385"/>
    <x v="172"/>
    <x v="12"/>
    <x v="1"/>
    <n v="12120"/>
    <n v="787500"/>
    <n v="78.75"/>
  </r>
  <r>
    <x v="1385"/>
    <x v="172"/>
    <x v="12"/>
    <x v="1"/>
    <n v="3600"/>
    <n v="153000"/>
    <n v="15.3"/>
  </r>
  <r>
    <x v="1385"/>
    <x v="172"/>
    <x v="12"/>
    <x v="1"/>
    <n v="3300"/>
    <n v="106200"/>
    <n v="10.62"/>
  </r>
  <r>
    <x v="1385"/>
    <x v="172"/>
    <x v="12"/>
    <x v="1"/>
    <n v="9960"/>
    <n v="530100"/>
    <n v="53.01"/>
  </r>
  <r>
    <x v="1385"/>
    <x v="172"/>
    <x v="12"/>
    <x v="1"/>
    <n v="3120"/>
    <n v="135900"/>
    <n v="13.59"/>
  </r>
  <r>
    <x v="1385"/>
    <x v="172"/>
    <x v="12"/>
    <x v="1"/>
    <n v="5460"/>
    <n v="209700"/>
    <n v="20.97"/>
  </r>
  <r>
    <x v="1385"/>
    <x v="172"/>
    <x v="12"/>
    <x v="1"/>
    <n v="3480"/>
    <n v="162900"/>
    <n v="16.29"/>
  </r>
  <r>
    <x v="1385"/>
    <x v="172"/>
    <x v="12"/>
    <x v="1"/>
    <n v="3120"/>
    <n v="168300"/>
    <n v="16.829999999999998"/>
  </r>
  <r>
    <x v="1385"/>
    <x v="172"/>
    <x v="12"/>
    <x v="1"/>
    <n v="4440"/>
    <n v="170100"/>
    <n v="17.010000000000002"/>
  </r>
  <r>
    <x v="1385"/>
    <x v="172"/>
    <x v="12"/>
    <x v="1"/>
    <n v="10560"/>
    <n v="441900"/>
    <n v="44.19"/>
  </r>
  <r>
    <x v="1385"/>
    <x v="172"/>
    <x v="12"/>
    <x v="1"/>
    <n v="20160"/>
    <n v="1098000"/>
    <n v="109.8"/>
  </r>
  <r>
    <x v="1385"/>
    <x v="172"/>
    <x v="12"/>
    <x v="2"/>
    <n v="180"/>
    <n v="1800"/>
    <n v="0.18"/>
  </r>
  <r>
    <x v="1385"/>
    <x v="172"/>
    <x v="12"/>
    <x v="2"/>
    <n v="120"/>
    <n v="900"/>
    <n v="0.09"/>
  </r>
  <r>
    <x v="1385"/>
    <x v="172"/>
    <x v="12"/>
    <x v="1"/>
    <n v="3120"/>
    <n v="115200"/>
    <n v="11.52"/>
  </r>
  <r>
    <x v="1385"/>
    <x v="172"/>
    <x v="12"/>
    <x v="2"/>
    <n v="3600"/>
    <n v="225000"/>
    <n v="22.5"/>
  </r>
  <r>
    <x v="1385"/>
    <x v="172"/>
    <x v="12"/>
    <x v="1"/>
    <n v="5580"/>
    <n v="346500"/>
    <n v="34.65"/>
  </r>
  <r>
    <x v="1385"/>
    <x v="172"/>
    <x v="12"/>
    <x v="2"/>
    <n v="15720"/>
    <n v="4185000"/>
    <n v="418.5"/>
  </r>
  <r>
    <x v="1385"/>
    <x v="172"/>
    <x v="12"/>
    <x v="2"/>
    <n v="5520"/>
    <n v="202500"/>
    <n v="20.25"/>
  </r>
  <r>
    <x v="1385"/>
    <x v="172"/>
    <x v="12"/>
    <x v="1"/>
    <n v="41820"/>
    <n v="5710500"/>
    <n v="571.04999999999995"/>
  </r>
  <r>
    <x v="1385"/>
    <x v="172"/>
    <x v="12"/>
    <x v="1"/>
    <n v="7560"/>
    <n v="414000"/>
    <n v="41.4"/>
  </r>
  <r>
    <x v="1385"/>
    <x v="172"/>
    <x v="12"/>
    <x v="1"/>
    <n v="2460"/>
    <n v="139500"/>
    <n v="13.95"/>
  </r>
  <r>
    <x v="1385"/>
    <x v="172"/>
    <x v="12"/>
    <x v="1"/>
    <n v="2520"/>
    <n v="103500"/>
    <n v="10.35"/>
  </r>
  <r>
    <x v="1385"/>
    <x v="172"/>
    <x v="12"/>
    <x v="2"/>
    <n v="3900"/>
    <n v="136800"/>
    <n v="13.68"/>
  </r>
  <r>
    <x v="1385"/>
    <x v="172"/>
    <x v="12"/>
    <x v="1"/>
    <n v="3180"/>
    <n v="127800"/>
    <n v="12.78"/>
  </r>
  <r>
    <x v="1385"/>
    <x v="172"/>
    <x v="12"/>
    <x v="1"/>
    <n v="34260"/>
    <n v="3521700"/>
    <n v="352.17"/>
  </r>
  <r>
    <x v="1385"/>
    <x v="172"/>
    <x v="12"/>
    <x v="1"/>
    <n v="4740"/>
    <n v="153900"/>
    <n v="15.39"/>
  </r>
  <r>
    <x v="1385"/>
    <x v="172"/>
    <x v="12"/>
    <x v="1"/>
    <n v="11940"/>
    <n v="1487700"/>
    <n v="148.77000000000001"/>
  </r>
  <r>
    <x v="1385"/>
    <x v="172"/>
    <x v="12"/>
    <x v="2"/>
    <n v="3300"/>
    <n v="131400"/>
    <n v="13.14"/>
  </r>
  <r>
    <x v="1385"/>
    <x v="172"/>
    <x v="12"/>
    <x v="2"/>
    <n v="2820"/>
    <n v="128700"/>
    <n v="12.87"/>
  </r>
  <r>
    <x v="1385"/>
    <x v="172"/>
    <x v="12"/>
    <x v="1"/>
    <n v="8940"/>
    <n v="598500"/>
    <n v="59.85"/>
  </r>
  <r>
    <x v="1385"/>
    <x v="172"/>
    <x v="12"/>
    <x v="1"/>
    <n v="4560"/>
    <n v="170100"/>
    <n v="17.010000000000002"/>
  </r>
  <r>
    <x v="1385"/>
    <x v="172"/>
    <x v="12"/>
    <x v="1"/>
    <n v="8400"/>
    <n v="835200"/>
    <n v="83.52"/>
  </r>
  <r>
    <x v="1385"/>
    <x v="172"/>
    <x v="12"/>
    <x v="1"/>
    <n v="70620"/>
    <n v="7047000"/>
    <n v="704.7"/>
  </r>
  <r>
    <x v="1385"/>
    <x v="172"/>
    <x v="12"/>
    <x v="2"/>
    <n v="4560"/>
    <n v="261000"/>
    <n v="26.1"/>
  </r>
  <r>
    <x v="1385"/>
    <x v="172"/>
    <x v="12"/>
    <x v="1"/>
    <n v="2880"/>
    <n v="114300"/>
    <n v="11.43"/>
  </r>
  <r>
    <x v="1385"/>
    <x v="172"/>
    <x v="12"/>
    <x v="1"/>
    <n v="1318.7035820000001"/>
    <n v="44964.215921000003"/>
    <n v="4.4964215920999999"/>
  </r>
  <r>
    <x v="1385"/>
    <x v="172"/>
    <x v="12"/>
    <x v="1"/>
    <n v="3900"/>
    <n v="160200"/>
    <n v="16.02"/>
  </r>
  <r>
    <x v="1385"/>
    <x v="172"/>
    <x v="12"/>
    <x v="1"/>
    <n v="7920"/>
    <n v="777600"/>
    <n v="77.760000000000005"/>
  </r>
  <r>
    <x v="1385"/>
    <x v="172"/>
    <x v="12"/>
    <x v="1"/>
    <n v="3180"/>
    <n v="126900"/>
    <n v="12.69"/>
  </r>
  <r>
    <x v="1385"/>
    <x v="172"/>
    <x v="12"/>
    <x v="1"/>
    <n v="2220"/>
    <n v="101700"/>
    <n v="10.17"/>
  </r>
  <r>
    <x v="1385"/>
    <x v="172"/>
    <x v="12"/>
    <x v="1"/>
    <n v="9780"/>
    <n v="673200"/>
    <n v="67.319999999999993"/>
  </r>
  <r>
    <x v="1385"/>
    <x v="172"/>
    <x v="12"/>
    <x v="1"/>
    <n v="9060"/>
    <n v="822600"/>
    <n v="82.26"/>
  </r>
  <r>
    <x v="1385"/>
    <x v="172"/>
    <x v="12"/>
    <x v="1"/>
    <n v="13800"/>
    <n v="950400"/>
    <n v="95.04"/>
  </r>
  <r>
    <x v="1385"/>
    <x v="172"/>
    <x v="12"/>
    <x v="1"/>
    <n v="8940"/>
    <n v="549900"/>
    <n v="54.99"/>
  </r>
  <r>
    <x v="1385"/>
    <x v="172"/>
    <x v="12"/>
    <x v="1"/>
    <n v="3900"/>
    <n v="133200"/>
    <n v="13.32"/>
  </r>
  <r>
    <x v="1385"/>
    <x v="172"/>
    <x v="12"/>
    <x v="1"/>
    <n v="98580"/>
    <n v="14597100"/>
    <n v="1459.71"/>
  </r>
  <r>
    <x v="1385"/>
    <x v="172"/>
    <x v="12"/>
    <x v="1"/>
    <n v="13260"/>
    <n v="868500"/>
    <n v="86.85"/>
  </r>
  <r>
    <x v="1385"/>
    <x v="172"/>
    <x v="12"/>
    <x v="1"/>
    <n v="111.075761"/>
    <n v="777.06824400000005"/>
    <n v="7.7706824399999999E-2"/>
  </r>
  <r>
    <x v="1385"/>
    <x v="172"/>
    <x v="12"/>
    <x v="1"/>
    <n v="2400"/>
    <n v="113400"/>
    <n v="11.34"/>
  </r>
  <r>
    <x v="1385"/>
    <x v="172"/>
    <x v="12"/>
    <x v="1"/>
    <n v="120"/>
    <n v="900"/>
    <n v="0.09"/>
  </r>
  <r>
    <x v="1385"/>
    <x v="172"/>
    <x v="12"/>
    <x v="1"/>
    <n v="3540"/>
    <n v="158400"/>
    <n v="15.84"/>
  </r>
  <r>
    <x v="1385"/>
    <x v="172"/>
    <x v="12"/>
    <x v="2"/>
    <n v="8520"/>
    <n v="409500"/>
    <n v="40.950000000000003"/>
  </r>
  <r>
    <x v="1385"/>
    <x v="172"/>
    <x v="12"/>
    <x v="1"/>
    <n v="3240"/>
    <n v="137700"/>
    <n v="13.77"/>
  </r>
  <r>
    <x v="1385"/>
    <x v="172"/>
    <x v="12"/>
    <x v="1"/>
    <n v="3360"/>
    <n v="172800"/>
    <n v="17.28"/>
  </r>
  <r>
    <x v="1385"/>
    <x v="172"/>
    <x v="12"/>
    <x v="2"/>
    <n v="4500"/>
    <n v="192600"/>
    <n v="19.260000000000002"/>
  </r>
  <r>
    <x v="1385"/>
    <x v="172"/>
    <x v="12"/>
    <x v="1"/>
    <n v="16740"/>
    <n v="1148400"/>
    <n v="114.84"/>
  </r>
  <r>
    <x v="1385"/>
    <x v="172"/>
    <x v="12"/>
    <x v="1"/>
    <n v="3780"/>
    <n v="115200"/>
    <n v="11.52"/>
  </r>
  <r>
    <x v="1385"/>
    <x v="172"/>
    <x v="12"/>
    <x v="1"/>
    <n v="3420"/>
    <n v="148500"/>
    <n v="14.85"/>
  </r>
  <r>
    <x v="1385"/>
    <x v="172"/>
    <x v="12"/>
    <x v="1"/>
    <n v="3420"/>
    <n v="157500"/>
    <n v="15.75"/>
  </r>
  <r>
    <x v="1385"/>
    <x v="172"/>
    <x v="12"/>
    <x v="1"/>
    <n v="5040"/>
    <n v="171900"/>
    <n v="17.190000000000001"/>
  </r>
  <r>
    <x v="1385"/>
    <x v="172"/>
    <x v="12"/>
    <x v="1"/>
    <n v="10800"/>
    <n v="1389600"/>
    <n v="138.96"/>
  </r>
  <r>
    <x v="1385"/>
    <x v="172"/>
    <x v="12"/>
    <x v="2"/>
    <n v="5520"/>
    <n v="323100"/>
    <n v="32.31"/>
  </r>
  <r>
    <x v="1385"/>
    <x v="172"/>
    <x v="12"/>
    <x v="2"/>
    <n v="120"/>
    <n v="900"/>
    <n v="0.09"/>
  </r>
  <r>
    <x v="1385"/>
    <x v="172"/>
    <x v="12"/>
    <x v="1"/>
    <n v="5460"/>
    <n v="279900"/>
    <n v="27.99"/>
  </r>
  <r>
    <x v="1385"/>
    <x v="172"/>
    <x v="12"/>
    <x v="1"/>
    <n v="5160"/>
    <n v="210600"/>
    <n v="21.06"/>
  </r>
  <r>
    <x v="1385"/>
    <x v="172"/>
    <x v="12"/>
    <x v="1"/>
    <n v="1860"/>
    <n v="103500"/>
    <n v="10.35"/>
  </r>
  <r>
    <x v="1385"/>
    <x v="172"/>
    <x v="12"/>
    <x v="1"/>
    <n v="2580"/>
    <n v="118800"/>
    <n v="11.88"/>
  </r>
  <r>
    <x v="1385"/>
    <x v="172"/>
    <x v="12"/>
    <x v="1"/>
    <n v="3840"/>
    <n v="191700"/>
    <n v="19.170000000000002"/>
  </r>
  <r>
    <x v="1385"/>
    <x v="172"/>
    <x v="12"/>
    <x v="1"/>
    <n v="5820"/>
    <n v="378000"/>
    <n v="37.799999999999997"/>
  </r>
  <r>
    <x v="1385"/>
    <x v="172"/>
    <x v="12"/>
    <x v="1"/>
    <n v="3300"/>
    <n v="194400"/>
    <n v="19.440000000000001"/>
  </r>
  <r>
    <x v="1385"/>
    <x v="172"/>
    <x v="12"/>
    <x v="1"/>
    <n v="2460"/>
    <n v="105300"/>
    <n v="10.53"/>
  </r>
  <r>
    <x v="1385"/>
    <x v="172"/>
    <x v="12"/>
    <x v="1"/>
    <n v="98340"/>
    <n v="26562600"/>
    <n v="2656.26"/>
  </r>
  <r>
    <x v="1385"/>
    <x v="172"/>
    <x v="12"/>
    <x v="2"/>
    <n v="3900"/>
    <n v="193500"/>
    <n v="19.350000000000001"/>
  </r>
  <r>
    <x v="1385"/>
    <x v="172"/>
    <x v="12"/>
    <x v="1"/>
    <n v="25560"/>
    <n v="2951100"/>
    <n v="295.11"/>
  </r>
  <r>
    <x v="1385"/>
    <x v="172"/>
    <x v="12"/>
    <x v="1"/>
    <n v="2340"/>
    <n v="101700"/>
    <n v="10.17"/>
  </r>
  <r>
    <x v="1385"/>
    <x v="172"/>
    <x v="12"/>
    <x v="1"/>
    <n v="9360"/>
    <n v="658800"/>
    <n v="65.88"/>
  </r>
  <r>
    <x v="1385"/>
    <x v="172"/>
    <x v="12"/>
    <x v="1"/>
    <n v="56520"/>
    <n v="7928100"/>
    <n v="792.81"/>
  </r>
  <r>
    <x v="1385"/>
    <x v="172"/>
    <x v="12"/>
    <x v="1"/>
    <n v="23400"/>
    <n v="2470500"/>
    <n v="247.05"/>
  </r>
  <r>
    <x v="1385"/>
    <x v="172"/>
    <x v="12"/>
    <x v="1"/>
    <n v="5400"/>
    <n v="259200"/>
    <n v="25.92"/>
  </r>
  <r>
    <x v="1385"/>
    <x v="172"/>
    <x v="12"/>
    <x v="1"/>
    <n v="5640"/>
    <n v="218700"/>
    <n v="21.87"/>
  </r>
  <r>
    <x v="1385"/>
    <x v="172"/>
    <x v="12"/>
    <x v="1"/>
    <n v="4320"/>
    <n v="314100"/>
    <n v="31.41"/>
  </r>
  <r>
    <x v="1385"/>
    <x v="172"/>
    <x v="12"/>
    <x v="1"/>
    <n v="10620"/>
    <n v="673200"/>
    <n v="67.319999999999993"/>
  </r>
  <r>
    <x v="1385"/>
    <x v="172"/>
    <x v="12"/>
    <x v="1"/>
    <n v="2700"/>
    <n v="124200"/>
    <n v="12.42"/>
  </r>
  <r>
    <x v="1385"/>
    <x v="172"/>
    <x v="12"/>
    <x v="1"/>
    <n v="18060"/>
    <n v="908100"/>
    <n v="90.81"/>
  </r>
  <r>
    <x v="1385"/>
    <x v="172"/>
    <x v="12"/>
    <x v="1"/>
    <n v="4440"/>
    <n v="209700"/>
    <n v="20.97"/>
  </r>
  <r>
    <x v="1385"/>
    <x v="172"/>
    <x v="12"/>
    <x v="1"/>
    <n v="5700"/>
    <n v="196200"/>
    <n v="19.62"/>
  </r>
  <r>
    <x v="1385"/>
    <x v="172"/>
    <x v="12"/>
    <x v="1"/>
    <n v="12000"/>
    <n v="364500"/>
    <n v="36.450000000000003"/>
  </r>
  <r>
    <x v="1385"/>
    <x v="172"/>
    <x v="12"/>
    <x v="1"/>
    <n v="17580"/>
    <n v="783900"/>
    <n v="78.39"/>
  </r>
  <r>
    <x v="1385"/>
    <x v="172"/>
    <x v="12"/>
    <x v="1"/>
    <n v="5400"/>
    <n v="293400"/>
    <n v="29.34"/>
  </r>
  <r>
    <x v="1385"/>
    <x v="172"/>
    <x v="12"/>
    <x v="2"/>
    <n v="2580"/>
    <n v="117000"/>
    <n v="11.7"/>
  </r>
  <r>
    <x v="1385"/>
    <x v="172"/>
    <x v="12"/>
    <x v="2"/>
    <n v="2880"/>
    <n v="108900"/>
    <n v="10.89"/>
  </r>
  <r>
    <x v="1385"/>
    <x v="172"/>
    <x v="12"/>
    <x v="1"/>
    <n v="55320"/>
    <n v="8260200"/>
    <n v="826.02"/>
  </r>
  <r>
    <x v="1385"/>
    <x v="172"/>
    <x v="12"/>
    <x v="1"/>
    <n v="17520"/>
    <n v="1638900"/>
    <n v="163.89"/>
  </r>
  <r>
    <x v="1385"/>
    <x v="172"/>
    <x v="12"/>
    <x v="1"/>
    <n v="12000"/>
    <n v="661500"/>
    <n v="66.150000000000006"/>
  </r>
  <r>
    <x v="1385"/>
    <x v="172"/>
    <x v="12"/>
    <x v="1"/>
    <n v="13860"/>
    <n v="990900"/>
    <n v="99.09"/>
  </r>
  <r>
    <x v="1385"/>
    <x v="172"/>
    <x v="12"/>
    <x v="1"/>
    <n v="4920"/>
    <n v="159300"/>
    <n v="15.93"/>
  </r>
  <r>
    <x v="1385"/>
    <x v="172"/>
    <x v="12"/>
    <x v="1"/>
    <n v="120"/>
    <n v="900"/>
    <n v="0.09"/>
  </r>
  <r>
    <x v="1385"/>
    <x v="172"/>
    <x v="12"/>
    <x v="1"/>
    <n v="5280"/>
    <n v="266400"/>
    <n v="26.64"/>
  </r>
  <r>
    <x v="1385"/>
    <x v="172"/>
    <x v="12"/>
    <x v="1"/>
    <n v="180"/>
    <n v="1800"/>
    <n v="0.18"/>
  </r>
  <r>
    <x v="1385"/>
    <x v="172"/>
    <x v="12"/>
    <x v="1"/>
    <n v="3720"/>
    <n v="102600"/>
    <n v="10.26"/>
  </r>
  <r>
    <x v="1385"/>
    <x v="172"/>
    <x v="12"/>
    <x v="1"/>
    <n v="2640"/>
    <n v="144000"/>
    <n v="14.4"/>
  </r>
  <r>
    <x v="1385"/>
    <x v="172"/>
    <x v="12"/>
    <x v="1"/>
    <n v="6540"/>
    <n v="287100"/>
    <n v="28.71"/>
  </r>
  <r>
    <x v="1385"/>
    <x v="172"/>
    <x v="12"/>
    <x v="1"/>
    <n v="4620"/>
    <n v="255600"/>
    <n v="25.56"/>
  </r>
  <r>
    <x v="1385"/>
    <x v="172"/>
    <x v="12"/>
    <x v="1"/>
    <n v="5340"/>
    <n v="348300"/>
    <n v="34.83"/>
  </r>
  <r>
    <x v="1385"/>
    <x v="172"/>
    <x v="12"/>
    <x v="1"/>
    <n v="120"/>
    <n v="900"/>
    <n v="0.09"/>
  </r>
  <r>
    <x v="1385"/>
    <x v="172"/>
    <x v="12"/>
    <x v="2"/>
    <n v="120"/>
    <n v="900"/>
    <n v="0.09"/>
  </r>
  <r>
    <x v="1385"/>
    <x v="172"/>
    <x v="12"/>
    <x v="1"/>
    <n v="120"/>
    <n v="900"/>
    <n v="0.09"/>
  </r>
  <r>
    <x v="1385"/>
    <x v="172"/>
    <x v="12"/>
    <x v="2"/>
    <n v="120"/>
    <n v="900"/>
    <n v="0.09"/>
  </r>
  <r>
    <x v="1385"/>
    <x v="172"/>
    <x v="12"/>
    <x v="1"/>
    <n v="4140"/>
    <n v="199800"/>
    <n v="19.98"/>
  </r>
  <r>
    <x v="1385"/>
    <x v="172"/>
    <x v="12"/>
    <x v="1"/>
    <n v="2100"/>
    <n v="131400"/>
    <n v="13.14"/>
  </r>
  <r>
    <x v="1385"/>
    <x v="172"/>
    <x v="12"/>
    <x v="1"/>
    <n v="14100"/>
    <n v="1369800"/>
    <n v="136.97999999999999"/>
  </r>
  <r>
    <x v="1385"/>
    <x v="172"/>
    <x v="12"/>
    <x v="1"/>
    <n v="6780"/>
    <n v="774900"/>
    <n v="77.489999999999995"/>
  </r>
  <r>
    <x v="1385"/>
    <x v="172"/>
    <x v="12"/>
    <x v="1"/>
    <n v="5280"/>
    <n v="436500"/>
    <n v="43.65"/>
  </r>
  <r>
    <x v="1385"/>
    <x v="172"/>
    <x v="12"/>
    <x v="1"/>
    <n v="2340"/>
    <n v="112500"/>
    <n v="11.25"/>
  </r>
  <r>
    <x v="1385"/>
    <x v="172"/>
    <x v="12"/>
    <x v="1"/>
    <n v="4200"/>
    <n v="269100"/>
    <n v="26.91"/>
  </r>
  <r>
    <x v="1385"/>
    <x v="172"/>
    <x v="12"/>
    <x v="1"/>
    <n v="2640"/>
    <n v="164700"/>
    <n v="16.47"/>
  </r>
  <r>
    <x v="1385"/>
    <x v="172"/>
    <x v="12"/>
    <x v="1"/>
    <n v="5040"/>
    <n v="234900"/>
    <n v="23.49"/>
  </r>
  <r>
    <x v="1385"/>
    <x v="172"/>
    <x v="12"/>
    <x v="1"/>
    <n v="3660"/>
    <n v="215100"/>
    <n v="21.51"/>
  </r>
  <r>
    <x v="1385"/>
    <x v="172"/>
    <x v="12"/>
    <x v="1"/>
    <n v="4680"/>
    <n v="186300"/>
    <n v="18.63"/>
  </r>
  <r>
    <x v="1385"/>
    <x v="172"/>
    <x v="12"/>
    <x v="1"/>
    <n v="6840"/>
    <n v="319500"/>
    <n v="31.95"/>
  </r>
  <r>
    <x v="1385"/>
    <x v="172"/>
    <x v="12"/>
    <x v="1"/>
    <n v="7260"/>
    <n v="652500"/>
    <n v="65.25"/>
  </r>
  <r>
    <x v="1385"/>
    <x v="172"/>
    <x v="12"/>
    <x v="1"/>
    <n v="4680"/>
    <n v="343800"/>
    <n v="34.380000000000003"/>
  </r>
  <r>
    <x v="1385"/>
    <x v="172"/>
    <x v="12"/>
    <x v="1"/>
    <n v="4440"/>
    <n v="141300"/>
    <n v="14.13"/>
  </r>
  <r>
    <x v="1385"/>
    <x v="172"/>
    <x v="12"/>
    <x v="1"/>
    <n v="2760"/>
    <n v="105300"/>
    <n v="10.53"/>
  </r>
  <r>
    <x v="1385"/>
    <x v="172"/>
    <x v="12"/>
    <x v="1"/>
    <n v="7980"/>
    <n v="393300"/>
    <n v="39.33"/>
  </r>
  <r>
    <x v="1385"/>
    <x v="172"/>
    <x v="12"/>
    <x v="1"/>
    <n v="5880"/>
    <n v="219600"/>
    <n v="21.96"/>
  </r>
  <r>
    <x v="1385"/>
    <x v="172"/>
    <x v="12"/>
    <x v="1"/>
    <n v="5160"/>
    <n v="261000"/>
    <n v="26.1"/>
  </r>
  <r>
    <x v="1385"/>
    <x v="172"/>
    <x v="12"/>
    <x v="1"/>
    <n v="19140"/>
    <n v="2662200"/>
    <n v="266.22000000000003"/>
  </r>
  <r>
    <x v="1385"/>
    <x v="172"/>
    <x v="12"/>
    <x v="1"/>
    <n v="3780"/>
    <n v="222300"/>
    <n v="22.23"/>
  </r>
  <r>
    <x v="1385"/>
    <x v="172"/>
    <x v="12"/>
    <x v="1"/>
    <n v="11460"/>
    <n v="585000"/>
    <n v="58.5"/>
  </r>
  <r>
    <x v="1385"/>
    <x v="172"/>
    <x v="12"/>
    <x v="1"/>
    <n v="10020"/>
    <n v="576000"/>
    <n v="57.6"/>
  </r>
  <r>
    <x v="1385"/>
    <x v="172"/>
    <x v="12"/>
    <x v="1"/>
    <n v="2580"/>
    <n v="132300"/>
    <n v="13.23"/>
  </r>
  <r>
    <x v="1385"/>
    <x v="172"/>
    <x v="12"/>
    <x v="1"/>
    <n v="14040"/>
    <n v="1953900"/>
    <n v="195.39"/>
  </r>
  <r>
    <x v="1385"/>
    <x v="172"/>
    <x v="12"/>
    <x v="1"/>
    <n v="2460"/>
    <n v="120600"/>
    <n v="12.06"/>
  </r>
  <r>
    <x v="1385"/>
    <x v="172"/>
    <x v="12"/>
    <x v="1"/>
    <n v="5100"/>
    <n v="321300"/>
    <n v="32.130000000000003"/>
  </r>
  <r>
    <x v="1385"/>
    <x v="172"/>
    <x v="12"/>
    <x v="1"/>
    <n v="21900"/>
    <n v="2574900"/>
    <n v="257.49"/>
  </r>
  <r>
    <x v="1385"/>
    <x v="172"/>
    <x v="12"/>
    <x v="1"/>
    <n v="2760"/>
    <n v="122400"/>
    <n v="12.24"/>
  </r>
  <r>
    <x v="1385"/>
    <x v="172"/>
    <x v="12"/>
    <x v="1"/>
    <n v="6660"/>
    <n v="247500"/>
    <n v="24.75"/>
  </r>
  <r>
    <x v="1385"/>
    <x v="172"/>
    <x v="12"/>
    <x v="1"/>
    <n v="3360"/>
    <n v="152100"/>
    <n v="15.21"/>
  </r>
  <r>
    <x v="1385"/>
    <x v="172"/>
    <x v="12"/>
    <x v="1"/>
    <n v="3840"/>
    <n v="154800"/>
    <n v="15.48"/>
  </r>
  <r>
    <x v="1385"/>
    <x v="172"/>
    <x v="12"/>
    <x v="1"/>
    <n v="5220"/>
    <n v="220500"/>
    <n v="22.05"/>
  </r>
  <r>
    <x v="1385"/>
    <x v="172"/>
    <x v="12"/>
    <x v="1"/>
    <n v="7740"/>
    <n v="446400"/>
    <n v="44.64"/>
  </r>
  <r>
    <x v="1385"/>
    <x v="172"/>
    <x v="12"/>
    <x v="1"/>
    <n v="9600"/>
    <n v="685800"/>
    <n v="68.58"/>
  </r>
  <r>
    <x v="1385"/>
    <x v="172"/>
    <x v="12"/>
    <x v="1"/>
    <n v="7140"/>
    <n v="580500"/>
    <n v="58.05"/>
  </r>
  <r>
    <x v="1385"/>
    <x v="172"/>
    <x v="12"/>
    <x v="1"/>
    <n v="6000"/>
    <n v="487800"/>
    <n v="48.78"/>
  </r>
  <r>
    <x v="1385"/>
    <x v="172"/>
    <x v="12"/>
    <x v="2"/>
    <n v="120"/>
    <n v="900"/>
    <n v="0.09"/>
  </r>
  <r>
    <x v="1385"/>
    <x v="172"/>
    <x v="12"/>
    <x v="1"/>
    <n v="120"/>
    <n v="900"/>
    <n v="0.09"/>
  </r>
  <r>
    <x v="1385"/>
    <x v="172"/>
    <x v="12"/>
    <x v="1"/>
    <n v="9780"/>
    <n v="1628100"/>
    <n v="162.81"/>
  </r>
  <r>
    <x v="1385"/>
    <x v="172"/>
    <x v="12"/>
    <x v="1"/>
    <n v="20040"/>
    <n v="2772000"/>
    <n v="277.2"/>
  </r>
  <r>
    <x v="1385"/>
    <x v="172"/>
    <x v="12"/>
    <x v="1"/>
    <n v="17220"/>
    <n v="2619900"/>
    <n v="261.99"/>
  </r>
  <r>
    <x v="1385"/>
    <x v="172"/>
    <x v="12"/>
    <x v="1"/>
    <n v="6000"/>
    <n v="666900"/>
    <n v="66.69"/>
  </r>
  <r>
    <x v="1385"/>
    <x v="172"/>
    <x v="12"/>
    <x v="2"/>
    <n v="180"/>
    <n v="1800"/>
    <n v="0.18"/>
  </r>
  <r>
    <x v="1385"/>
    <x v="172"/>
    <x v="12"/>
    <x v="2"/>
    <n v="1500"/>
    <n v="41400"/>
    <n v="4.1399999999999997"/>
  </r>
  <r>
    <x v="1385"/>
    <x v="172"/>
    <x v="12"/>
    <x v="2"/>
    <n v="2220"/>
    <n v="45000"/>
    <n v="4.5"/>
  </r>
  <r>
    <x v="1385"/>
    <x v="172"/>
    <x v="12"/>
    <x v="2"/>
    <n v="2760"/>
    <n v="116100"/>
    <n v="11.61"/>
  </r>
  <r>
    <x v="1385"/>
    <x v="172"/>
    <x v="12"/>
    <x v="2"/>
    <n v="4680"/>
    <n v="192600"/>
    <n v="19.260000000000002"/>
  </r>
  <r>
    <x v="1385"/>
    <x v="172"/>
    <x v="12"/>
    <x v="2"/>
    <n v="12360"/>
    <n v="837000"/>
    <n v="83.7"/>
  </r>
  <r>
    <x v="1385"/>
    <x v="172"/>
    <x v="12"/>
    <x v="2"/>
    <n v="1140"/>
    <n v="31500"/>
    <n v="3.15"/>
  </r>
  <r>
    <x v="1385"/>
    <x v="172"/>
    <x v="12"/>
    <x v="2"/>
    <n v="4980"/>
    <n v="273600"/>
    <n v="27.36"/>
  </r>
  <r>
    <x v="1385"/>
    <x v="172"/>
    <x v="12"/>
    <x v="2"/>
    <n v="600"/>
    <n v="9900"/>
    <n v="0.99"/>
  </r>
  <r>
    <x v="1385"/>
    <x v="172"/>
    <x v="12"/>
    <x v="2"/>
    <n v="1800"/>
    <n v="54900"/>
    <n v="5.49"/>
  </r>
  <r>
    <x v="1385"/>
    <x v="172"/>
    <x v="12"/>
    <x v="2"/>
    <n v="360"/>
    <n v="4500"/>
    <n v="0.45"/>
  </r>
  <r>
    <x v="1385"/>
    <x v="172"/>
    <x v="12"/>
    <x v="1"/>
    <n v="3720"/>
    <n v="112500"/>
    <n v="11.25"/>
  </r>
  <r>
    <x v="1385"/>
    <x v="172"/>
    <x v="12"/>
    <x v="2"/>
    <n v="360"/>
    <n v="4500"/>
    <n v="0.45"/>
  </r>
  <r>
    <x v="1385"/>
    <x v="172"/>
    <x v="12"/>
    <x v="1"/>
    <n v="2580"/>
    <n v="142200"/>
    <n v="14.22"/>
  </r>
  <r>
    <x v="1385"/>
    <x v="172"/>
    <x v="12"/>
    <x v="1"/>
    <n v="2820"/>
    <n v="124200"/>
    <n v="12.42"/>
  </r>
  <r>
    <x v="1385"/>
    <x v="172"/>
    <x v="12"/>
    <x v="2"/>
    <n v="120"/>
    <n v="900"/>
    <n v="0.09"/>
  </r>
  <r>
    <x v="1385"/>
    <x v="172"/>
    <x v="12"/>
    <x v="1"/>
    <n v="900"/>
    <n v="20700"/>
    <n v="2.0699999999999998"/>
  </r>
  <r>
    <x v="1385"/>
    <x v="172"/>
    <x v="12"/>
    <x v="1"/>
    <n v="7860"/>
    <n v="606600"/>
    <n v="60.66"/>
  </r>
  <r>
    <x v="1385"/>
    <x v="172"/>
    <x v="12"/>
    <x v="1"/>
    <n v="40140"/>
    <n v="3143700"/>
    <n v="314.37"/>
  </r>
  <r>
    <x v="1385"/>
    <x v="172"/>
    <x v="12"/>
    <x v="1"/>
    <n v="4800"/>
    <n v="242100"/>
    <n v="24.21"/>
  </r>
  <r>
    <x v="1385"/>
    <x v="172"/>
    <x v="12"/>
    <x v="1"/>
    <n v="6120"/>
    <n v="397800"/>
    <n v="39.78"/>
  </r>
  <r>
    <x v="1385"/>
    <x v="172"/>
    <x v="12"/>
    <x v="1"/>
    <n v="5340"/>
    <n v="180900"/>
    <n v="18.09"/>
  </r>
  <r>
    <x v="1385"/>
    <x v="172"/>
    <x v="12"/>
    <x v="1"/>
    <n v="4560"/>
    <n v="201600"/>
    <n v="20.16"/>
  </r>
  <r>
    <x v="1385"/>
    <x v="172"/>
    <x v="12"/>
    <x v="1"/>
    <n v="10980"/>
    <n v="600300"/>
    <n v="60.03"/>
  </r>
  <r>
    <x v="1385"/>
    <x v="172"/>
    <x v="12"/>
    <x v="1"/>
    <n v="6120"/>
    <n v="408600"/>
    <n v="40.86"/>
  </r>
  <r>
    <x v="1385"/>
    <x v="172"/>
    <x v="12"/>
    <x v="1"/>
    <n v="4080"/>
    <n v="198900"/>
    <n v="19.89"/>
  </r>
  <r>
    <x v="1385"/>
    <x v="172"/>
    <x v="12"/>
    <x v="1"/>
    <n v="25140"/>
    <n v="3000600"/>
    <n v="300.06"/>
  </r>
  <r>
    <x v="1385"/>
    <x v="172"/>
    <x v="12"/>
    <x v="1"/>
    <n v="5340"/>
    <n v="432900"/>
    <n v="43.29"/>
  </r>
  <r>
    <x v="1385"/>
    <x v="172"/>
    <x v="12"/>
    <x v="1"/>
    <n v="5400"/>
    <n v="275400"/>
    <n v="27.54"/>
  </r>
  <r>
    <x v="1385"/>
    <x v="172"/>
    <x v="12"/>
    <x v="1"/>
    <n v="2760"/>
    <n v="104400"/>
    <n v="10.44"/>
  </r>
  <r>
    <x v="1385"/>
    <x v="172"/>
    <x v="12"/>
    <x v="1"/>
    <n v="4920"/>
    <n v="505800"/>
    <n v="50.58"/>
  </r>
  <r>
    <x v="1385"/>
    <x v="172"/>
    <x v="12"/>
    <x v="1"/>
    <n v="5820"/>
    <n v="388800"/>
    <n v="38.880000000000003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1"/>
    <n v="240"/>
    <n v="2700"/>
    <n v="0.27"/>
  </r>
  <r>
    <x v="1385"/>
    <x v="172"/>
    <x v="12"/>
    <x v="2"/>
    <n v="2940"/>
    <n v="164700"/>
    <n v="16.47"/>
  </r>
  <r>
    <x v="1385"/>
    <x v="172"/>
    <x v="12"/>
    <x v="1"/>
    <n v="120"/>
    <n v="900"/>
    <n v="0.09"/>
  </r>
  <r>
    <x v="1385"/>
    <x v="172"/>
    <x v="12"/>
    <x v="2"/>
    <n v="4980"/>
    <n v="182700"/>
    <n v="18.27"/>
  </r>
  <r>
    <x v="1385"/>
    <x v="172"/>
    <x v="12"/>
    <x v="1"/>
    <n v="6840"/>
    <n v="594900"/>
    <n v="59.49"/>
  </r>
  <r>
    <x v="1385"/>
    <x v="172"/>
    <x v="12"/>
    <x v="1"/>
    <n v="16260"/>
    <n v="2668500"/>
    <n v="266.85000000000002"/>
  </r>
  <r>
    <x v="1385"/>
    <x v="172"/>
    <x v="12"/>
    <x v="1"/>
    <n v="6180"/>
    <n v="186300"/>
    <n v="18.63"/>
  </r>
  <r>
    <x v="1385"/>
    <x v="172"/>
    <x v="12"/>
    <x v="1"/>
    <n v="2640"/>
    <n v="116100"/>
    <n v="11.61"/>
  </r>
  <r>
    <x v="1385"/>
    <x v="172"/>
    <x v="12"/>
    <x v="1"/>
    <n v="37560"/>
    <n v="7840800"/>
    <n v="784.08"/>
  </r>
  <r>
    <x v="1385"/>
    <x v="172"/>
    <x v="12"/>
    <x v="1"/>
    <n v="3540"/>
    <n v="171000"/>
    <n v="17.100000000000001"/>
  </r>
  <r>
    <x v="1385"/>
    <x v="172"/>
    <x v="12"/>
    <x v="1"/>
    <n v="8880"/>
    <n v="808200"/>
    <n v="80.819999999999993"/>
  </r>
  <r>
    <x v="1385"/>
    <x v="172"/>
    <x v="12"/>
    <x v="1"/>
    <n v="4260"/>
    <n v="220500"/>
    <n v="22.05"/>
  </r>
  <r>
    <x v="1385"/>
    <x v="172"/>
    <x v="12"/>
    <x v="2"/>
    <n v="2580"/>
    <n v="104400"/>
    <n v="10.44"/>
  </r>
  <r>
    <x v="1385"/>
    <x v="172"/>
    <x v="12"/>
    <x v="1"/>
    <n v="25200"/>
    <n v="3086100"/>
    <n v="308.61"/>
  </r>
  <r>
    <x v="1385"/>
    <x v="172"/>
    <x v="12"/>
    <x v="1"/>
    <n v="38160"/>
    <n v="4192200"/>
    <n v="419.22"/>
  </r>
  <r>
    <x v="1385"/>
    <x v="172"/>
    <x v="12"/>
    <x v="2"/>
    <n v="2340"/>
    <n v="128700"/>
    <n v="12.87"/>
  </r>
  <r>
    <x v="1385"/>
    <x v="172"/>
    <x v="12"/>
    <x v="2"/>
    <n v="1140"/>
    <n v="45000"/>
    <n v="4.5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2"/>
    <n v="120"/>
    <n v="900"/>
    <n v="0.09"/>
  </r>
  <r>
    <x v="1385"/>
    <x v="172"/>
    <x v="12"/>
    <x v="1"/>
    <n v="2460"/>
    <n v="147600"/>
    <n v="14.76"/>
  </r>
  <r>
    <x v="1385"/>
    <x v="172"/>
    <x v="12"/>
    <x v="2"/>
    <n v="120"/>
    <n v="900"/>
    <n v="0.09"/>
  </r>
  <r>
    <x v="1385"/>
    <x v="172"/>
    <x v="12"/>
    <x v="2"/>
    <n v="180"/>
    <n v="1800"/>
    <n v="0.18"/>
  </r>
  <r>
    <x v="1385"/>
    <x v="172"/>
    <x v="12"/>
    <x v="1"/>
    <n v="1020"/>
    <n v="36000"/>
    <n v="3.6"/>
  </r>
  <r>
    <x v="1385"/>
    <x v="172"/>
    <x v="12"/>
    <x v="1"/>
    <n v="480"/>
    <n v="8100"/>
    <n v="0.81"/>
  </r>
  <r>
    <x v="1385"/>
    <x v="172"/>
    <x v="12"/>
    <x v="1"/>
    <n v="1920"/>
    <n v="115200"/>
    <n v="11.52"/>
  </r>
  <r>
    <x v="1385"/>
    <x v="172"/>
    <x v="12"/>
    <x v="1"/>
    <n v="180"/>
    <n v="1800"/>
    <n v="0.18"/>
  </r>
  <r>
    <x v="1385"/>
    <x v="172"/>
    <x v="12"/>
    <x v="2"/>
    <n v="2640"/>
    <n v="100800"/>
    <n v="10.08"/>
  </r>
  <r>
    <x v="1385"/>
    <x v="172"/>
    <x v="12"/>
    <x v="1"/>
    <n v="28320"/>
    <n v="2369700"/>
    <n v="236.97"/>
  </r>
  <r>
    <x v="1385"/>
    <x v="172"/>
    <x v="12"/>
    <x v="1"/>
    <n v="9120"/>
    <n v="879300"/>
    <n v="87.93"/>
  </r>
  <r>
    <x v="1385"/>
    <x v="172"/>
    <x v="12"/>
    <x v="1"/>
    <n v="2760"/>
    <n v="132300"/>
    <n v="13.23"/>
  </r>
  <r>
    <x v="1385"/>
    <x v="172"/>
    <x v="12"/>
    <x v="1"/>
    <n v="6420"/>
    <n v="501300"/>
    <n v="50.13"/>
  </r>
  <r>
    <x v="1385"/>
    <x v="172"/>
    <x v="12"/>
    <x v="1"/>
    <n v="4620"/>
    <n v="415800"/>
    <n v="41.58"/>
  </r>
  <r>
    <x v="1385"/>
    <x v="172"/>
    <x v="12"/>
    <x v="1"/>
    <n v="5640"/>
    <n v="262800"/>
    <n v="26.28"/>
  </r>
  <r>
    <x v="1385"/>
    <x v="172"/>
    <x v="12"/>
    <x v="1"/>
    <n v="3000"/>
    <n v="126900"/>
    <n v="12.69"/>
  </r>
  <r>
    <x v="1385"/>
    <x v="172"/>
    <x v="12"/>
    <x v="1"/>
    <n v="4980"/>
    <n v="203400"/>
    <n v="20.34"/>
  </r>
  <r>
    <x v="1385"/>
    <x v="172"/>
    <x v="12"/>
    <x v="1"/>
    <n v="4080"/>
    <n v="165600"/>
    <n v="16.559999999999999"/>
  </r>
  <r>
    <x v="1385"/>
    <x v="172"/>
    <x v="12"/>
    <x v="1"/>
    <n v="4980"/>
    <n v="449100"/>
    <n v="44.91"/>
  </r>
  <r>
    <x v="1385"/>
    <x v="172"/>
    <x v="12"/>
    <x v="1"/>
    <n v="3840"/>
    <n v="183600"/>
    <n v="18.36"/>
  </r>
  <r>
    <x v="1385"/>
    <x v="172"/>
    <x v="12"/>
    <x v="1"/>
    <n v="4620"/>
    <n v="188100"/>
    <n v="18.809999999999999"/>
  </r>
  <r>
    <x v="1385"/>
    <x v="172"/>
    <x v="12"/>
    <x v="1"/>
    <n v="4740"/>
    <n v="503100"/>
    <n v="50.31"/>
  </r>
  <r>
    <x v="1385"/>
    <x v="172"/>
    <x v="12"/>
    <x v="1"/>
    <n v="12600"/>
    <n v="958500"/>
    <n v="95.85"/>
  </r>
  <r>
    <x v="1385"/>
    <x v="172"/>
    <x v="12"/>
    <x v="1"/>
    <n v="120"/>
    <n v="900"/>
    <n v="0.09"/>
  </r>
  <r>
    <x v="1385"/>
    <x v="172"/>
    <x v="12"/>
    <x v="2"/>
    <n v="120"/>
    <n v="900"/>
    <n v="0.09"/>
  </r>
  <r>
    <x v="1385"/>
    <x v="172"/>
    <x v="12"/>
    <x v="1"/>
    <n v="540"/>
    <n v="11700"/>
    <n v="1.17"/>
  </r>
  <r>
    <x v="1385"/>
    <x v="172"/>
    <x v="12"/>
    <x v="2"/>
    <n v="660"/>
    <n v="11700"/>
    <n v="1.17"/>
  </r>
  <r>
    <x v="1385"/>
    <x v="172"/>
    <x v="12"/>
    <x v="1"/>
    <n v="840"/>
    <n v="17100"/>
    <n v="1.71"/>
  </r>
  <r>
    <x v="1385"/>
    <x v="172"/>
    <x v="12"/>
    <x v="2"/>
    <n v="120"/>
    <n v="900"/>
    <n v="0.09"/>
  </r>
  <r>
    <x v="1385"/>
    <x v="172"/>
    <x v="12"/>
    <x v="1"/>
    <n v="660"/>
    <n v="17100"/>
    <n v="1.71"/>
  </r>
  <r>
    <x v="1385"/>
    <x v="172"/>
    <x v="12"/>
    <x v="2"/>
    <n v="4546840.3426710004"/>
    <n v="6945155760.0675097"/>
    <n v="694515.57600675093"/>
  </r>
  <r>
    <x v="1385"/>
    <x v="172"/>
    <x v="12"/>
    <x v="1"/>
    <n v="894056.93662199995"/>
    <n v="745874098.71187198"/>
    <n v="74587.409871187192"/>
  </r>
  <r>
    <x v="1386"/>
    <x v="171"/>
    <x v="10"/>
    <x v="2"/>
    <n v="300"/>
    <n v="3600"/>
    <n v="0.36"/>
  </r>
  <r>
    <x v="1386"/>
    <x v="171"/>
    <x v="10"/>
    <x v="2"/>
    <n v="600"/>
    <n v="13500"/>
    <n v="1.35"/>
  </r>
  <r>
    <x v="1386"/>
    <x v="171"/>
    <x v="10"/>
    <x v="2"/>
    <n v="1140"/>
    <n v="33300"/>
    <n v="3.33"/>
  </r>
  <r>
    <x v="1386"/>
    <x v="171"/>
    <x v="10"/>
    <x v="2"/>
    <n v="300"/>
    <n v="3600"/>
    <n v="0.36"/>
  </r>
  <r>
    <x v="1386"/>
    <x v="171"/>
    <x v="10"/>
    <x v="2"/>
    <n v="2580"/>
    <n v="238500"/>
    <n v="23.85"/>
  </r>
  <r>
    <x v="1386"/>
    <x v="171"/>
    <x v="10"/>
    <x v="1"/>
    <n v="3120"/>
    <n v="106200"/>
    <n v="10.62"/>
  </r>
  <r>
    <x v="1386"/>
    <x v="171"/>
    <x v="10"/>
    <x v="1"/>
    <n v="12300"/>
    <n v="855900"/>
    <n v="85.59"/>
  </r>
  <r>
    <x v="1386"/>
    <x v="171"/>
    <x v="10"/>
    <x v="1"/>
    <n v="5682.9895470000001"/>
    <n v="342638.86230600002"/>
    <n v="34.263886230600001"/>
  </r>
  <r>
    <x v="1386"/>
    <x v="171"/>
    <x v="10"/>
    <x v="2"/>
    <n v="228156.30439899999"/>
    <n v="234329310.876091"/>
    <n v="23432.9310876091"/>
  </r>
  <r>
    <x v="1386"/>
    <x v="171"/>
    <x v="10"/>
    <x v="1"/>
    <n v="254814.52777300001"/>
    <n v="369842060.11866802"/>
    <n v="36984.206011866801"/>
  </r>
  <r>
    <x v="1386"/>
    <x v="171"/>
    <x v="10"/>
    <x v="1"/>
    <n v="246.017382"/>
    <n v="935.78407900000002"/>
    <n v="9.3578407900000007E-2"/>
  </r>
  <r>
    <x v="1386"/>
    <x v="171"/>
    <x v="10"/>
    <x v="1"/>
    <n v="55.100161"/>
    <n v="122.93175599999999"/>
    <n v="1.2293175599999999E-2"/>
  </r>
  <r>
    <x v="1386"/>
    <x v="171"/>
    <x v="10"/>
    <x v="2"/>
    <n v="52312.993678999999"/>
    <n v="166568.66707299999"/>
    <n v="16.656866707299997"/>
  </r>
  <r>
    <x v="1386"/>
    <x v="171"/>
    <x v="10"/>
    <x v="1"/>
    <n v="2635.4801189999998"/>
    <n v="8160.2618769999999"/>
    <n v="0.81602618770000002"/>
  </r>
  <r>
    <x v="1387"/>
    <x v="169"/>
    <x v="10"/>
    <x v="1"/>
    <n v="104448.96350300001"/>
    <n v="174619603.04116201"/>
    <n v="17461.960304116201"/>
  </r>
  <r>
    <x v="1622"/>
    <x v="195"/>
    <x v="12"/>
    <x v="1"/>
    <n v="21985.556387000001"/>
    <n v="24394372.134909"/>
    <n v="2439.4372134908999"/>
  </r>
  <r>
    <x v="1623"/>
    <x v="193"/>
    <x v="12"/>
    <x v="2"/>
    <n v="822.16904899999997"/>
    <n v="10722.259905999999"/>
    <n v="1.0722259906"/>
  </r>
  <r>
    <x v="1623"/>
    <x v="193"/>
    <x v="12"/>
    <x v="2"/>
    <n v="2632.233819"/>
    <n v="109927.50868699999"/>
    <n v="10.9927508687"/>
  </r>
  <r>
    <x v="1623"/>
    <x v="193"/>
    <x v="12"/>
    <x v="2"/>
    <n v="49348.798181999999"/>
    <n v="35675773.815026"/>
    <n v="3567.5773815026"/>
  </r>
  <r>
    <x v="1623"/>
    <x v="193"/>
    <x v="12"/>
    <x v="1"/>
    <n v="120837.90742800001"/>
    <n v="231558926.314538"/>
    <n v="23155.8926314538"/>
  </r>
  <r>
    <x v="1295"/>
    <x v="164"/>
    <x v="10"/>
    <x v="1"/>
    <n v="101226.502159"/>
    <n v="112065657.266304"/>
    <n v="11206.565726630401"/>
  </r>
  <r>
    <x v="1392"/>
    <x v="169"/>
    <x v="10"/>
    <x v="1"/>
    <n v="120"/>
    <n v="900"/>
    <n v="0.09"/>
  </r>
  <r>
    <x v="1392"/>
    <x v="169"/>
    <x v="10"/>
    <x v="1"/>
    <n v="61069.093502000003"/>
    <n v="33836230.096031003"/>
    <n v="3383.6230096031004"/>
  </r>
  <r>
    <x v="106"/>
    <x v="193"/>
    <x v="12"/>
    <x v="2"/>
    <n v="2940"/>
    <n v="110700"/>
    <n v="11.07"/>
  </r>
  <r>
    <x v="106"/>
    <x v="193"/>
    <x v="12"/>
    <x v="2"/>
    <n v="720"/>
    <n v="14400"/>
    <n v="1.44"/>
  </r>
  <r>
    <x v="106"/>
    <x v="193"/>
    <x v="12"/>
    <x v="2"/>
    <n v="53245.136155"/>
    <n v="18069454.701090001"/>
    <n v="1806.9454701090001"/>
  </r>
  <r>
    <x v="106"/>
    <x v="193"/>
    <x v="12"/>
    <x v="1"/>
    <n v="81642.346774000005"/>
    <n v="60098509.619098999"/>
    <n v="6009.8509619098995"/>
  </r>
  <r>
    <x v="1624"/>
    <x v="193"/>
    <x v="12"/>
    <x v="1"/>
    <n v="495.69256799999999"/>
    <n v="1696.0620269999999"/>
    <n v="0.16960620269999999"/>
  </r>
  <r>
    <x v="1624"/>
    <x v="193"/>
    <x v="12"/>
    <x v="1"/>
    <n v="286.66089799999997"/>
    <n v="538.41023199999995"/>
    <n v="5.3841023199999997E-2"/>
  </r>
  <r>
    <x v="1624"/>
    <x v="193"/>
    <x v="12"/>
    <x v="1"/>
    <n v="210.51265799999999"/>
    <n v="421.73278699999997"/>
    <n v="4.2173278699999997E-2"/>
  </r>
  <r>
    <x v="1624"/>
    <x v="193"/>
    <x v="12"/>
    <x v="1"/>
    <n v="309.346968"/>
    <n v="618.176016"/>
    <n v="6.1817601600000001E-2"/>
  </r>
  <r>
    <x v="1624"/>
    <x v="193"/>
    <x v="12"/>
    <x v="1"/>
    <n v="229.27534800000001"/>
    <n v="653.24011199999995"/>
    <n v="6.532401119999999E-2"/>
  </r>
  <r>
    <x v="1624"/>
    <x v="193"/>
    <x v="12"/>
    <x v="1"/>
    <n v="359.48109699999998"/>
    <n v="1109.8386149999999"/>
    <n v="0.11098386149999999"/>
  </r>
  <r>
    <x v="1624"/>
    <x v="193"/>
    <x v="12"/>
    <x v="1"/>
    <n v="520.34790099999998"/>
    <n v="2511.2886819999999"/>
    <n v="0.25112886819999997"/>
  </r>
  <r>
    <x v="1624"/>
    <x v="193"/>
    <x v="12"/>
    <x v="1"/>
    <n v="423.62485700000002"/>
    <n v="1320.508564"/>
    <n v="0.1320508564"/>
  </r>
  <r>
    <x v="1624"/>
    <x v="193"/>
    <x v="12"/>
    <x v="1"/>
    <n v="192.71461199999999"/>
    <n v="781.65846099999999"/>
    <n v="7.8165846100000005E-2"/>
  </r>
  <r>
    <x v="1624"/>
    <x v="193"/>
    <x v="12"/>
    <x v="1"/>
    <n v="326.06437"/>
    <n v="1281.1342059999999"/>
    <n v="0.1281134206"/>
  </r>
  <r>
    <x v="1624"/>
    <x v="193"/>
    <x v="12"/>
    <x v="2"/>
    <n v="85173.275435000003"/>
    <n v="278215.35456900002"/>
    <n v="27.821535456900001"/>
  </r>
  <r>
    <x v="1624"/>
    <x v="193"/>
    <x v="12"/>
    <x v="3"/>
    <n v="22215.042565"/>
    <n v="74649.819917999994"/>
    <n v="7.4649819917999993"/>
  </r>
  <r>
    <x v="1624"/>
    <x v="193"/>
    <x v="12"/>
    <x v="2"/>
    <n v="1800"/>
    <n v="77400"/>
    <n v="7.74"/>
  </r>
  <r>
    <x v="1624"/>
    <x v="193"/>
    <x v="12"/>
    <x v="2"/>
    <n v="120"/>
    <n v="900"/>
    <n v="0.09"/>
  </r>
  <r>
    <x v="1624"/>
    <x v="193"/>
    <x v="12"/>
    <x v="1"/>
    <n v="1020"/>
    <n v="22500"/>
    <n v="2.25"/>
  </r>
  <r>
    <x v="1624"/>
    <x v="193"/>
    <x v="12"/>
    <x v="1"/>
    <n v="120"/>
    <n v="900"/>
    <n v="0.09"/>
  </r>
  <r>
    <x v="1624"/>
    <x v="193"/>
    <x v="12"/>
    <x v="2"/>
    <n v="360"/>
    <n v="5400"/>
    <n v="0.54"/>
  </r>
  <r>
    <x v="1624"/>
    <x v="193"/>
    <x v="12"/>
    <x v="2"/>
    <n v="120"/>
    <n v="900"/>
    <n v="0.09"/>
  </r>
  <r>
    <x v="1624"/>
    <x v="193"/>
    <x v="12"/>
    <x v="2"/>
    <n v="120"/>
    <n v="900"/>
    <n v="0.09"/>
  </r>
  <r>
    <x v="1624"/>
    <x v="193"/>
    <x v="12"/>
    <x v="2"/>
    <n v="300"/>
    <n v="3600"/>
    <n v="0.36"/>
  </r>
  <r>
    <x v="1624"/>
    <x v="193"/>
    <x v="12"/>
    <x v="2"/>
    <n v="120"/>
    <n v="900"/>
    <n v="0.09"/>
  </r>
  <r>
    <x v="1624"/>
    <x v="193"/>
    <x v="12"/>
    <x v="1"/>
    <n v="120"/>
    <n v="900"/>
    <n v="0.09"/>
  </r>
  <r>
    <x v="1624"/>
    <x v="193"/>
    <x v="12"/>
    <x v="1"/>
    <n v="4620"/>
    <n v="253800"/>
    <n v="25.38"/>
  </r>
  <r>
    <x v="1624"/>
    <x v="193"/>
    <x v="12"/>
    <x v="2"/>
    <n v="120"/>
    <n v="900"/>
    <n v="0.09"/>
  </r>
  <r>
    <x v="1624"/>
    <x v="193"/>
    <x v="12"/>
    <x v="2"/>
    <n v="120"/>
    <n v="900"/>
    <n v="0.09"/>
  </r>
  <r>
    <x v="1624"/>
    <x v="193"/>
    <x v="12"/>
    <x v="2"/>
    <n v="240"/>
    <n v="2700"/>
    <n v="0.27"/>
  </r>
  <r>
    <x v="1624"/>
    <x v="193"/>
    <x v="12"/>
    <x v="2"/>
    <n v="120"/>
    <n v="900"/>
    <n v="0.09"/>
  </r>
  <r>
    <x v="1624"/>
    <x v="193"/>
    <x v="12"/>
    <x v="2"/>
    <n v="240"/>
    <n v="2700"/>
    <n v="0.27"/>
  </r>
  <r>
    <x v="1624"/>
    <x v="193"/>
    <x v="12"/>
    <x v="1"/>
    <n v="3660"/>
    <n v="132300"/>
    <n v="13.23"/>
  </r>
  <r>
    <x v="1624"/>
    <x v="193"/>
    <x v="12"/>
    <x v="1"/>
    <n v="5040"/>
    <n v="252000"/>
    <n v="25.2"/>
  </r>
  <r>
    <x v="1624"/>
    <x v="193"/>
    <x v="12"/>
    <x v="1"/>
    <n v="180"/>
    <n v="1800"/>
    <n v="0.18"/>
  </r>
  <r>
    <x v="1624"/>
    <x v="193"/>
    <x v="12"/>
    <x v="1"/>
    <n v="3660"/>
    <n v="102600"/>
    <n v="10.26"/>
  </r>
  <r>
    <x v="1624"/>
    <x v="193"/>
    <x v="12"/>
    <x v="2"/>
    <n v="480"/>
    <n v="6300"/>
    <n v="0.63"/>
  </r>
  <r>
    <x v="1624"/>
    <x v="193"/>
    <x v="12"/>
    <x v="2"/>
    <n v="300"/>
    <n v="3600"/>
    <n v="0.36"/>
  </r>
  <r>
    <x v="1624"/>
    <x v="193"/>
    <x v="12"/>
    <x v="2"/>
    <n v="180"/>
    <n v="1800"/>
    <n v="0.18"/>
  </r>
  <r>
    <x v="1624"/>
    <x v="193"/>
    <x v="12"/>
    <x v="2"/>
    <n v="180"/>
    <n v="1800"/>
    <n v="0.18"/>
  </r>
  <r>
    <x v="1624"/>
    <x v="193"/>
    <x v="12"/>
    <x v="1"/>
    <n v="19500"/>
    <n v="1398600"/>
    <n v="139.86000000000001"/>
  </r>
  <r>
    <x v="1624"/>
    <x v="193"/>
    <x v="12"/>
    <x v="1"/>
    <n v="9540"/>
    <n v="367200"/>
    <n v="36.72"/>
  </r>
  <r>
    <x v="1624"/>
    <x v="193"/>
    <x v="12"/>
    <x v="1"/>
    <n v="120"/>
    <n v="900"/>
    <n v="0.09"/>
  </r>
  <r>
    <x v="1624"/>
    <x v="193"/>
    <x v="12"/>
    <x v="1"/>
    <n v="3480"/>
    <n v="128700"/>
    <n v="12.87"/>
  </r>
  <r>
    <x v="1624"/>
    <x v="193"/>
    <x v="12"/>
    <x v="1"/>
    <n v="1800"/>
    <n v="59400"/>
    <n v="5.94"/>
  </r>
  <r>
    <x v="1624"/>
    <x v="193"/>
    <x v="12"/>
    <x v="1"/>
    <n v="300"/>
    <n v="3600"/>
    <n v="0.36"/>
  </r>
  <r>
    <x v="1624"/>
    <x v="193"/>
    <x v="12"/>
    <x v="1"/>
    <n v="1140"/>
    <n v="36900"/>
    <n v="3.69"/>
  </r>
  <r>
    <x v="1624"/>
    <x v="193"/>
    <x v="12"/>
    <x v="1"/>
    <n v="4680"/>
    <n v="243000"/>
    <n v="24.3"/>
  </r>
  <r>
    <x v="1624"/>
    <x v="193"/>
    <x v="12"/>
    <x v="1"/>
    <n v="3420"/>
    <n v="128700"/>
    <n v="12.87"/>
  </r>
  <r>
    <x v="1624"/>
    <x v="193"/>
    <x v="12"/>
    <x v="1"/>
    <n v="2400"/>
    <n v="125100"/>
    <n v="12.51"/>
  </r>
  <r>
    <x v="1624"/>
    <x v="193"/>
    <x v="12"/>
    <x v="1"/>
    <n v="1236.022107"/>
    <n v="22674.545039000001"/>
    <n v="2.2674545039000003"/>
  </r>
  <r>
    <x v="1624"/>
    <x v="193"/>
    <x v="12"/>
    <x v="1"/>
    <n v="5820"/>
    <n v="681300"/>
    <n v="68.13"/>
  </r>
  <r>
    <x v="1624"/>
    <x v="193"/>
    <x v="12"/>
    <x v="1"/>
    <n v="7320"/>
    <n v="1113300"/>
    <n v="111.33"/>
  </r>
  <r>
    <x v="1624"/>
    <x v="193"/>
    <x v="12"/>
    <x v="1"/>
    <n v="2790.9632489999999"/>
    <n v="102792.24153100001"/>
    <n v="10.279224153100001"/>
  </r>
  <r>
    <x v="1624"/>
    <x v="193"/>
    <x v="12"/>
    <x v="1"/>
    <n v="4920"/>
    <n v="162000"/>
    <n v="16.2"/>
  </r>
  <r>
    <x v="1624"/>
    <x v="193"/>
    <x v="12"/>
    <x v="1"/>
    <n v="2940"/>
    <n v="126000"/>
    <n v="12.6"/>
  </r>
  <r>
    <x v="1624"/>
    <x v="193"/>
    <x v="12"/>
    <x v="1"/>
    <n v="4680"/>
    <n v="124200"/>
    <n v="12.42"/>
  </r>
  <r>
    <x v="1624"/>
    <x v="193"/>
    <x v="12"/>
    <x v="1"/>
    <n v="7200"/>
    <n v="234000"/>
    <n v="23.4"/>
  </r>
  <r>
    <x v="1624"/>
    <x v="193"/>
    <x v="12"/>
    <x v="1"/>
    <n v="4140"/>
    <n v="136800"/>
    <n v="13.68"/>
  </r>
  <r>
    <x v="1624"/>
    <x v="193"/>
    <x v="12"/>
    <x v="1"/>
    <n v="3780"/>
    <n v="100800"/>
    <n v="10.08"/>
  </r>
  <r>
    <x v="1624"/>
    <x v="193"/>
    <x v="12"/>
    <x v="1"/>
    <n v="2880"/>
    <n v="103500"/>
    <n v="10.35"/>
  </r>
  <r>
    <x v="1624"/>
    <x v="193"/>
    <x v="12"/>
    <x v="1"/>
    <n v="2100"/>
    <n v="137700"/>
    <n v="13.77"/>
  </r>
  <r>
    <x v="1624"/>
    <x v="193"/>
    <x v="12"/>
    <x v="1"/>
    <n v="2220"/>
    <n v="103500"/>
    <n v="10.35"/>
  </r>
  <r>
    <x v="1624"/>
    <x v="193"/>
    <x v="12"/>
    <x v="1"/>
    <n v="3360"/>
    <n v="150300"/>
    <n v="15.03"/>
  </r>
  <r>
    <x v="1624"/>
    <x v="193"/>
    <x v="12"/>
    <x v="1"/>
    <n v="8280"/>
    <n v="507600"/>
    <n v="50.76"/>
  </r>
  <r>
    <x v="1624"/>
    <x v="193"/>
    <x v="12"/>
    <x v="1"/>
    <n v="4260"/>
    <n v="190800"/>
    <n v="19.079999999999998"/>
  </r>
  <r>
    <x v="1624"/>
    <x v="193"/>
    <x v="12"/>
    <x v="1"/>
    <n v="7320"/>
    <n v="333900"/>
    <n v="33.39"/>
  </r>
  <r>
    <x v="1624"/>
    <x v="193"/>
    <x v="12"/>
    <x v="1"/>
    <n v="5220"/>
    <n v="189900"/>
    <n v="18.989999999999998"/>
  </r>
  <r>
    <x v="1624"/>
    <x v="193"/>
    <x v="12"/>
    <x v="1"/>
    <n v="3240"/>
    <n v="134100"/>
    <n v="13.41"/>
  </r>
  <r>
    <x v="1624"/>
    <x v="193"/>
    <x v="12"/>
    <x v="1"/>
    <n v="7080"/>
    <n v="234900"/>
    <n v="23.49"/>
  </r>
  <r>
    <x v="1624"/>
    <x v="193"/>
    <x v="12"/>
    <x v="1"/>
    <n v="2459.250192"/>
    <n v="86051.723555999997"/>
    <n v="8.6051723556000006"/>
  </r>
  <r>
    <x v="1624"/>
    <x v="193"/>
    <x v="12"/>
    <x v="1"/>
    <n v="5700"/>
    <n v="248400"/>
    <n v="24.84"/>
  </r>
  <r>
    <x v="1624"/>
    <x v="193"/>
    <x v="12"/>
    <x v="1"/>
    <n v="2940"/>
    <n v="214200"/>
    <n v="21.42"/>
  </r>
  <r>
    <x v="1624"/>
    <x v="193"/>
    <x v="12"/>
    <x v="1"/>
    <n v="1577.5636669999999"/>
    <n v="48823.158701"/>
    <n v="4.8823158701000002"/>
  </r>
  <r>
    <x v="1624"/>
    <x v="193"/>
    <x v="12"/>
    <x v="1"/>
    <n v="3180"/>
    <n v="132300"/>
    <n v="13.23"/>
  </r>
  <r>
    <x v="1624"/>
    <x v="193"/>
    <x v="12"/>
    <x v="1"/>
    <n v="3120"/>
    <n v="143100"/>
    <n v="14.31"/>
  </r>
  <r>
    <x v="1624"/>
    <x v="193"/>
    <x v="12"/>
    <x v="1"/>
    <n v="9120"/>
    <n v="432900"/>
    <n v="43.29"/>
  </r>
  <r>
    <x v="1624"/>
    <x v="193"/>
    <x v="12"/>
    <x v="1"/>
    <n v="3300"/>
    <n v="106200"/>
    <n v="10.62"/>
  </r>
  <r>
    <x v="1624"/>
    <x v="193"/>
    <x v="12"/>
    <x v="1"/>
    <n v="3538.8540659999999"/>
    <n v="148665.039659"/>
    <n v="14.8665039659"/>
  </r>
  <r>
    <x v="1624"/>
    <x v="193"/>
    <x v="12"/>
    <x v="1"/>
    <n v="1668.9925989999999"/>
    <n v="45335.168208000003"/>
    <n v="4.5335168208000001"/>
  </r>
  <r>
    <x v="1624"/>
    <x v="193"/>
    <x v="12"/>
    <x v="1"/>
    <n v="2820"/>
    <n v="120600"/>
    <n v="12.06"/>
  </r>
  <r>
    <x v="1624"/>
    <x v="193"/>
    <x v="12"/>
    <x v="1"/>
    <n v="1728.361926"/>
    <n v="71462.243812000001"/>
    <n v="7.1462243811999997"/>
  </r>
  <r>
    <x v="1624"/>
    <x v="193"/>
    <x v="12"/>
    <x v="1"/>
    <n v="2456.2730759999999"/>
    <n v="103877.834561"/>
    <n v="10.387783456099999"/>
  </r>
  <r>
    <x v="1624"/>
    <x v="193"/>
    <x v="12"/>
    <x v="1"/>
    <n v="5450.5734279999997"/>
    <n v="234508.446654"/>
    <n v="23.450844665399998"/>
  </r>
  <r>
    <x v="1624"/>
    <x v="193"/>
    <x v="12"/>
    <x v="1"/>
    <n v="2880"/>
    <n v="119700"/>
    <n v="11.97"/>
  </r>
  <r>
    <x v="1624"/>
    <x v="193"/>
    <x v="12"/>
    <x v="1"/>
    <n v="3189.3533849999999"/>
    <n v="122352.637548"/>
    <n v="12.2352637548"/>
  </r>
  <r>
    <x v="1624"/>
    <x v="193"/>
    <x v="12"/>
    <x v="1"/>
    <n v="275.57747899999998"/>
    <n v="2400.144479"/>
    <n v="0.24001444790000001"/>
  </r>
  <r>
    <x v="1624"/>
    <x v="193"/>
    <x v="12"/>
    <x v="1"/>
    <n v="401.35316"/>
    <n v="6900.721286"/>
    <n v="0.6900721286"/>
  </r>
  <r>
    <x v="1624"/>
    <x v="193"/>
    <x v="12"/>
    <x v="2"/>
    <n v="494011.12734399998"/>
    <n v="745186263.82619905"/>
    <n v="74518.626382619899"/>
  </r>
  <r>
    <x v="1624"/>
    <x v="193"/>
    <x v="12"/>
    <x v="1"/>
    <n v="106828.22455499999"/>
    <n v="43405521.130076997"/>
    <n v="4340.5521130076995"/>
  </r>
  <r>
    <x v="1624"/>
    <x v="193"/>
    <x v="12"/>
    <x v="3"/>
    <n v="184138.18605399999"/>
    <n v="913176581.75285804"/>
    <n v="91317.658175285804"/>
  </r>
  <r>
    <x v="1625"/>
    <x v="191"/>
    <x v="12"/>
    <x v="2"/>
    <n v="11391.944643999999"/>
    <n v="37291.339677999997"/>
    <n v="3.7291339677999997"/>
  </r>
  <r>
    <x v="1625"/>
    <x v="191"/>
    <x v="12"/>
    <x v="1"/>
    <n v="19745.937103"/>
    <n v="59744.362796000001"/>
    <n v="5.9744362795999999"/>
  </r>
  <r>
    <x v="1625"/>
    <x v="191"/>
    <x v="12"/>
    <x v="1"/>
    <n v="2700"/>
    <n v="112500"/>
    <n v="11.25"/>
  </r>
  <r>
    <x v="1625"/>
    <x v="191"/>
    <x v="12"/>
    <x v="1"/>
    <n v="9060"/>
    <n v="764100"/>
    <n v="76.41"/>
  </r>
  <r>
    <x v="1625"/>
    <x v="191"/>
    <x v="12"/>
    <x v="1"/>
    <n v="10320"/>
    <n v="1784700"/>
    <n v="178.47"/>
  </r>
  <r>
    <x v="1625"/>
    <x v="191"/>
    <x v="12"/>
    <x v="2"/>
    <n v="120"/>
    <n v="900"/>
    <n v="0.09"/>
  </r>
  <r>
    <x v="1625"/>
    <x v="191"/>
    <x v="12"/>
    <x v="2"/>
    <n v="120"/>
    <n v="900"/>
    <n v="0.09"/>
  </r>
  <r>
    <x v="1625"/>
    <x v="191"/>
    <x v="12"/>
    <x v="1"/>
    <n v="22500"/>
    <n v="5905800"/>
    <n v="590.58000000000004"/>
  </r>
  <r>
    <x v="1625"/>
    <x v="191"/>
    <x v="12"/>
    <x v="2"/>
    <n v="120"/>
    <n v="900"/>
    <n v="0.09"/>
  </r>
  <r>
    <x v="1625"/>
    <x v="191"/>
    <x v="12"/>
    <x v="1"/>
    <n v="2760"/>
    <n v="144900"/>
    <n v="14.49"/>
  </r>
  <r>
    <x v="1625"/>
    <x v="191"/>
    <x v="12"/>
    <x v="1"/>
    <n v="4680"/>
    <n v="426600"/>
    <n v="42.66"/>
  </r>
  <r>
    <x v="1625"/>
    <x v="191"/>
    <x v="12"/>
    <x v="1"/>
    <n v="120"/>
    <n v="900"/>
    <n v="0.09"/>
  </r>
  <r>
    <x v="1625"/>
    <x v="191"/>
    <x v="12"/>
    <x v="1"/>
    <n v="9000"/>
    <n v="743400"/>
    <n v="74.34"/>
  </r>
  <r>
    <x v="1625"/>
    <x v="191"/>
    <x v="12"/>
    <x v="2"/>
    <n v="689434.92885499995"/>
    <n v="826268378.10822105"/>
    <n v="82626.837810822108"/>
  </r>
  <r>
    <x v="1625"/>
    <x v="191"/>
    <x v="12"/>
    <x v="1"/>
    <n v="543558.11252800003"/>
    <n v="542436262.35521805"/>
    <n v="54243.626235521806"/>
  </r>
  <r>
    <x v="1395"/>
    <x v="169"/>
    <x v="10"/>
    <x v="1"/>
    <n v="84217.065786000006"/>
    <n v="99468305.143636003"/>
    <n v="9946.8305143636007"/>
  </r>
  <r>
    <x v="1626"/>
    <x v="171"/>
    <x v="10"/>
    <x v="2"/>
    <n v="10989.772615"/>
    <n v="3385286.5156129999"/>
    <n v="338.52865156129997"/>
  </r>
  <r>
    <x v="1626"/>
    <x v="171"/>
    <x v="10"/>
    <x v="2"/>
    <n v="10347.798304"/>
    <n v="2719048.2780800001"/>
    <n v="271.90482780799999"/>
  </r>
  <r>
    <x v="1626"/>
    <x v="171"/>
    <x v="10"/>
    <x v="1"/>
    <n v="72808.218106"/>
    <n v="219102394.596569"/>
    <n v="21910.239459656899"/>
  </r>
  <r>
    <x v="1626"/>
    <x v="171"/>
    <x v="10"/>
    <x v="2"/>
    <n v="4104.470593"/>
    <n v="14364.553516"/>
    <n v="1.4364553516"/>
  </r>
  <r>
    <x v="1626"/>
    <x v="171"/>
    <x v="10"/>
    <x v="1"/>
    <n v="18890.495416999998"/>
    <n v="60665.224985000001"/>
    <n v="6.0665224985000004"/>
  </r>
  <r>
    <x v="1627"/>
    <x v="193"/>
    <x v="12"/>
    <x v="3"/>
    <n v="7036.5489120000002"/>
    <n v="22916.296777"/>
    <n v="2.2916296777"/>
  </r>
  <r>
    <x v="1627"/>
    <x v="193"/>
    <x v="12"/>
    <x v="1"/>
    <n v="14132.682461"/>
    <n v="6869733.700104"/>
    <n v="686.9733700104"/>
  </r>
  <r>
    <x v="1627"/>
    <x v="193"/>
    <x v="12"/>
    <x v="3"/>
    <n v="153289.07933400001"/>
    <n v="298953865.42144501"/>
    <n v="29895.386542144501"/>
  </r>
  <r>
    <x v="1628"/>
    <x v="195"/>
    <x v="12"/>
    <x v="1"/>
    <n v="57751.563807999999"/>
    <n v="129615747.285164"/>
    <n v="12961.5747285164"/>
  </r>
  <r>
    <x v="1396"/>
    <x v="164"/>
    <x v="10"/>
    <x v="1"/>
    <n v="82372.826946000001"/>
    <n v="74112988.610244006"/>
    <n v="7411.2988610244001"/>
  </r>
  <r>
    <x v="1155"/>
    <x v="171"/>
    <x v="10"/>
    <x v="2"/>
    <n v="13701.839694"/>
    <n v="2450747.0181829999"/>
    <n v="245.07470181829999"/>
  </r>
  <r>
    <x v="1155"/>
    <x v="171"/>
    <x v="10"/>
    <x v="1"/>
    <n v="53495.176076999996"/>
    <n v="98555768.188378006"/>
    <n v="9855.5768188378006"/>
  </r>
  <r>
    <x v="1398"/>
    <x v="171"/>
    <x v="10"/>
    <x v="2"/>
    <n v="22260"/>
    <n v="11772000"/>
    <n v="1177.2"/>
  </r>
  <r>
    <x v="1398"/>
    <x v="171"/>
    <x v="10"/>
    <x v="2"/>
    <n v="360"/>
    <n v="8100"/>
    <n v="0.81"/>
  </r>
  <r>
    <x v="1398"/>
    <x v="171"/>
    <x v="10"/>
    <x v="2"/>
    <n v="360"/>
    <n v="8100"/>
    <n v="0.81"/>
  </r>
  <r>
    <x v="1398"/>
    <x v="171"/>
    <x v="10"/>
    <x v="2"/>
    <n v="360"/>
    <n v="8100"/>
    <n v="0.81"/>
  </r>
  <r>
    <x v="1398"/>
    <x v="171"/>
    <x v="10"/>
    <x v="2"/>
    <n v="420"/>
    <n v="10800"/>
    <n v="1.08"/>
  </r>
  <r>
    <x v="1398"/>
    <x v="171"/>
    <x v="10"/>
    <x v="2"/>
    <n v="420"/>
    <n v="10800"/>
    <n v="1.08"/>
  </r>
  <r>
    <x v="1398"/>
    <x v="171"/>
    <x v="10"/>
    <x v="1"/>
    <n v="143223.50992400001"/>
    <n v="161725069.87128201"/>
    <n v="16172.506987128201"/>
  </r>
  <r>
    <x v="1629"/>
    <x v="171"/>
    <x v="10"/>
    <x v="1"/>
    <n v="50209.891996999999"/>
    <n v="82302086.779342994"/>
    <n v="8230.208677934299"/>
  </r>
  <r>
    <x v="1399"/>
    <x v="164"/>
    <x v="10"/>
    <x v="1"/>
    <n v="43511.576475000002"/>
    <n v="47732409.484587997"/>
    <n v="4773.2409484587997"/>
  </r>
  <r>
    <x v="1630"/>
    <x v="194"/>
    <x v="12"/>
    <x v="2"/>
    <n v="2159.3264709999999"/>
    <n v="133503.87883599999"/>
    <n v="13.350387883599998"/>
  </r>
  <r>
    <x v="1630"/>
    <x v="194"/>
    <x v="12"/>
    <x v="2"/>
    <n v="2100"/>
    <n v="111600"/>
    <n v="11.16"/>
  </r>
  <r>
    <x v="1630"/>
    <x v="194"/>
    <x v="12"/>
    <x v="2"/>
    <n v="1294.644626"/>
    <n v="77293.706579999998"/>
    <n v="7.7293706579999997"/>
  </r>
  <r>
    <x v="1630"/>
    <x v="194"/>
    <x v="12"/>
    <x v="2"/>
    <n v="73912.391432000004"/>
    <n v="38176707.425842002"/>
    <n v="3817.6707425842001"/>
  </r>
  <r>
    <x v="1630"/>
    <x v="194"/>
    <x v="12"/>
    <x v="1"/>
    <n v="136156.19226899999"/>
    <n v="482225602.02860999"/>
    <n v="48222.560202861001"/>
  </r>
  <r>
    <x v="1403"/>
    <x v="169"/>
    <x v="10"/>
    <x v="1"/>
    <n v="57608.926004000001"/>
    <n v="78669347.950112"/>
    <n v="7866.9347950111996"/>
  </r>
  <r>
    <x v="1404"/>
    <x v="169"/>
    <x v="10"/>
    <x v="2"/>
    <n v="180"/>
    <n v="1800"/>
    <n v="0.18"/>
  </r>
  <r>
    <x v="1404"/>
    <x v="169"/>
    <x v="10"/>
    <x v="2"/>
    <n v="120"/>
    <n v="900"/>
    <n v="0.09"/>
  </r>
  <r>
    <x v="1404"/>
    <x v="169"/>
    <x v="10"/>
    <x v="2"/>
    <n v="120"/>
    <n v="900"/>
    <n v="0.09"/>
  </r>
  <r>
    <x v="1404"/>
    <x v="169"/>
    <x v="10"/>
    <x v="2"/>
    <n v="2029.1417799999999"/>
    <n v="102340.456127"/>
    <n v="10.234045612699999"/>
  </r>
  <r>
    <x v="1404"/>
    <x v="169"/>
    <x v="10"/>
    <x v="1"/>
    <n v="109886.48667499999"/>
    <n v="86851919.633644"/>
    <n v="8685.1919633643993"/>
  </r>
  <r>
    <x v="1405"/>
    <x v="169"/>
    <x v="10"/>
    <x v="2"/>
    <n v="420"/>
    <n v="10800"/>
    <n v="1.08"/>
  </r>
  <r>
    <x v="1405"/>
    <x v="169"/>
    <x v="10"/>
    <x v="1"/>
    <n v="120"/>
    <n v="900"/>
    <n v="0.09"/>
  </r>
  <r>
    <x v="1405"/>
    <x v="169"/>
    <x v="10"/>
    <x v="2"/>
    <n v="120"/>
    <n v="900"/>
    <n v="0.09"/>
  </r>
  <r>
    <x v="1405"/>
    <x v="169"/>
    <x v="10"/>
    <x v="1"/>
    <n v="300"/>
    <n v="3600"/>
    <n v="0.36"/>
  </r>
  <r>
    <x v="1405"/>
    <x v="169"/>
    <x v="10"/>
    <x v="2"/>
    <n v="120"/>
    <n v="900"/>
    <n v="0.09"/>
  </r>
  <r>
    <x v="1405"/>
    <x v="169"/>
    <x v="10"/>
    <x v="1"/>
    <n v="480"/>
    <n v="10800"/>
    <n v="1.08"/>
  </r>
  <r>
    <x v="1405"/>
    <x v="169"/>
    <x v="10"/>
    <x v="1"/>
    <n v="180"/>
    <n v="1800"/>
    <n v="0.18"/>
  </r>
  <r>
    <x v="1405"/>
    <x v="169"/>
    <x v="10"/>
    <x v="2"/>
    <n v="8940"/>
    <n v="1967400"/>
    <n v="196.74"/>
  </r>
  <r>
    <x v="1405"/>
    <x v="169"/>
    <x v="10"/>
    <x v="2"/>
    <n v="660"/>
    <n v="18000"/>
    <n v="1.8"/>
  </r>
  <r>
    <x v="1405"/>
    <x v="169"/>
    <x v="10"/>
    <x v="1"/>
    <n v="106923.339135"/>
    <n v="306406861.51549602"/>
    <n v="30640.686151549602"/>
  </r>
  <r>
    <x v="1406"/>
    <x v="164"/>
    <x v="10"/>
    <x v="1"/>
    <n v="49265.797307000001"/>
    <n v="66359873.496414997"/>
    <n v="6635.9873496414993"/>
  </r>
  <r>
    <x v="1407"/>
    <x v="164"/>
    <x v="10"/>
    <x v="1"/>
    <n v="83704.298821999997"/>
    <n v="52335574.644634999"/>
    <n v="5233.5574644634999"/>
  </r>
  <r>
    <x v="1412"/>
    <x v="169"/>
    <x v="10"/>
    <x v="2"/>
    <n v="4800.9700229999999"/>
    <n v="731663.124021"/>
    <n v="73.166312402100004"/>
  </r>
  <r>
    <x v="1412"/>
    <x v="169"/>
    <x v="10"/>
    <x v="2"/>
    <n v="420"/>
    <n v="10800"/>
    <n v="1.08"/>
  </r>
  <r>
    <x v="1412"/>
    <x v="169"/>
    <x v="10"/>
    <x v="2"/>
    <n v="2194.56558"/>
    <n v="199159.54387299999"/>
    <n v="19.915954387299998"/>
  </r>
  <r>
    <x v="1412"/>
    <x v="169"/>
    <x v="10"/>
    <x v="1"/>
    <n v="87007.844005000006"/>
    <n v="114495851.32593"/>
    <n v="11449.585132593"/>
  </r>
  <r>
    <x v="1631"/>
    <x v="164"/>
    <x v="10"/>
    <x v="1"/>
    <n v="36692.022502"/>
    <n v="40441240.551246002"/>
    <n v="4044.1240551246001"/>
  </r>
  <r>
    <x v="1414"/>
    <x v="171"/>
    <x v="10"/>
    <x v="2"/>
    <n v="1020"/>
    <n v="36000"/>
    <n v="3.6"/>
  </r>
  <r>
    <x v="1414"/>
    <x v="171"/>
    <x v="10"/>
    <x v="2"/>
    <n v="87983.711257999996"/>
    <n v="70560345.829767004"/>
    <n v="7056.0345829767002"/>
  </r>
  <r>
    <x v="1414"/>
    <x v="171"/>
    <x v="10"/>
    <x v="1"/>
    <n v="112071.01095500001"/>
    <n v="124372963.714994"/>
    <n v="12437.2963714994"/>
  </r>
  <r>
    <x v="1415"/>
    <x v="164"/>
    <x v="10"/>
    <x v="1"/>
    <n v="70103.972785999998"/>
    <n v="147714112.06894699"/>
    <n v="14771.411206894698"/>
  </r>
  <r>
    <x v="1632"/>
    <x v="169"/>
    <x v="10"/>
    <x v="1"/>
    <n v="58410.752886000002"/>
    <n v="69601524.922973007"/>
    <n v="6960.1524922973003"/>
  </r>
  <r>
    <x v="1633"/>
    <x v="195"/>
    <x v="12"/>
    <x v="1"/>
    <n v="122558.522038"/>
    <n v="361994179.275406"/>
    <n v="36199.417927540599"/>
  </r>
  <r>
    <x v="1634"/>
    <x v="195"/>
    <x v="12"/>
    <x v="1"/>
    <n v="91307.996272999997"/>
    <n v="296246117.61439401"/>
    <n v="29624.611761439402"/>
  </r>
  <r>
    <x v="1635"/>
    <x v="169"/>
    <x v="10"/>
    <x v="1"/>
    <n v="16614.677926"/>
    <n v="12950949.993138"/>
    <n v="1295.0949993138001"/>
  </r>
  <r>
    <x v="1419"/>
    <x v="169"/>
    <x v="10"/>
    <x v="2"/>
    <n v="2556.3715560000001"/>
    <n v="99925.772131000005"/>
    <n v="9.9925772131000006"/>
  </r>
  <r>
    <x v="1419"/>
    <x v="169"/>
    <x v="10"/>
    <x v="2"/>
    <n v="360"/>
    <n v="5400"/>
    <n v="0.54"/>
  </r>
  <r>
    <x v="1419"/>
    <x v="169"/>
    <x v="10"/>
    <x v="2"/>
    <n v="33970.596328"/>
    <n v="11269519.498245001"/>
    <n v="1126.9519498245002"/>
  </r>
  <r>
    <x v="1419"/>
    <x v="169"/>
    <x v="10"/>
    <x v="2"/>
    <n v="1969.7750229999999"/>
    <n v="135036.875979"/>
    <n v="13.503687597900001"/>
  </r>
  <r>
    <x v="1419"/>
    <x v="169"/>
    <x v="10"/>
    <x v="1"/>
    <n v="100096.77789100001"/>
    <n v="153833165.42529601"/>
    <n v="15383.316542529601"/>
  </r>
  <r>
    <x v="1420"/>
    <x v="164"/>
    <x v="10"/>
    <x v="1"/>
    <n v="240"/>
    <n v="2700"/>
    <n v="0.27"/>
  </r>
  <r>
    <x v="1420"/>
    <x v="164"/>
    <x v="10"/>
    <x v="2"/>
    <n v="120"/>
    <n v="900"/>
    <n v="0.09"/>
  </r>
  <r>
    <x v="1420"/>
    <x v="164"/>
    <x v="10"/>
    <x v="1"/>
    <n v="420"/>
    <n v="9000"/>
    <n v="0.9"/>
  </r>
  <r>
    <x v="1420"/>
    <x v="164"/>
    <x v="10"/>
    <x v="1"/>
    <n v="120"/>
    <n v="900"/>
    <n v="0.09"/>
  </r>
  <r>
    <x v="1420"/>
    <x v="164"/>
    <x v="10"/>
    <x v="2"/>
    <n v="13020"/>
    <n v="2156400"/>
    <n v="215.64"/>
  </r>
  <r>
    <x v="1420"/>
    <x v="164"/>
    <x v="10"/>
    <x v="2"/>
    <n v="12720"/>
    <n v="1498500"/>
    <n v="149.85"/>
  </r>
  <r>
    <x v="1420"/>
    <x v="164"/>
    <x v="10"/>
    <x v="1"/>
    <n v="120"/>
    <n v="900"/>
    <n v="0.09"/>
  </r>
  <r>
    <x v="1420"/>
    <x v="164"/>
    <x v="10"/>
    <x v="2"/>
    <n v="2640"/>
    <n v="222300"/>
    <n v="22.23"/>
  </r>
  <r>
    <x v="1420"/>
    <x v="164"/>
    <x v="10"/>
    <x v="2"/>
    <n v="11597.176234"/>
    <n v="3952030.1712460001"/>
    <n v="395.20301712460002"/>
  </r>
  <r>
    <x v="1420"/>
    <x v="164"/>
    <x v="10"/>
    <x v="1"/>
    <n v="149675.11551199999"/>
    <n v="277964194.01754498"/>
    <n v="27796.419401754498"/>
  </r>
  <r>
    <x v="1636"/>
    <x v="164"/>
    <x v="10"/>
    <x v="1"/>
    <n v="49492.314998000002"/>
    <n v="120299912.058259"/>
    <n v="12029.9912058259"/>
  </r>
  <r>
    <x v="1637"/>
    <x v="196"/>
    <x v="12"/>
    <x v="2"/>
    <n v="11542.96817"/>
    <n v="36499.063237000002"/>
    <n v="3.6499063237000002"/>
  </r>
  <r>
    <x v="1637"/>
    <x v="196"/>
    <x v="12"/>
    <x v="1"/>
    <n v="8816.2253469999996"/>
    <n v="28547.453246000001"/>
    <n v="2.8547453246000001"/>
  </r>
  <r>
    <x v="1637"/>
    <x v="196"/>
    <x v="12"/>
    <x v="2"/>
    <n v="120"/>
    <n v="900"/>
    <n v="0.09"/>
  </r>
  <r>
    <x v="1637"/>
    <x v="196"/>
    <x v="12"/>
    <x v="2"/>
    <n v="5683.7580260000004"/>
    <n v="766906.29342"/>
    <n v="76.690629341999994"/>
  </r>
  <r>
    <x v="1637"/>
    <x v="196"/>
    <x v="12"/>
    <x v="2"/>
    <n v="360"/>
    <n v="5400"/>
    <n v="0.54"/>
  </r>
  <r>
    <x v="1637"/>
    <x v="196"/>
    <x v="12"/>
    <x v="2"/>
    <n v="300"/>
    <n v="3600"/>
    <n v="0.36"/>
  </r>
  <r>
    <x v="1637"/>
    <x v="196"/>
    <x v="12"/>
    <x v="2"/>
    <n v="1440"/>
    <n v="97200"/>
    <n v="9.7200000000000006"/>
  </r>
  <r>
    <x v="1637"/>
    <x v="196"/>
    <x v="12"/>
    <x v="2"/>
    <n v="3480"/>
    <n v="251100"/>
    <n v="25.11"/>
  </r>
  <r>
    <x v="1637"/>
    <x v="196"/>
    <x v="12"/>
    <x v="2"/>
    <n v="2280"/>
    <n v="128700"/>
    <n v="12.87"/>
  </r>
  <r>
    <x v="1637"/>
    <x v="196"/>
    <x v="12"/>
    <x v="1"/>
    <n v="4080"/>
    <n v="304200"/>
    <n v="30.42"/>
  </r>
  <r>
    <x v="1637"/>
    <x v="196"/>
    <x v="12"/>
    <x v="2"/>
    <n v="1440"/>
    <n v="94500"/>
    <n v="9.4499999999999993"/>
  </r>
  <r>
    <x v="1637"/>
    <x v="196"/>
    <x v="12"/>
    <x v="2"/>
    <n v="151724.13687799999"/>
    <n v="75971579.189953998"/>
    <n v="7597.1579189954"/>
  </r>
  <r>
    <x v="1637"/>
    <x v="196"/>
    <x v="12"/>
    <x v="1"/>
    <n v="202205.890449"/>
    <n v="506003380.60105902"/>
    <n v="50600.338060105903"/>
  </r>
  <r>
    <x v="1638"/>
    <x v="164"/>
    <x v="10"/>
    <x v="1"/>
    <n v="36248.022883999998"/>
    <n v="46270701.260265"/>
    <n v="4627.0701260264996"/>
  </r>
  <r>
    <x v="1423"/>
    <x v="169"/>
    <x v="10"/>
    <x v="1"/>
    <n v="64879.936944000001"/>
    <n v="91010750.470158994"/>
    <n v="9101.0750470159001"/>
  </r>
  <r>
    <x v="1226"/>
    <x v="193"/>
    <x v="12"/>
    <x v="3"/>
    <n v="42208.93578"/>
    <n v="135859.57534499999"/>
    <n v="13.585957534499999"/>
  </r>
  <r>
    <x v="1226"/>
    <x v="193"/>
    <x v="12"/>
    <x v="3"/>
    <n v="120714.35338099999"/>
    <n v="476918711.716497"/>
    <n v="47691.871171649698"/>
  </r>
  <r>
    <x v="1639"/>
    <x v="54"/>
    <x v="12"/>
    <x v="1"/>
    <n v="8144.0326709999999"/>
    <n v="25456.228050000002"/>
    <n v="2.5456228050000003"/>
  </r>
  <r>
    <x v="1639"/>
    <x v="54"/>
    <x v="12"/>
    <x v="2"/>
    <n v="1680"/>
    <n v="71100"/>
    <n v="7.11"/>
  </r>
  <r>
    <x v="1639"/>
    <x v="54"/>
    <x v="12"/>
    <x v="1"/>
    <n v="53617.827443000002"/>
    <n v="81709798.082977995"/>
    <n v="8170.9798082977995"/>
  </r>
  <r>
    <x v="1640"/>
    <x v="195"/>
    <x v="12"/>
    <x v="3"/>
    <n v="33515.109906999998"/>
    <n v="104044.29909299999"/>
    <n v="10.404429909299999"/>
  </r>
  <r>
    <x v="1640"/>
    <x v="195"/>
    <x v="12"/>
    <x v="2"/>
    <n v="92.442277000000004"/>
    <n v="486.52499999999998"/>
    <n v="4.8652499999999994E-2"/>
  </r>
  <r>
    <x v="1640"/>
    <x v="195"/>
    <x v="12"/>
    <x v="1"/>
    <n v="418.62821000000002"/>
    <n v="4427.9100060000001"/>
    <n v="0.44279100059999998"/>
  </r>
  <r>
    <x v="1640"/>
    <x v="195"/>
    <x v="12"/>
    <x v="1"/>
    <n v="1380"/>
    <n v="40500"/>
    <n v="4.05"/>
  </r>
  <r>
    <x v="1640"/>
    <x v="195"/>
    <x v="12"/>
    <x v="1"/>
    <n v="120"/>
    <n v="900"/>
    <n v="0.09"/>
  </r>
  <r>
    <x v="1640"/>
    <x v="195"/>
    <x v="12"/>
    <x v="1"/>
    <n v="1800"/>
    <n v="69300"/>
    <n v="6.93"/>
  </r>
  <r>
    <x v="1640"/>
    <x v="195"/>
    <x v="12"/>
    <x v="2"/>
    <n v="120"/>
    <n v="900"/>
    <n v="0.09"/>
  </r>
  <r>
    <x v="1640"/>
    <x v="195"/>
    <x v="12"/>
    <x v="2"/>
    <n v="120"/>
    <n v="900"/>
    <n v="0.09"/>
  </r>
  <r>
    <x v="1640"/>
    <x v="195"/>
    <x v="12"/>
    <x v="2"/>
    <n v="120"/>
    <n v="900"/>
    <n v="0.09"/>
  </r>
  <r>
    <x v="1640"/>
    <x v="195"/>
    <x v="12"/>
    <x v="2"/>
    <n v="120"/>
    <n v="900"/>
    <n v="0.09"/>
  </r>
  <r>
    <x v="1640"/>
    <x v="195"/>
    <x v="12"/>
    <x v="2"/>
    <n v="240"/>
    <n v="2700"/>
    <n v="0.27"/>
  </r>
  <r>
    <x v="1640"/>
    <x v="195"/>
    <x v="12"/>
    <x v="2"/>
    <n v="540"/>
    <n v="8100"/>
    <n v="0.81"/>
  </r>
  <r>
    <x v="1640"/>
    <x v="195"/>
    <x v="12"/>
    <x v="2"/>
    <n v="360"/>
    <n v="4500"/>
    <n v="0.45"/>
  </r>
  <r>
    <x v="1640"/>
    <x v="195"/>
    <x v="12"/>
    <x v="2"/>
    <n v="120"/>
    <n v="900"/>
    <n v="0.09"/>
  </r>
  <r>
    <x v="1640"/>
    <x v="195"/>
    <x v="12"/>
    <x v="2"/>
    <n v="240"/>
    <n v="2700"/>
    <n v="0.27"/>
  </r>
  <r>
    <x v="1640"/>
    <x v="195"/>
    <x v="12"/>
    <x v="2"/>
    <n v="120"/>
    <n v="900"/>
    <n v="0.09"/>
  </r>
  <r>
    <x v="1640"/>
    <x v="195"/>
    <x v="12"/>
    <x v="1"/>
    <n v="420"/>
    <n v="6300"/>
    <n v="0.63"/>
  </r>
  <r>
    <x v="1640"/>
    <x v="195"/>
    <x v="12"/>
    <x v="2"/>
    <n v="600"/>
    <n v="9900"/>
    <n v="0.99"/>
  </r>
  <r>
    <x v="1640"/>
    <x v="195"/>
    <x v="12"/>
    <x v="2"/>
    <n v="120"/>
    <n v="900"/>
    <n v="0.09"/>
  </r>
  <r>
    <x v="1640"/>
    <x v="195"/>
    <x v="12"/>
    <x v="2"/>
    <n v="180"/>
    <n v="1800"/>
    <n v="0.18"/>
  </r>
  <r>
    <x v="1640"/>
    <x v="195"/>
    <x v="12"/>
    <x v="2"/>
    <n v="120"/>
    <n v="900"/>
    <n v="0.09"/>
  </r>
  <r>
    <x v="1640"/>
    <x v="195"/>
    <x v="12"/>
    <x v="2"/>
    <n v="120"/>
    <n v="900"/>
    <n v="0.09"/>
  </r>
  <r>
    <x v="1640"/>
    <x v="195"/>
    <x v="12"/>
    <x v="2"/>
    <n v="420"/>
    <n v="6300"/>
    <n v="0.63"/>
  </r>
  <r>
    <x v="1640"/>
    <x v="195"/>
    <x v="12"/>
    <x v="2"/>
    <n v="180"/>
    <n v="1800"/>
    <n v="0.18"/>
  </r>
  <r>
    <x v="1640"/>
    <x v="195"/>
    <x v="12"/>
    <x v="1"/>
    <n v="35520"/>
    <n v="4371300"/>
    <n v="437.13"/>
  </r>
  <r>
    <x v="1640"/>
    <x v="195"/>
    <x v="12"/>
    <x v="1"/>
    <n v="1260"/>
    <n v="32400"/>
    <n v="3.24"/>
  </r>
  <r>
    <x v="1640"/>
    <x v="195"/>
    <x v="12"/>
    <x v="2"/>
    <n v="120"/>
    <n v="900"/>
    <n v="0.09"/>
  </r>
  <r>
    <x v="1640"/>
    <x v="195"/>
    <x v="12"/>
    <x v="1"/>
    <n v="10620"/>
    <n v="440100"/>
    <n v="44.01"/>
  </r>
  <r>
    <x v="1640"/>
    <x v="195"/>
    <x v="12"/>
    <x v="1"/>
    <n v="3600"/>
    <n v="183600"/>
    <n v="18.36"/>
  </r>
  <r>
    <x v="1640"/>
    <x v="195"/>
    <x v="12"/>
    <x v="1"/>
    <n v="360"/>
    <n v="5400"/>
    <n v="0.54"/>
  </r>
  <r>
    <x v="1640"/>
    <x v="195"/>
    <x v="12"/>
    <x v="1"/>
    <n v="120"/>
    <n v="900"/>
    <n v="0.09"/>
  </r>
  <r>
    <x v="1640"/>
    <x v="195"/>
    <x v="12"/>
    <x v="1"/>
    <n v="1680"/>
    <n v="47700"/>
    <n v="4.7699999999999996"/>
  </r>
  <r>
    <x v="1640"/>
    <x v="195"/>
    <x v="12"/>
    <x v="2"/>
    <n v="120"/>
    <n v="900"/>
    <n v="0.09"/>
  </r>
  <r>
    <x v="1640"/>
    <x v="195"/>
    <x v="12"/>
    <x v="1"/>
    <n v="22260"/>
    <n v="1757700"/>
    <n v="175.77"/>
  </r>
  <r>
    <x v="1640"/>
    <x v="195"/>
    <x v="12"/>
    <x v="2"/>
    <n v="120"/>
    <n v="900"/>
    <n v="0.09"/>
  </r>
  <r>
    <x v="1640"/>
    <x v="195"/>
    <x v="12"/>
    <x v="1"/>
    <n v="120"/>
    <n v="900"/>
    <n v="0.09"/>
  </r>
  <r>
    <x v="1640"/>
    <x v="195"/>
    <x v="12"/>
    <x v="1"/>
    <n v="1020"/>
    <n v="42300"/>
    <n v="4.2300000000000004"/>
  </r>
  <r>
    <x v="1640"/>
    <x v="195"/>
    <x v="12"/>
    <x v="1"/>
    <n v="240"/>
    <n v="2700"/>
    <n v="0.27"/>
  </r>
  <r>
    <x v="1640"/>
    <x v="195"/>
    <x v="12"/>
    <x v="1"/>
    <n v="180"/>
    <n v="1800"/>
    <n v="0.18"/>
  </r>
  <r>
    <x v="1640"/>
    <x v="195"/>
    <x v="12"/>
    <x v="1"/>
    <n v="120"/>
    <n v="900"/>
    <n v="0.09"/>
  </r>
  <r>
    <x v="1640"/>
    <x v="195"/>
    <x v="12"/>
    <x v="1"/>
    <n v="420"/>
    <n v="5400"/>
    <n v="0.54"/>
  </r>
  <r>
    <x v="1640"/>
    <x v="195"/>
    <x v="12"/>
    <x v="1"/>
    <n v="300"/>
    <n v="3600"/>
    <n v="0.36"/>
  </r>
  <r>
    <x v="1640"/>
    <x v="195"/>
    <x v="12"/>
    <x v="1"/>
    <n v="7200"/>
    <n v="377100"/>
    <n v="37.71"/>
  </r>
  <r>
    <x v="1640"/>
    <x v="195"/>
    <x v="12"/>
    <x v="2"/>
    <n v="120"/>
    <n v="900"/>
    <n v="0.09"/>
  </r>
  <r>
    <x v="1640"/>
    <x v="195"/>
    <x v="12"/>
    <x v="2"/>
    <n v="2580"/>
    <n v="108000"/>
    <n v="10.8"/>
  </r>
  <r>
    <x v="1640"/>
    <x v="195"/>
    <x v="12"/>
    <x v="1"/>
    <n v="3660"/>
    <n v="165600"/>
    <n v="16.559999999999999"/>
  </r>
  <r>
    <x v="1640"/>
    <x v="195"/>
    <x v="12"/>
    <x v="1"/>
    <n v="5160"/>
    <n v="245700"/>
    <n v="24.57"/>
  </r>
  <r>
    <x v="1640"/>
    <x v="195"/>
    <x v="12"/>
    <x v="2"/>
    <n v="240"/>
    <n v="2700"/>
    <n v="0.27"/>
  </r>
  <r>
    <x v="1640"/>
    <x v="195"/>
    <x v="12"/>
    <x v="2"/>
    <n v="120"/>
    <n v="900"/>
    <n v="0.09"/>
  </r>
  <r>
    <x v="1640"/>
    <x v="195"/>
    <x v="12"/>
    <x v="1"/>
    <n v="3780"/>
    <n v="170100"/>
    <n v="17.010000000000002"/>
  </r>
  <r>
    <x v="1640"/>
    <x v="195"/>
    <x v="12"/>
    <x v="2"/>
    <n v="1080"/>
    <n v="33300"/>
    <n v="3.33"/>
  </r>
  <r>
    <x v="1640"/>
    <x v="195"/>
    <x v="12"/>
    <x v="2"/>
    <n v="420"/>
    <n v="7200"/>
    <n v="0.72"/>
  </r>
  <r>
    <x v="1640"/>
    <x v="195"/>
    <x v="12"/>
    <x v="1"/>
    <n v="2760"/>
    <n v="267300"/>
    <n v="26.73"/>
  </r>
  <r>
    <x v="1640"/>
    <x v="195"/>
    <x v="12"/>
    <x v="2"/>
    <n v="180"/>
    <n v="1800"/>
    <n v="0.18"/>
  </r>
  <r>
    <x v="1640"/>
    <x v="195"/>
    <x v="12"/>
    <x v="2"/>
    <n v="120"/>
    <n v="900"/>
    <n v="0.09"/>
  </r>
  <r>
    <x v="1640"/>
    <x v="195"/>
    <x v="12"/>
    <x v="2"/>
    <n v="300"/>
    <n v="3600"/>
    <n v="0.36"/>
  </r>
  <r>
    <x v="1640"/>
    <x v="195"/>
    <x v="12"/>
    <x v="2"/>
    <n v="240"/>
    <n v="2700"/>
    <n v="0.27"/>
  </r>
  <r>
    <x v="1640"/>
    <x v="195"/>
    <x v="12"/>
    <x v="2"/>
    <n v="120"/>
    <n v="900"/>
    <n v="0.09"/>
  </r>
  <r>
    <x v="1640"/>
    <x v="195"/>
    <x v="12"/>
    <x v="1"/>
    <n v="9240"/>
    <n v="1065600"/>
    <n v="106.56"/>
  </r>
  <r>
    <x v="1640"/>
    <x v="195"/>
    <x v="12"/>
    <x v="2"/>
    <n v="660"/>
    <n v="12600"/>
    <n v="1.26"/>
  </r>
  <r>
    <x v="1640"/>
    <x v="195"/>
    <x v="12"/>
    <x v="2"/>
    <n v="360"/>
    <n v="4500"/>
    <n v="0.45"/>
  </r>
  <r>
    <x v="1640"/>
    <x v="195"/>
    <x v="12"/>
    <x v="1"/>
    <n v="10020"/>
    <n v="578700"/>
    <n v="57.87"/>
  </r>
  <r>
    <x v="1640"/>
    <x v="195"/>
    <x v="12"/>
    <x v="2"/>
    <n v="230748.670824"/>
    <n v="260691556.409585"/>
    <n v="26069.155640958499"/>
  </r>
  <r>
    <x v="1640"/>
    <x v="195"/>
    <x v="12"/>
    <x v="1"/>
    <n v="74579.108126000006"/>
    <n v="22474375.257516"/>
    <n v="2247.4375257515999"/>
  </r>
  <r>
    <x v="1640"/>
    <x v="195"/>
    <x v="12"/>
    <x v="3"/>
    <n v="137192.946429"/>
    <n v="719377965.90263402"/>
    <n v="71937.796590263402"/>
  </r>
  <r>
    <x v="1425"/>
    <x v="169"/>
    <x v="10"/>
    <x v="1"/>
    <n v="81977.690493000002"/>
    <n v="168378471.823477"/>
    <n v="16837.847182347701"/>
  </r>
  <r>
    <x v="1641"/>
    <x v="169"/>
    <x v="10"/>
    <x v="1"/>
    <n v="46066.947009000003"/>
    <n v="73223193.233578995"/>
    <n v="7322.3193233578995"/>
  </r>
  <r>
    <x v="1642"/>
    <x v="196"/>
    <x v="12"/>
    <x v="1"/>
    <n v="48993.578993000003"/>
    <n v="68828030.687148005"/>
    <n v="6882.8030687148002"/>
  </r>
  <r>
    <x v="1643"/>
    <x v="196"/>
    <x v="12"/>
    <x v="2"/>
    <n v="6360"/>
    <n v="1293300"/>
    <n v="129.33000000000001"/>
  </r>
  <r>
    <x v="1643"/>
    <x v="196"/>
    <x v="12"/>
    <x v="2"/>
    <n v="6910.5318710000001"/>
    <n v="1401896.1211639999"/>
    <n v="140.18961211639999"/>
  </r>
  <r>
    <x v="1643"/>
    <x v="196"/>
    <x v="12"/>
    <x v="1"/>
    <n v="131321.549986"/>
    <n v="383498712.724024"/>
    <n v="38349.871272402401"/>
  </r>
  <r>
    <x v="47"/>
    <x v="169"/>
    <x v="10"/>
    <x v="1"/>
    <n v="38560.918915000002"/>
    <n v="34074333.120821998"/>
    <n v="3407.4333120821998"/>
  </r>
  <r>
    <x v="1429"/>
    <x v="164"/>
    <x v="10"/>
    <x v="1"/>
    <n v="87476.189660000004"/>
    <n v="46663563.596238002"/>
    <n v="4666.3563596238"/>
  </r>
  <r>
    <x v="1430"/>
    <x v="169"/>
    <x v="10"/>
    <x v="2"/>
    <n v="120"/>
    <n v="900"/>
    <n v="0.09"/>
  </r>
  <r>
    <x v="1430"/>
    <x v="169"/>
    <x v="10"/>
    <x v="2"/>
    <n v="11975.912281999999"/>
    <n v="565117.48557699996"/>
    <n v="56.511748557699995"/>
  </r>
  <r>
    <x v="1430"/>
    <x v="169"/>
    <x v="10"/>
    <x v="2"/>
    <n v="7380"/>
    <n v="521100"/>
    <n v="52.11"/>
  </r>
  <r>
    <x v="1430"/>
    <x v="169"/>
    <x v="10"/>
    <x v="2"/>
    <n v="15124.180711000001"/>
    <n v="2587458.0944300001"/>
    <n v="258.74580944299998"/>
  </r>
  <r>
    <x v="1430"/>
    <x v="169"/>
    <x v="10"/>
    <x v="2"/>
    <n v="780"/>
    <n v="18900"/>
    <n v="1.89"/>
  </r>
  <r>
    <x v="1430"/>
    <x v="169"/>
    <x v="10"/>
    <x v="2"/>
    <n v="2160"/>
    <n v="90900"/>
    <n v="9.09"/>
  </r>
  <r>
    <x v="1430"/>
    <x v="169"/>
    <x v="10"/>
    <x v="2"/>
    <n v="120"/>
    <n v="900"/>
    <n v="0.09"/>
  </r>
  <r>
    <x v="1430"/>
    <x v="169"/>
    <x v="10"/>
    <x v="2"/>
    <n v="120"/>
    <n v="900"/>
    <n v="0.09"/>
  </r>
  <r>
    <x v="1430"/>
    <x v="169"/>
    <x v="10"/>
    <x v="1"/>
    <n v="87277.17916"/>
    <n v="52567556.176165998"/>
    <n v="5256.7556176165999"/>
  </r>
  <r>
    <x v="1431"/>
    <x v="164"/>
    <x v="10"/>
    <x v="1"/>
    <n v="73454.938527999999"/>
    <n v="61646964.06261"/>
    <n v="6164.6964062610004"/>
  </r>
  <r>
    <x v="1432"/>
    <x v="52"/>
    <x v="10"/>
    <x v="1"/>
    <n v="53531.825653"/>
    <n v="67078757.208797999"/>
    <n v="6707.8757208797997"/>
  </r>
  <r>
    <x v="1433"/>
    <x v="169"/>
    <x v="10"/>
    <x v="2"/>
    <n v="319.232326"/>
    <n v="4218.9155129999999"/>
    <n v="0.4218915513"/>
  </r>
  <r>
    <x v="1433"/>
    <x v="169"/>
    <x v="10"/>
    <x v="2"/>
    <n v="420"/>
    <n v="10800"/>
    <n v="1.08"/>
  </r>
  <r>
    <x v="1433"/>
    <x v="169"/>
    <x v="10"/>
    <x v="1"/>
    <n v="120"/>
    <n v="900"/>
    <n v="0.09"/>
  </r>
  <r>
    <x v="1433"/>
    <x v="169"/>
    <x v="10"/>
    <x v="2"/>
    <n v="4860"/>
    <n v="497700"/>
    <n v="49.77"/>
  </r>
  <r>
    <x v="1433"/>
    <x v="169"/>
    <x v="10"/>
    <x v="2"/>
    <n v="15969.152555999999"/>
    <n v="3051874.2278689998"/>
    <n v="305.18742278689996"/>
  </r>
  <r>
    <x v="1433"/>
    <x v="169"/>
    <x v="10"/>
    <x v="2"/>
    <n v="120"/>
    <n v="900"/>
    <n v="0.09"/>
  </r>
  <r>
    <x v="1433"/>
    <x v="169"/>
    <x v="10"/>
    <x v="2"/>
    <n v="38940"/>
    <n v="18171000"/>
    <n v="1817.1"/>
  </r>
  <r>
    <x v="1433"/>
    <x v="169"/>
    <x v="10"/>
    <x v="2"/>
    <n v="9559.9377280000008"/>
    <n v="794080.50175499998"/>
    <n v="79.408050175499994"/>
  </r>
  <r>
    <x v="1433"/>
    <x v="169"/>
    <x v="10"/>
    <x v="1"/>
    <n v="154446.23667799999"/>
    <n v="210826601.36474699"/>
    <n v="21082.6601364747"/>
  </r>
  <r>
    <x v="1644"/>
    <x v="195"/>
    <x v="12"/>
    <x v="2"/>
    <n v="16268.641715"/>
    <n v="54014.618063000002"/>
    <n v="5.4014618063000004"/>
  </r>
  <r>
    <x v="1644"/>
    <x v="195"/>
    <x v="12"/>
    <x v="1"/>
    <n v="5100"/>
    <n v="192600"/>
    <n v="19.260000000000002"/>
  </r>
  <r>
    <x v="1644"/>
    <x v="195"/>
    <x v="12"/>
    <x v="1"/>
    <n v="20400"/>
    <n v="1101600"/>
    <n v="110.16"/>
  </r>
  <r>
    <x v="1644"/>
    <x v="195"/>
    <x v="12"/>
    <x v="1"/>
    <n v="7260"/>
    <n v="360000"/>
    <n v="36"/>
  </r>
  <r>
    <x v="1644"/>
    <x v="195"/>
    <x v="12"/>
    <x v="1"/>
    <n v="30540"/>
    <n v="1647900"/>
    <n v="164.79"/>
  </r>
  <r>
    <x v="1644"/>
    <x v="195"/>
    <x v="12"/>
    <x v="2"/>
    <n v="10140"/>
    <n v="346500"/>
    <n v="34.65"/>
  </r>
  <r>
    <x v="1644"/>
    <x v="195"/>
    <x v="12"/>
    <x v="2"/>
    <n v="6840"/>
    <n v="179100"/>
    <n v="17.91"/>
  </r>
  <r>
    <x v="1644"/>
    <x v="195"/>
    <x v="12"/>
    <x v="2"/>
    <n v="3240"/>
    <n v="100800"/>
    <n v="10.08"/>
  </r>
  <r>
    <x v="1644"/>
    <x v="195"/>
    <x v="12"/>
    <x v="1"/>
    <n v="48720"/>
    <n v="3807000"/>
    <n v="380.7"/>
  </r>
  <r>
    <x v="1644"/>
    <x v="195"/>
    <x v="12"/>
    <x v="1"/>
    <n v="3480"/>
    <n v="180000"/>
    <n v="18"/>
  </r>
  <r>
    <x v="1644"/>
    <x v="195"/>
    <x v="12"/>
    <x v="1"/>
    <n v="7920"/>
    <n v="495000"/>
    <n v="49.5"/>
  </r>
  <r>
    <x v="1644"/>
    <x v="195"/>
    <x v="12"/>
    <x v="1"/>
    <n v="3600"/>
    <n v="136800"/>
    <n v="13.68"/>
  </r>
  <r>
    <x v="1644"/>
    <x v="195"/>
    <x v="12"/>
    <x v="1"/>
    <n v="2820"/>
    <n v="110700"/>
    <n v="11.07"/>
  </r>
  <r>
    <x v="1644"/>
    <x v="195"/>
    <x v="12"/>
    <x v="1"/>
    <n v="4020"/>
    <n v="191700"/>
    <n v="19.170000000000002"/>
  </r>
  <r>
    <x v="1644"/>
    <x v="195"/>
    <x v="12"/>
    <x v="1"/>
    <n v="4740"/>
    <n v="145800"/>
    <n v="14.58"/>
  </r>
  <r>
    <x v="1644"/>
    <x v="195"/>
    <x v="12"/>
    <x v="1"/>
    <n v="14880"/>
    <n v="928800"/>
    <n v="92.88"/>
  </r>
  <r>
    <x v="1644"/>
    <x v="195"/>
    <x v="12"/>
    <x v="1"/>
    <n v="79020"/>
    <n v="25159500"/>
    <n v="2515.9499999999998"/>
  </r>
  <r>
    <x v="1644"/>
    <x v="195"/>
    <x v="12"/>
    <x v="2"/>
    <n v="120"/>
    <n v="900"/>
    <n v="0.09"/>
  </r>
  <r>
    <x v="1644"/>
    <x v="195"/>
    <x v="12"/>
    <x v="1"/>
    <n v="12240"/>
    <n v="557100"/>
    <n v="55.71"/>
  </r>
  <r>
    <x v="1644"/>
    <x v="195"/>
    <x v="12"/>
    <x v="2"/>
    <n v="11940"/>
    <n v="709200"/>
    <n v="70.92"/>
  </r>
  <r>
    <x v="1644"/>
    <x v="195"/>
    <x v="12"/>
    <x v="2"/>
    <n v="11460"/>
    <n v="541800"/>
    <n v="54.18"/>
  </r>
  <r>
    <x v="1644"/>
    <x v="195"/>
    <x v="12"/>
    <x v="2"/>
    <n v="9240"/>
    <n v="540000"/>
    <n v="54"/>
  </r>
  <r>
    <x v="1644"/>
    <x v="195"/>
    <x v="12"/>
    <x v="1"/>
    <n v="2100"/>
    <n v="119700"/>
    <n v="11.97"/>
  </r>
  <r>
    <x v="1644"/>
    <x v="195"/>
    <x v="12"/>
    <x v="2"/>
    <n v="454740.79021100001"/>
    <n v="515564053.790627"/>
    <n v="51556.4053790627"/>
  </r>
  <r>
    <x v="1644"/>
    <x v="195"/>
    <x v="12"/>
    <x v="1"/>
    <n v="199102.64479300001"/>
    <n v="91940781.711129993"/>
    <n v="9194.0781711129985"/>
  </r>
  <r>
    <x v="1435"/>
    <x v="169"/>
    <x v="10"/>
    <x v="2"/>
    <n v="3163.156082"/>
    <n v="147682.51442299999"/>
    <n v="14.768251442299999"/>
  </r>
  <r>
    <x v="1435"/>
    <x v="169"/>
    <x v="10"/>
    <x v="2"/>
    <n v="2119.3007849999999"/>
    <n v="77722.990057000003"/>
    <n v="7.7722990056999999"/>
  </r>
  <r>
    <x v="1435"/>
    <x v="169"/>
    <x v="10"/>
    <x v="1"/>
    <n v="77990.027451000002"/>
    <n v="146096246.124356"/>
    <n v="14609.6246124356"/>
  </r>
  <r>
    <x v="1645"/>
    <x v="193"/>
    <x v="12"/>
    <x v="3"/>
    <n v="123.75131500000001"/>
    <n v="568.30635800000005"/>
    <n v="5.6830635800000001E-2"/>
  </r>
  <r>
    <x v="1645"/>
    <x v="193"/>
    <x v="12"/>
    <x v="3"/>
    <n v="111351.249675"/>
    <n v="360690.42775099998"/>
    <n v="36.069042775100002"/>
  </r>
  <r>
    <x v="1645"/>
    <x v="193"/>
    <x v="12"/>
    <x v="3"/>
    <n v="222396.68725300001"/>
    <n v="989807610.35597098"/>
    <n v="98980.761035597097"/>
  </r>
  <r>
    <x v="236"/>
    <x v="171"/>
    <x v="10"/>
    <x v="2"/>
    <n v="4744.9139919999998"/>
    <n v="340588.860865"/>
    <n v="34.058886086500003"/>
  </r>
  <r>
    <x v="236"/>
    <x v="171"/>
    <x v="10"/>
    <x v="2"/>
    <n v="1520.643646"/>
    <n v="68406.824177999995"/>
    <n v="6.8406824177999992"/>
  </r>
  <r>
    <x v="236"/>
    <x v="171"/>
    <x v="10"/>
    <x v="2"/>
    <n v="114.434954"/>
    <n v="854.85530100000005"/>
    <n v="8.5485530100000012E-2"/>
  </r>
  <r>
    <x v="236"/>
    <x v="171"/>
    <x v="10"/>
    <x v="2"/>
    <n v="389.30307399999998"/>
    <n v="4938.710709"/>
    <n v="0.49387107089999999"/>
  </r>
  <r>
    <x v="236"/>
    <x v="171"/>
    <x v="10"/>
    <x v="2"/>
    <n v="224.31738799999999"/>
    <n v="2457.551719"/>
    <n v="0.24575517190000001"/>
  </r>
  <r>
    <x v="236"/>
    <x v="171"/>
    <x v="10"/>
    <x v="2"/>
    <n v="1572.748926"/>
    <n v="43430.605293000001"/>
    <n v="4.3430605292999998"/>
  </r>
  <r>
    <x v="236"/>
    <x v="171"/>
    <x v="10"/>
    <x v="2"/>
    <n v="2454.1404419999999"/>
    <n v="98666.833423000004"/>
    <n v="9.8666833423"/>
  </r>
  <r>
    <x v="236"/>
    <x v="171"/>
    <x v="10"/>
    <x v="2"/>
    <n v="3307.556728"/>
    <n v="358149.94731800002"/>
    <n v="35.814994731799999"/>
  </r>
  <r>
    <x v="236"/>
    <x v="171"/>
    <x v="10"/>
    <x v="1"/>
    <n v="120"/>
    <n v="900"/>
    <n v="0.09"/>
  </r>
  <r>
    <x v="236"/>
    <x v="171"/>
    <x v="10"/>
    <x v="1"/>
    <n v="120"/>
    <n v="900"/>
    <n v="0.09"/>
  </r>
  <r>
    <x v="236"/>
    <x v="171"/>
    <x v="10"/>
    <x v="1"/>
    <n v="120"/>
    <n v="900"/>
    <n v="0.09"/>
  </r>
  <r>
    <x v="236"/>
    <x v="171"/>
    <x v="10"/>
    <x v="1"/>
    <n v="120"/>
    <n v="900"/>
    <n v="0.09"/>
  </r>
  <r>
    <x v="236"/>
    <x v="171"/>
    <x v="10"/>
    <x v="1"/>
    <n v="5640"/>
    <n v="368100"/>
    <n v="36.81"/>
  </r>
  <r>
    <x v="236"/>
    <x v="171"/>
    <x v="10"/>
    <x v="1"/>
    <n v="2111.1052709999999"/>
    <n v="74143.539361999996"/>
    <n v="7.4143539361999995"/>
  </r>
  <r>
    <x v="236"/>
    <x v="171"/>
    <x v="10"/>
    <x v="1"/>
    <n v="5460"/>
    <n v="378000"/>
    <n v="37.799999999999997"/>
  </r>
  <r>
    <x v="236"/>
    <x v="171"/>
    <x v="10"/>
    <x v="2"/>
    <n v="120"/>
    <n v="900"/>
    <n v="0.09"/>
  </r>
  <r>
    <x v="236"/>
    <x v="171"/>
    <x v="10"/>
    <x v="2"/>
    <n v="1200"/>
    <n v="24300"/>
    <n v="2.4300000000000002"/>
  </r>
  <r>
    <x v="236"/>
    <x v="171"/>
    <x v="10"/>
    <x v="1"/>
    <n v="8940"/>
    <n v="476100"/>
    <n v="47.61"/>
  </r>
  <r>
    <x v="236"/>
    <x v="171"/>
    <x v="10"/>
    <x v="2"/>
    <n v="1620"/>
    <n v="98100"/>
    <n v="9.81"/>
  </r>
  <r>
    <x v="236"/>
    <x v="171"/>
    <x v="10"/>
    <x v="2"/>
    <n v="120"/>
    <n v="900"/>
    <n v="0.09"/>
  </r>
  <r>
    <x v="236"/>
    <x v="171"/>
    <x v="10"/>
    <x v="1"/>
    <n v="3000"/>
    <n v="156600"/>
    <n v="15.66"/>
  </r>
  <r>
    <x v="236"/>
    <x v="171"/>
    <x v="10"/>
    <x v="1"/>
    <n v="4440"/>
    <n v="162000"/>
    <n v="16.2"/>
  </r>
  <r>
    <x v="236"/>
    <x v="171"/>
    <x v="10"/>
    <x v="2"/>
    <n v="3000"/>
    <n v="126000"/>
    <n v="12.6"/>
  </r>
  <r>
    <x v="236"/>
    <x v="171"/>
    <x v="10"/>
    <x v="2"/>
    <n v="5700"/>
    <n v="254700"/>
    <n v="25.47"/>
  </r>
  <r>
    <x v="236"/>
    <x v="171"/>
    <x v="10"/>
    <x v="1"/>
    <n v="3120"/>
    <n v="147600"/>
    <n v="14.76"/>
  </r>
  <r>
    <x v="236"/>
    <x v="171"/>
    <x v="10"/>
    <x v="1"/>
    <n v="24780"/>
    <n v="1645200"/>
    <n v="164.52"/>
  </r>
  <r>
    <x v="236"/>
    <x v="171"/>
    <x v="10"/>
    <x v="2"/>
    <n v="4380"/>
    <n v="268200"/>
    <n v="26.82"/>
  </r>
  <r>
    <x v="236"/>
    <x v="171"/>
    <x v="10"/>
    <x v="1"/>
    <n v="2520"/>
    <n v="108900"/>
    <n v="10.89"/>
  </r>
  <r>
    <x v="236"/>
    <x v="171"/>
    <x v="10"/>
    <x v="1"/>
    <n v="40680"/>
    <n v="2845800"/>
    <n v="284.58"/>
  </r>
  <r>
    <x v="236"/>
    <x v="171"/>
    <x v="10"/>
    <x v="2"/>
    <n v="960"/>
    <n v="38700"/>
    <n v="3.87"/>
  </r>
  <r>
    <x v="236"/>
    <x v="171"/>
    <x v="10"/>
    <x v="1"/>
    <n v="4320"/>
    <n v="250200"/>
    <n v="25.02"/>
  </r>
  <r>
    <x v="236"/>
    <x v="171"/>
    <x v="10"/>
    <x v="2"/>
    <n v="1740"/>
    <n v="91800"/>
    <n v="9.18"/>
  </r>
  <r>
    <x v="236"/>
    <x v="171"/>
    <x v="10"/>
    <x v="2"/>
    <n v="3780"/>
    <n v="544500"/>
    <n v="54.45"/>
  </r>
  <r>
    <x v="236"/>
    <x v="171"/>
    <x v="10"/>
    <x v="2"/>
    <n v="300"/>
    <n v="4500"/>
    <n v="0.45"/>
  </r>
  <r>
    <x v="236"/>
    <x v="171"/>
    <x v="10"/>
    <x v="2"/>
    <n v="420"/>
    <n v="5400"/>
    <n v="0.54"/>
  </r>
  <r>
    <x v="236"/>
    <x v="171"/>
    <x v="10"/>
    <x v="2"/>
    <n v="480"/>
    <n v="8100"/>
    <n v="0.81"/>
  </r>
  <r>
    <x v="236"/>
    <x v="171"/>
    <x v="10"/>
    <x v="2"/>
    <n v="6960"/>
    <n v="268200"/>
    <n v="26.82"/>
  </r>
  <r>
    <x v="236"/>
    <x v="171"/>
    <x v="10"/>
    <x v="2"/>
    <n v="540"/>
    <n v="13500"/>
    <n v="1.35"/>
  </r>
  <r>
    <x v="236"/>
    <x v="171"/>
    <x v="10"/>
    <x v="1"/>
    <n v="2700"/>
    <n v="130500"/>
    <n v="13.05"/>
  </r>
  <r>
    <x v="236"/>
    <x v="171"/>
    <x v="10"/>
    <x v="2"/>
    <n v="3600"/>
    <n v="115200"/>
    <n v="11.52"/>
  </r>
  <r>
    <x v="236"/>
    <x v="171"/>
    <x v="10"/>
    <x v="2"/>
    <n v="4560"/>
    <n v="131400"/>
    <n v="13.14"/>
  </r>
  <r>
    <x v="236"/>
    <x v="171"/>
    <x v="10"/>
    <x v="2"/>
    <n v="10620"/>
    <n v="485100"/>
    <n v="48.51"/>
  </r>
  <r>
    <x v="236"/>
    <x v="171"/>
    <x v="10"/>
    <x v="1"/>
    <n v="5040"/>
    <n v="428400"/>
    <n v="42.84"/>
  </r>
  <r>
    <x v="236"/>
    <x v="171"/>
    <x v="10"/>
    <x v="2"/>
    <n v="4140"/>
    <n v="257400"/>
    <n v="25.74"/>
  </r>
  <r>
    <x v="236"/>
    <x v="171"/>
    <x v="10"/>
    <x v="1"/>
    <n v="3540"/>
    <n v="105300"/>
    <n v="10.53"/>
  </r>
  <r>
    <x v="236"/>
    <x v="171"/>
    <x v="10"/>
    <x v="2"/>
    <n v="10260"/>
    <n v="742500"/>
    <n v="74.25"/>
  </r>
  <r>
    <x v="236"/>
    <x v="171"/>
    <x v="10"/>
    <x v="1"/>
    <n v="8700"/>
    <n v="460800"/>
    <n v="46.08"/>
  </r>
  <r>
    <x v="236"/>
    <x v="171"/>
    <x v="10"/>
    <x v="2"/>
    <n v="1080"/>
    <n v="28800"/>
    <n v="2.88"/>
  </r>
  <r>
    <x v="236"/>
    <x v="171"/>
    <x v="10"/>
    <x v="2"/>
    <n v="53760"/>
    <n v="8517600"/>
    <n v="851.76"/>
  </r>
  <r>
    <x v="236"/>
    <x v="171"/>
    <x v="10"/>
    <x v="1"/>
    <n v="180"/>
    <n v="1800"/>
    <n v="0.18"/>
  </r>
  <r>
    <x v="236"/>
    <x v="171"/>
    <x v="10"/>
    <x v="2"/>
    <n v="180"/>
    <n v="1800"/>
    <n v="0.18"/>
  </r>
  <r>
    <x v="236"/>
    <x v="171"/>
    <x v="10"/>
    <x v="2"/>
    <n v="180"/>
    <n v="1800"/>
    <n v="0.18"/>
  </r>
  <r>
    <x v="236"/>
    <x v="171"/>
    <x v="10"/>
    <x v="2"/>
    <n v="343435.45985400002"/>
    <n v="384089058.86447197"/>
    <n v="38408.905886447195"/>
  </r>
  <r>
    <x v="236"/>
    <x v="171"/>
    <x v="10"/>
    <x v="2"/>
    <n v="66700.924599999998"/>
    <n v="30353006.229869001"/>
    <n v="3035.3006229869002"/>
  </r>
  <r>
    <x v="236"/>
    <x v="171"/>
    <x v="10"/>
    <x v="1"/>
    <n v="309355.83912700001"/>
    <n v="332721768.81693703"/>
    <n v="33272.176881693704"/>
  </r>
  <r>
    <x v="236"/>
    <x v="171"/>
    <x v="10"/>
    <x v="2"/>
    <n v="1102.3102980000001"/>
    <n v="3187.3734829999999"/>
    <n v="0.3187373483"/>
  </r>
  <r>
    <x v="236"/>
    <x v="171"/>
    <x v="10"/>
    <x v="1"/>
    <n v="373.99787400000002"/>
    <n v="1237.203227"/>
    <n v="0.1237203227"/>
  </r>
  <r>
    <x v="236"/>
    <x v="171"/>
    <x v="10"/>
    <x v="2"/>
    <n v="34397.719499999999"/>
    <n v="113265.46894000001"/>
    <n v="11.326546894"/>
  </r>
  <r>
    <x v="236"/>
    <x v="171"/>
    <x v="10"/>
    <x v="2"/>
    <n v="21227.790142000002"/>
    <n v="65324.008607000003"/>
    <n v="6.5324008607000001"/>
  </r>
  <r>
    <x v="236"/>
    <x v="171"/>
    <x v="10"/>
    <x v="1"/>
    <n v="49017.127081999999"/>
    <n v="152507.705063"/>
    <n v="15.2507705063"/>
  </r>
  <r>
    <x v="1646"/>
    <x v="195"/>
    <x v="12"/>
    <x v="2"/>
    <n v="10261.934357"/>
    <n v="32313.932658999998"/>
    <n v="3.2313932659"/>
  </r>
  <r>
    <x v="1646"/>
    <x v="195"/>
    <x v="12"/>
    <x v="2"/>
    <n v="600"/>
    <n v="9000"/>
    <n v="0.9"/>
  </r>
  <r>
    <x v="1646"/>
    <x v="195"/>
    <x v="12"/>
    <x v="2"/>
    <n v="240"/>
    <n v="2700"/>
    <n v="0.27"/>
  </r>
  <r>
    <x v="1646"/>
    <x v="195"/>
    <x v="12"/>
    <x v="2"/>
    <n v="4740"/>
    <n v="511200"/>
    <n v="51.12"/>
  </r>
  <r>
    <x v="1646"/>
    <x v="195"/>
    <x v="12"/>
    <x v="2"/>
    <n v="129623.63740599999"/>
    <n v="149618802.94109201"/>
    <n v="14961.880294109202"/>
  </r>
  <r>
    <x v="1646"/>
    <x v="195"/>
    <x v="12"/>
    <x v="1"/>
    <n v="193035.91846300001"/>
    <n v="409313246.93235898"/>
    <n v="40931.324693235896"/>
  </r>
  <r>
    <x v="1437"/>
    <x v="164"/>
    <x v="10"/>
    <x v="1"/>
    <n v="120"/>
    <n v="900"/>
    <n v="0.09"/>
  </r>
  <r>
    <x v="1437"/>
    <x v="164"/>
    <x v="10"/>
    <x v="1"/>
    <n v="99912.763877999998"/>
    <n v="126149373.50586"/>
    <n v="12614.937350586"/>
  </r>
  <r>
    <x v="1647"/>
    <x v="52"/>
    <x v="10"/>
    <x v="1"/>
    <n v="26119.404833000001"/>
    <n v="31861143.425855"/>
    <n v="3186.1143425854998"/>
  </r>
  <r>
    <x v="1648"/>
    <x v="54"/>
    <x v="12"/>
    <x v="2"/>
    <n v="4150.3882999999996"/>
    <n v="13618.168711"/>
    <n v="1.3618168711"/>
  </r>
  <r>
    <x v="1648"/>
    <x v="54"/>
    <x v="12"/>
    <x v="1"/>
    <n v="11467.575210999999"/>
    <n v="36262.336664000002"/>
    <n v="3.6262336664000001"/>
  </r>
  <r>
    <x v="1648"/>
    <x v="54"/>
    <x v="12"/>
    <x v="2"/>
    <n v="14588.386796000001"/>
    <n v="6249773.8017659998"/>
    <n v="624.97738017659992"/>
  </r>
  <r>
    <x v="1648"/>
    <x v="54"/>
    <x v="12"/>
    <x v="1"/>
    <n v="89924.554577999996"/>
    <n v="202783434.20661601"/>
    <n v="20278.3434206616"/>
  </r>
  <r>
    <x v="1649"/>
    <x v="196"/>
    <x v="12"/>
    <x v="1"/>
    <n v="63884.480145000001"/>
    <n v="115935329.92460901"/>
    <n v="11593.532992460901"/>
  </r>
  <r>
    <x v="1650"/>
    <x v="54"/>
    <x v="12"/>
    <x v="1"/>
    <n v="397.01287100000002"/>
    <n v="1456.460638"/>
    <n v="0.1456460638"/>
  </r>
  <r>
    <x v="1650"/>
    <x v="54"/>
    <x v="12"/>
    <x v="2"/>
    <n v="8604.0756070000007"/>
    <n v="28765.712331999999"/>
    <n v="2.8765712332"/>
  </r>
  <r>
    <x v="1650"/>
    <x v="54"/>
    <x v="12"/>
    <x v="1"/>
    <n v="5432.8482670000003"/>
    <n v="20723.526037"/>
    <n v="2.0723526037000002"/>
  </r>
  <r>
    <x v="1650"/>
    <x v="54"/>
    <x v="12"/>
    <x v="1"/>
    <n v="3622.2752740000001"/>
    <n v="217462.79677300001"/>
    <n v="21.746279677300002"/>
  </r>
  <r>
    <x v="1650"/>
    <x v="54"/>
    <x v="12"/>
    <x v="2"/>
    <n v="36805.584511000001"/>
    <n v="29244951.507093001"/>
    <n v="2924.4951507093001"/>
  </r>
  <r>
    <x v="1650"/>
    <x v="54"/>
    <x v="12"/>
    <x v="1"/>
    <n v="75631.697123000005"/>
    <n v="139951045.885122"/>
    <n v="13995.1045885122"/>
  </r>
  <r>
    <x v="1651"/>
    <x v="195"/>
    <x v="12"/>
    <x v="1"/>
    <n v="7885.6132690000004"/>
    <n v="24826.385877000001"/>
    <n v="2.4826385876999999"/>
  </r>
  <r>
    <x v="1651"/>
    <x v="195"/>
    <x v="12"/>
    <x v="2"/>
    <n v="1424.091762"/>
    <n v="4363.383503"/>
    <n v="0.43633835030000001"/>
  </r>
  <r>
    <x v="1651"/>
    <x v="195"/>
    <x v="12"/>
    <x v="3"/>
    <n v="64008.271849999997"/>
    <n v="205286.63699"/>
    <n v="20.528663698999999"/>
  </r>
  <r>
    <x v="1651"/>
    <x v="195"/>
    <x v="12"/>
    <x v="3"/>
    <n v="720"/>
    <n v="18000"/>
    <n v="1.8"/>
  </r>
  <r>
    <x v="1651"/>
    <x v="195"/>
    <x v="12"/>
    <x v="3"/>
    <n v="120"/>
    <n v="900"/>
    <n v="0.09"/>
  </r>
  <r>
    <x v="1651"/>
    <x v="195"/>
    <x v="12"/>
    <x v="2"/>
    <n v="1560"/>
    <n v="32400"/>
    <n v="3.24"/>
  </r>
  <r>
    <x v="1651"/>
    <x v="195"/>
    <x v="12"/>
    <x v="1"/>
    <n v="2280"/>
    <n v="56700"/>
    <n v="5.67"/>
  </r>
  <r>
    <x v="1651"/>
    <x v="195"/>
    <x v="12"/>
    <x v="1"/>
    <n v="360"/>
    <n v="4500"/>
    <n v="0.45"/>
  </r>
  <r>
    <x v="1651"/>
    <x v="195"/>
    <x v="12"/>
    <x v="1"/>
    <n v="120"/>
    <n v="900"/>
    <n v="0.09"/>
  </r>
  <r>
    <x v="1651"/>
    <x v="195"/>
    <x v="12"/>
    <x v="1"/>
    <n v="16319.722110000001"/>
    <n v="5199721.9187890003"/>
    <n v="519.97219187890005"/>
  </r>
  <r>
    <x v="1651"/>
    <x v="195"/>
    <x v="12"/>
    <x v="1"/>
    <n v="4260"/>
    <n v="167400"/>
    <n v="16.739999999999998"/>
  </r>
  <r>
    <x v="1651"/>
    <x v="195"/>
    <x v="12"/>
    <x v="1"/>
    <n v="3180"/>
    <n v="188100"/>
    <n v="18.809999999999999"/>
  </r>
  <r>
    <x v="1651"/>
    <x v="195"/>
    <x v="12"/>
    <x v="1"/>
    <n v="5880"/>
    <n v="206100"/>
    <n v="20.61"/>
  </r>
  <r>
    <x v="1651"/>
    <x v="195"/>
    <x v="12"/>
    <x v="1"/>
    <n v="120"/>
    <n v="900"/>
    <n v="0.09"/>
  </r>
  <r>
    <x v="1651"/>
    <x v="195"/>
    <x v="12"/>
    <x v="1"/>
    <n v="5400"/>
    <n v="302400"/>
    <n v="30.24"/>
  </r>
  <r>
    <x v="1651"/>
    <x v="195"/>
    <x v="12"/>
    <x v="1"/>
    <n v="1080"/>
    <n v="25200"/>
    <n v="2.52"/>
  </r>
  <r>
    <x v="1651"/>
    <x v="195"/>
    <x v="12"/>
    <x v="1"/>
    <n v="180"/>
    <n v="1800"/>
    <n v="0.18"/>
  </r>
  <r>
    <x v="1651"/>
    <x v="195"/>
    <x v="12"/>
    <x v="1"/>
    <n v="120"/>
    <n v="900"/>
    <n v="0.09"/>
  </r>
  <r>
    <x v="1651"/>
    <x v="195"/>
    <x v="12"/>
    <x v="2"/>
    <n v="120"/>
    <n v="900"/>
    <n v="0.09"/>
  </r>
  <r>
    <x v="1651"/>
    <x v="195"/>
    <x v="12"/>
    <x v="1"/>
    <n v="6540"/>
    <n v="219600"/>
    <n v="21.96"/>
  </r>
  <r>
    <x v="1651"/>
    <x v="195"/>
    <x v="12"/>
    <x v="2"/>
    <n v="120"/>
    <n v="900"/>
    <n v="0.09"/>
  </r>
  <r>
    <x v="1651"/>
    <x v="195"/>
    <x v="12"/>
    <x v="1"/>
    <n v="3780"/>
    <n v="126000"/>
    <n v="12.6"/>
  </r>
  <r>
    <x v="1651"/>
    <x v="195"/>
    <x v="12"/>
    <x v="1"/>
    <n v="48540"/>
    <n v="3757500"/>
    <n v="375.75"/>
  </r>
  <r>
    <x v="1651"/>
    <x v="195"/>
    <x v="12"/>
    <x v="1"/>
    <n v="5400"/>
    <n v="278100"/>
    <n v="27.81"/>
  </r>
  <r>
    <x v="1651"/>
    <x v="195"/>
    <x v="12"/>
    <x v="1"/>
    <n v="6480"/>
    <n v="367200"/>
    <n v="36.72"/>
  </r>
  <r>
    <x v="1651"/>
    <x v="195"/>
    <x v="12"/>
    <x v="1"/>
    <n v="3360"/>
    <n v="109800"/>
    <n v="10.98"/>
  </r>
  <r>
    <x v="1651"/>
    <x v="195"/>
    <x v="12"/>
    <x v="1"/>
    <n v="4860"/>
    <n v="154800"/>
    <n v="15.48"/>
  </r>
  <r>
    <x v="1651"/>
    <x v="195"/>
    <x v="12"/>
    <x v="3"/>
    <n v="120"/>
    <n v="900"/>
    <n v="0.09"/>
  </r>
  <r>
    <x v="1651"/>
    <x v="195"/>
    <x v="12"/>
    <x v="1"/>
    <n v="1800"/>
    <n v="63900"/>
    <n v="6.39"/>
  </r>
  <r>
    <x v="1651"/>
    <x v="195"/>
    <x v="12"/>
    <x v="1"/>
    <n v="120"/>
    <n v="900"/>
    <n v="0.09"/>
  </r>
  <r>
    <x v="1651"/>
    <x v="195"/>
    <x v="12"/>
    <x v="2"/>
    <n v="1200"/>
    <n v="31500"/>
    <n v="3.15"/>
  </r>
  <r>
    <x v="1651"/>
    <x v="195"/>
    <x v="12"/>
    <x v="2"/>
    <n v="840"/>
    <n v="11700"/>
    <n v="1.17"/>
  </r>
  <r>
    <x v="1651"/>
    <x v="195"/>
    <x v="12"/>
    <x v="2"/>
    <n v="120"/>
    <n v="900"/>
    <n v="0.09"/>
  </r>
  <r>
    <x v="1651"/>
    <x v="195"/>
    <x v="12"/>
    <x v="2"/>
    <n v="180"/>
    <n v="1800"/>
    <n v="0.18"/>
  </r>
  <r>
    <x v="1651"/>
    <x v="195"/>
    <x v="12"/>
    <x v="2"/>
    <n v="120"/>
    <n v="900"/>
    <n v="0.09"/>
  </r>
  <r>
    <x v="1651"/>
    <x v="195"/>
    <x v="12"/>
    <x v="1"/>
    <n v="61800"/>
    <n v="80296200"/>
    <n v="8029.62"/>
  </r>
  <r>
    <x v="1651"/>
    <x v="195"/>
    <x v="12"/>
    <x v="2"/>
    <n v="360"/>
    <n v="4500"/>
    <n v="0.45"/>
  </r>
  <r>
    <x v="1651"/>
    <x v="195"/>
    <x v="12"/>
    <x v="1"/>
    <n v="120"/>
    <n v="900"/>
    <n v="0.09"/>
  </r>
  <r>
    <x v="1651"/>
    <x v="195"/>
    <x v="12"/>
    <x v="2"/>
    <n v="2280"/>
    <n v="141300"/>
    <n v="14.13"/>
  </r>
  <r>
    <x v="1651"/>
    <x v="195"/>
    <x v="12"/>
    <x v="1"/>
    <n v="180"/>
    <n v="1800"/>
    <n v="0.18"/>
  </r>
  <r>
    <x v="1651"/>
    <x v="195"/>
    <x v="12"/>
    <x v="1"/>
    <n v="540"/>
    <n v="8100"/>
    <n v="0.81"/>
  </r>
  <r>
    <x v="1651"/>
    <x v="195"/>
    <x v="12"/>
    <x v="1"/>
    <n v="480"/>
    <n v="9900"/>
    <n v="0.99"/>
  </r>
  <r>
    <x v="1651"/>
    <x v="195"/>
    <x v="12"/>
    <x v="1"/>
    <n v="3360"/>
    <n v="185400"/>
    <n v="18.54"/>
  </r>
  <r>
    <x v="1651"/>
    <x v="195"/>
    <x v="12"/>
    <x v="1"/>
    <n v="840"/>
    <n v="14400"/>
    <n v="1.44"/>
  </r>
  <r>
    <x v="1651"/>
    <x v="195"/>
    <x v="12"/>
    <x v="1"/>
    <n v="3900"/>
    <n v="298800"/>
    <n v="29.88"/>
  </r>
  <r>
    <x v="1651"/>
    <x v="195"/>
    <x v="12"/>
    <x v="1"/>
    <n v="120"/>
    <n v="900"/>
    <n v="0.09"/>
  </r>
  <r>
    <x v="1651"/>
    <x v="195"/>
    <x v="12"/>
    <x v="1"/>
    <n v="120"/>
    <n v="900"/>
    <n v="0.09"/>
  </r>
  <r>
    <x v="1651"/>
    <x v="195"/>
    <x v="12"/>
    <x v="1"/>
    <n v="120"/>
    <n v="900"/>
    <n v="0.09"/>
  </r>
  <r>
    <x v="1651"/>
    <x v="195"/>
    <x v="12"/>
    <x v="1"/>
    <n v="6060"/>
    <n v="268200"/>
    <n v="26.82"/>
  </r>
  <r>
    <x v="1651"/>
    <x v="195"/>
    <x v="12"/>
    <x v="1"/>
    <n v="300"/>
    <n v="3600"/>
    <n v="0.36"/>
  </r>
  <r>
    <x v="1651"/>
    <x v="195"/>
    <x v="12"/>
    <x v="1"/>
    <n v="120"/>
    <n v="900"/>
    <n v="0.09"/>
  </r>
  <r>
    <x v="1651"/>
    <x v="195"/>
    <x v="12"/>
    <x v="1"/>
    <n v="300"/>
    <n v="3600"/>
    <n v="0.36"/>
  </r>
  <r>
    <x v="1651"/>
    <x v="195"/>
    <x v="12"/>
    <x v="1"/>
    <n v="5100"/>
    <n v="171900"/>
    <n v="17.190000000000001"/>
  </r>
  <r>
    <x v="1651"/>
    <x v="195"/>
    <x v="12"/>
    <x v="1"/>
    <n v="480"/>
    <n v="9000"/>
    <n v="0.9"/>
  </r>
  <r>
    <x v="1651"/>
    <x v="195"/>
    <x v="12"/>
    <x v="2"/>
    <n v="180"/>
    <n v="1800"/>
    <n v="0.18"/>
  </r>
  <r>
    <x v="1651"/>
    <x v="195"/>
    <x v="12"/>
    <x v="1"/>
    <n v="13140"/>
    <n v="1053900"/>
    <n v="105.39"/>
  </r>
  <r>
    <x v="1651"/>
    <x v="195"/>
    <x v="12"/>
    <x v="2"/>
    <n v="120"/>
    <n v="900"/>
    <n v="0.09"/>
  </r>
  <r>
    <x v="1651"/>
    <x v="195"/>
    <x v="12"/>
    <x v="1"/>
    <n v="4560"/>
    <n v="209700"/>
    <n v="20.97"/>
  </r>
  <r>
    <x v="1651"/>
    <x v="195"/>
    <x v="12"/>
    <x v="1"/>
    <n v="4260"/>
    <n v="326700"/>
    <n v="32.67"/>
  </r>
  <r>
    <x v="1651"/>
    <x v="195"/>
    <x v="12"/>
    <x v="2"/>
    <n v="120"/>
    <n v="900"/>
    <n v="0.09"/>
  </r>
  <r>
    <x v="1651"/>
    <x v="195"/>
    <x v="12"/>
    <x v="1"/>
    <n v="4260"/>
    <n v="320400"/>
    <n v="32.04"/>
  </r>
  <r>
    <x v="1651"/>
    <x v="195"/>
    <x v="12"/>
    <x v="2"/>
    <n v="120"/>
    <n v="900"/>
    <n v="0.09"/>
  </r>
  <r>
    <x v="1651"/>
    <x v="195"/>
    <x v="12"/>
    <x v="2"/>
    <n v="1260"/>
    <n v="36900"/>
    <n v="3.69"/>
  </r>
  <r>
    <x v="1651"/>
    <x v="195"/>
    <x v="12"/>
    <x v="1"/>
    <n v="3660"/>
    <n v="146700"/>
    <n v="14.67"/>
  </r>
  <r>
    <x v="1651"/>
    <x v="195"/>
    <x v="12"/>
    <x v="1"/>
    <n v="3300"/>
    <n v="147600"/>
    <n v="14.76"/>
  </r>
  <r>
    <x v="1651"/>
    <x v="195"/>
    <x v="12"/>
    <x v="2"/>
    <n v="720"/>
    <n v="12600"/>
    <n v="1.26"/>
  </r>
  <r>
    <x v="1651"/>
    <x v="195"/>
    <x v="12"/>
    <x v="2"/>
    <n v="87.572277"/>
    <n v="413.47500000000002"/>
    <n v="4.1347500000000002E-2"/>
  </r>
  <r>
    <x v="1651"/>
    <x v="195"/>
    <x v="12"/>
    <x v="1"/>
    <n v="2341.5142099999998"/>
    <n v="134172.08999400001"/>
    <n v="13.417208999400001"/>
  </r>
  <r>
    <x v="1651"/>
    <x v="195"/>
    <x v="12"/>
    <x v="2"/>
    <n v="252300.164024"/>
    <n v="327066856.58199501"/>
    <n v="32706.685658199502"/>
  </r>
  <r>
    <x v="1651"/>
    <x v="195"/>
    <x v="12"/>
    <x v="2"/>
    <n v="93770.806685999996"/>
    <n v="101995995.348417"/>
    <n v="10199.5995348417"/>
  </r>
  <r>
    <x v="1651"/>
    <x v="195"/>
    <x v="12"/>
    <x v="1"/>
    <n v="94094.448566000006"/>
    <n v="84047850.843391001"/>
    <n v="8404.7850843391006"/>
  </r>
  <r>
    <x v="1651"/>
    <x v="195"/>
    <x v="12"/>
    <x v="3"/>
    <n v="180992.82576199999"/>
    <n v="651157229.58247399"/>
    <n v="65115.722958247403"/>
  </r>
  <r>
    <x v="1440"/>
    <x v="51"/>
    <x v="10"/>
    <x v="1"/>
    <n v="120"/>
    <n v="900"/>
    <n v="0.09"/>
  </r>
  <r>
    <x v="1440"/>
    <x v="51"/>
    <x v="10"/>
    <x v="2"/>
    <n v="39688.309800000003"/>
    <n v="17367578.796101"/>
    <n v="1736.7578796101"/>
  </r>
  <r>
    <x v="1440"/>
    <x v="51"/>
    <x v="10"/>
    <x v="1"/>
    <n v="6180"/>
    <n v="787500"/>
    <n v="78.75"/>
  </r>
  <r>
    <x v="1440"/>
    <x v="51"/>
    <x v="10"/>
    <x v="1"/>
    <n v="96729.246721999996"/>
    <n v="294071051.68977702"/>
    <n v="29407.105168977701"/>
  </r>
  <r>
    <x v="1441"/>
    <x v="52"/>
    <x v="10"/>
    <x v="1"/>
    <n v="57500.800472000003"/>
    <n v="74542103.767791003"/>
    <n v="7454.2103767791004"/>
  </r>
  <r>
    <x v="1442"/>
    <x v="174"/>
    <x v="23"/>
    <x v="4"/>
    <n v="248071.26793999999"/>
    <n v="1158964583.36182"/>
    <n v="115896.458336182"/>
  </r>
  <r>
    <x v="1442"/>
    <x v="174"/>
    <x v="23"/>
    <x v="3"/>
    <n v="641145.24342199997"/>
    <n v="7902509369.9943199"/>
    <n v="790250.93699943204"/>
  </r>
  <r>
    <x v="1442"/>
    <x v="174"/>
    <x v="23"/>
    <x v="3"/>
    <n v="83770.506959000006"/>
    <n v="268677.90029700001"/>
    <n v="26.8677900297"/>
  </r>
  <r>
    <x v="1285"/>
    <x v="164"/>
    <x v="10"/>
    <x v="1"/>
    <n v="35482.744937000003"/>
    <n v="28147323.005757999"/>
    <n v="2814.7323005757999"/>
  </r>
  <r>
    <x v="1073"/>
    <x v="164"/>
    <x v="10"/>
    <x v="1"/>
    <n v="120"/>
    <n v="900"/>
    <n v="0.09"/>
  </r>
  <r>
    <x v="1073"/>
    <x v="164"/>
    <x v="10"/>
    <x v="2"/>
    <n v="10817.657584"/>
    <n v="2602853.8234910001"/>
    <n v="260.28538234910002"/>
  </r>
  <r>
    <x v="1073"/>
    <x v="164"/>
    <x v="10"/>
    <x v="1"/>
    <n v="86561.382085999998"/>
    <n v="57448611.851631001"/>
    <n v="5744.8611851631003"/>
  </r>
  <r>
    <x v="1652"/>
    <x v="54"/>
    <x v="12"/>
    <x v="1"/>
    <n v="53824.719570000001"/>
    <n v="52594758.276229002"/>
    <n v="5259.4758276229004"/>
  </r>
  <r>
    <x v="1443"/>
    <x v="51"/>
    <x v="10"/>
    <x v="1"/>
    <n v="61513.368986000001"/>
    <n v="97679546.832482994"/>
    <n v="9767.9546832482993"/>
  </r>
  <r>
    <x v="1653"/>
    <x v="196"/>
    <x v="12"/>
    <x v="1"/>
    <n v="68965.614558999994"/>
    <n v="69651099.600571007"/>
    <n v="6965.1099600571006"/>
  </r>
  <r>
    <x v="229"/>
    <x v="53"/>
    <x v="11"/>
    <x v="1"/>
    <n v="50251.287466000002"/>
    <n v="63051939.241242997"/>
    <n v="6305.1939241242999"/>
  </r>
  <r>
    <x v="1654"/>
    <x v="52"/>
    <x v="10"/>
    <x v="1"/>
    <n v="43193.045480000001"/>
    <n v="75885907.253575996"/>
    <n v="7588.5907253575997"/>
  </r>
  <r>
    <x v="503"/>
    <x v="169"/>
    <x v="10"/>
    <x v="1"/>
    <n v="115819.625566"/>
    <n v="199263044.428242"/>
    <n v="19926.304442824199"/>
  </r>
  <r>
    <x v="1445"/>
    <x v="52"/>
    <x v="10"/>
    <x v="1"/>
    <n v="24718.950299"/>
    <n v="27327335.564808"/>
    <n v="2732.7335564808"/>
  </r>
  <r>
    <x v="1655"/>
    <x v="54"/>
    <x v="12"/>
    <x v="1"/>
    <n v="54375.729563000001"/>
    <n v="62101825.719145"/>
    <n v="6210.1825719144999"/>
  </r>
  <r>
    <x v="1656"/>
    <x v="189"/>
    <x v="23"/>
    <x v="4"/>
    <n v="120"/>
    <n v="900"/>
    <n v="0.09"/>
  </r>
  <r>
    <x v="1656"/>
    <x v="189"/>
    <x v="23"/>
    <x v="2"/>
    <n v="2820"/>
    <n v="174600"/>
    <n v="17.46"/>
  </r>
  <r>
    <x v="1656"/>
    <x v="189"/>
    <x v="23"/>
    <x v="2"/>
    <n v="780"/>
    <n v="10800"/>
    <n v="1.08"/>
  </r>
  <r>
    <x v="1656"/>
    <x v="189"/>
    <x v="23"/>
    <x v="2"/>
    <n v="120"/>
    <n v="900"/>
    <n v="0.09"/>
  </r>
  <r>
    <x v="1656"/>
    <x v="189"/>
    <x v="23"/>
    <x v="2"/>
    <n v="180"/>
    <n v="1800"/>
    <n v="0.18"/>
  </r>
  <r>
    <x v="1656"/>
    <x v="189"/>
    <x v="23"/>
    <x v="2"/>
    <n v="120"/>
    <n v="900"/>
    <n v="0.09"/>
  </r>
  <r>
    <x v="1656"/>
    <x v="189"/>
    <x v="23"/>
    <x v="2"/>
    <n v="120"/>
    <n v="900"/>
    <n v="0.09"/>
  </r>
  <r>
    <x v="1656"/>
    <x v="189"/>
    <x v="23"/>
    <x v="2"/>
    <n v="120"/>
    <n v="900"/>
    <n v="0.09"/>
  </r>
  <r>
    <x v="1656"/>
    <x v="189"/>
    <x v="23"/>
    <x v="1"/>
    <n v="29940"/>
    <n v="26356500"/>
    <n v="2635.65"/>
  </r>
  <r>
    <x v="1656"/>
    <x v="189"/>
    <x v="23"/>
    <x v="1"/>
    <n v="3420"/>
    <n v="137700"/>
    <n v="13.77"/>
  </r>
  <r>
    <x v="1656"/>
    <x v="189"/>
    <x v="23"/>
    <x v="1"/>
    <n v="16337.913092999999"/>
    <n v="3956702.9702280001"/>
    <n v="395.67029702280001"/>
  </r>
  <r>
    <x v="1656"/>
    <x v="189"/>
    <x v="23"/>
    <x v="4"/>
    <n v="471269.76255799999"/>
    <n v="4092069479.22788"/>
    <n v="409206.94792278798"/>
  </r>
  <r>
    <x v="1656"/>
    <x v="189"/>
    <x v="23"/>
    <x v="2"/>
    <n v="112433.04564700001"/>
    <n v="223682081.56107399"/>
    <n v="22368.208156107397"/>
  </r>
  <r>
    <x v="1656"/>
    <x v="189"/>
    <x v="23"/>
    <x v="3"/>
    <n v="395392.07149100001"/>
    <n v="1897702445.7369699"/>
    <n v="189770.24457369698"/>
  </r>
  <r>
    <x v="1656"/>
    <x v="189"/>
    <x v="23"/>
    <x v="2"/>
    <n v="21161.845395"/>
    <n v="70184.088426999995"/>
    <n v="7.0184088426999995"/>
  </r>
  <r>
    <x v="1656"/>
    <x v="189"/>
    <x v="23"/>
    <x v="3"/>
    <n v="89551.280648999993"/>
    <n v="296830.31023200002"/>
    <n v="29.683031023200002"/>
  </r>
  <r>
    <x v="1446"/>
    <x v="52"/>
    <x v="10"/>
    <x v="1"/>
    <n v="46808.370165"/>
    <n v="96073277.081651002"/>
    <n v="9607.3277081650995"/>
  </r>
  <r>
    <x v="1657"/>
    <x v="52"/>
    <x v="10"/>
    <x v="1"/>
    <n v="60127.644493"/>
    <n v="125582421.09198201"/>
    <n v="12558.242109198201"/>
  </r>
  <r>
    <x v="1447"/>
    <x v="52"/>
    <x v="10"/>
    <x v="2"/>
    <n v="203.02909299999999"/>
    <n v="677.87058300000001"/>
    <n v="6.7787058299999994E-2"/>
  </r>
  <r>
    <x v="1447"/>
    <x v="52"/>
    <x v="10"/>
    <x v="2"/>
    <n v="86.865742999999995"/>
    <n v="313.19567699999999"/>
    <n v="3.1319567700000002E-2"/>
  </r>
  <r>
    <x v="1447"/>
    <x v="52"/>
    <x v="10"/>
    <x v="2"/>
    <n v="61.556573999999998"/>
    <n v="157.280528"/>
    <n v="1.57280528E-2"/>
  </r>
  <r>
    <x v="1447"/>
    <x v="52"/>
    <x v="10"/>
    <x v="2"/>
    <n v="91.430190999999994"/>
    <n v="362.65499999999997"/>
    <n v="3.6265499999999999E-2"/>
  </r>
  <r>
    <x v="1447"/>
    <x v="52"/>
    <x v="10"/>
    <x v="2"/>
    <n v="68.251762999999997"/>
    <n v="193.354456"/>
    <n v="1.9335445600000001E-2"/>
  </r>
  <r>
    <x v="1447"/>
    <x v="52"/>
    <x v="10"/>
    <x v="2"/>
    <n v="94.740590999999995"/>
    <n v="412.31099999999998"/>
    <n v="4.12311E-2"/>
  </r>
  <r>
    <x v="1447"/>
    <x v="52"/>
    <x v="10"/>
    <x v="2"/>
    <n v="88.896255999999994"/>
    <n v="356.27100000000002"/>
    <n v="3.5627100000000002E-2"/>
  </r>
  <r>
    <x v="1447"/>
    <x v="52"/>
    <x v="10"/>
    <x v="2"/>
    <n v="42.560875000000003"/>
    <n v="71.426986999999997"/>
    <n v="7.1426987000000001E-3"/>
  </r>
  <r>
    <x v="1447"/>
    <x v="52"/>
    <x v="10"/>
    <x v="2"/>
    <n v="72.713614000000007"/>
    <n v="208.48422199999999"/>
    <n v="2.0848422199999998E-2"/>
  </r>
  <r>
    <x v="1447"/>
    <x v="52"/>
    <x v="10"/>
    <x v="2"/>
    <n v="187.20532800000001"/>
    <n v="719.523865"/>
    <n v="7.1952386500000007E-2"/>
  </r>
  <r>
    <x v="1447"/>
    <x v="52"/>
    <x v="10"/>
    <x v="2"/>
    <n v="98.172274000000002"/>
    <n v="431.68950000000001"/>
    <n v="4.3168949999999998E-2"/>
  </r>
  <r>
    <x v="1447"/>
    <x v="52"/>
    <x v="10"/>
    <x v="2"/>
    <n v="120"/>
    <n v="900"/>
    <n v="0.09"/>
  </r>
  <r>
    <x v="1447"/>
    <x v="52"/>
    <x v="10"/>
    <x v="2"/>
    <n v="120"/>
    <n v="900"/>
    <n v="0.09"/>
  </r>
  <r>
    <x v="1447"/>
    <x v="52"/>
    <x v="10"/>
    <x v="2"/>
    <n v="76468.799553999997"/>
    <n v="46771372.802570999"/>
    <n v="4677.1372802570995"/>
  </r>
  <r>
    <x v="1447"/>
    <x v="52"/>
    <x v="10"/>
    <x v="1"/>
    <n v="63817.646606000002"/>
    <n v="94766273.061756"/>
    <n v="9476.6273061756001"/>
  </r>
  <r>
    <x v="1447"/>
    <x v="52"/>
    <x v="10"/>
    <x v="2"/>
    <n v="3515.449208"/>
    <n v="11647.509004"/>
    <n v="1.1647509003999998"/>
  </r>
  <r>
    <x v="1447"/>
    <x v="52"/>
    <x v="10"/>
    <x v="1"/>
    <n v="6215.2613709999996"/>
    <n v="20758.701276"/>
    <n v="2.0758701276"/>
  </r>
  <r>
    <x v="1448"/>
    <x v="52"/>
    <x v="10"/>
    <x v="1"/>
    <n v="114814.464957"/>
    <n v="114951276.844449"/>
    <n v="11495.1276844449"/>
  </r>
  <r>
    <x v="1449"/>
    <x v="51"/>
    <x v="10"/>
    <x v="2"/>
    <n v="240"/>
    <n v="2700"/>
    <n v="0.27"/>
  </r>
  <r>
    <x v="1449"/>
    <x v="51"/>
    <x v="10"/>
    <x v="2"/>
    <n v="29760"/>
    <n v="7164000"/>
    <n v="716.4"/>
  </r>
  <r>
    <x v="1449"/>
    <x v="51"/>
    <x v="10"/>
    <x v="2"/>
    <n v="28657.415227000001"/>
    <n v="12826527.380127"/>
    <n v="1282.6527380127"/>
  </r>
  <r>
    <x v="1449"/>
    <x v="51"/>
    <x v="10"/>
    <x v="1"/>
    <n v="123396.46916399999"/>
    <n v="276029749.07249701"/>
    <n v="27602.9749072497"/>
  </r>
  <r>
    <x v="1450"/>
    <x v="54"/>
    <x v="12"/>
    <x v="2"/>
    <n v="973.241218"/>
    <n v="2622.2287799999999"/>
    <n v="0.26222287799999999"/>
  </r>
  <r>
    <x v="1450"/>
    <x v="54"/>
    <x v="12"/>
    <x v="2"/>
    <n v="272.128646"/>
    <n v="893.17582200000004"/>
    <n v="8.9317582200000009E-2"/>
  </r>
  <r>
    <x v="1450"/>
    <x v="54"/>
    <x v="12"/>
    <x v="2"/>
    <n v="32.448754000000001"/>
    <n v="45.144699000000003"/>
    <n v="4.5144699E-3"/>
  </r>
  <r>
    <x v="1450"/>
    <x v="54"/>
    <x v="12"/>
    <x v="2"/>
    <n v="170.67067399999999"/>
    <n v="461.28929099999999"/>
    <n v="4.61289291E-2"/>
  </r>
  <r>
    <x v="1450"/>
    <x v="54"/>
    <x v="12"/>
    <x v="2"/>
    <n v="77.190588000000005"/>
    <n v="242.44828100000001"/>
    <n v="2.4244828100000001E-2"/>
  </r>
  <r>
    <x v="1450"/>
    <x v="54"/>
    <x v="12"/>
    <x v="2"/>
    <n v="1294.7693280000001"/>
    <n v="4550.0526819999995"/>
    <n v="0.45500526819999998"/>
  </r>
  <r>
    <x v="1450"/>
    <x v="54"/>
    <x v="12"/>
    <x v="2"/>
    <n v="16327.423572"/>
    <n v="54247.719676000001"/>
    <n v="5.4247719675999999"/>
  </r>
  <r>
    <x v="1450"/>
    <x v="54"/>
    <x v="12"/>
    <x v="2"/>
    <n v="3240"/>
    <n v="252900"/>
    <n v="25.29"/>
  </r>
  <r>
    <x v="1450"/>
    <x v="54"/>
    <x v="12"/>
    <x v="2"/>
    <n v="2206.333059"/>
    <n v="112910.96335799999"/>
    <n v="11.291096335799999"/>
  </r>
  <r>
    <x v="1450"/>
    <x v="54"/>
    <x v="12"/>
    <x v="2"/>
    <n v="1860"/>
    <n v="101700"/>
    <n v="10.17"/>
  </r>
  <r>
    <x v="1450"/>
    <x v="54"/>
    <x v="12"/>
    <x v="2"/>
    <n v="120"/>
    <n v="900"/>
    <n v="0.09"/>
  </r>
  <r>
    <x v="1450"/>
    <x v="54"/>
    <x v="12"/>
    <x v="2"/>
    <n v="120"/>
    <n v="900"/>
    <n v="0.09"/>
  </r>
  <r>
    <x v="1450"/>
    <x v="54"/>
    <x v="12"/>
    <x v="2"/>
    <n v="8077.4652980000001"/>
    <n v="966112.62651700003"/>
    <n v="96.611262651700002"/>
  </r>
  <r>
    <x v="1450"/>
    <x v="54"/>
    <x v="12"/>
    <x v="1"/>
    <n v="47515.784584000001"/>
    <n v="4898641.2563300002"/>
    <n v="489.86412563300001"/>
  </r>
  <r>
    <x v="1450"/>
    <x v="54"/>
    <x v="12"/>
    <x v="2"/>
    <n v="105576.14331"/>
    <n v="68731053.068057999"/>
    <n v="6873.1053068058"/>
  </r>
  <r>
    <x v="1450"/>
    <x v="54"/>
    <x v="12"/>
    <x v="1"/>
    <n v="110694.950409"/>
    <n v="256113508.29142001"/>
    <n v="25611.350829142"/>
  </r>
  <r>
    <x v="1658"/>
    <x v="52"/>
    <x v="10"/>
    <x v="2"/>
    <n v="12756.19577"/>
    <n v="2585066.8331419998"/>
    <n v="258.50668331419996"/>
  </r>
  <r>
    <x v="1658"/>
    <x v="52"/>
    <x v="10"/>
    <x v="1"/>
    <n v="39894.825891"/>
    <n v="61671762.475172997"/>
    <n v="6167.1762475173"/>
  </r>
  <r>
    <x v="1658"/>
    <x v="52"/>
    <x v="10"/>
    <x v="2"/>
    <n v="836.88156100000003"/>
    <n v="2760.7087769999998"/>
    <n v="0.27607087769999999"/>
  </r>
  <r>
    <x v="1658"/>
    <x v="52"/>
    <x v="10"/>
    <x v="1"/>
    <n v="4018.2682249999998"/>
    <n v="12106.944181000001"/>
    <n v="1.2106944181000001"/>
  </r>
  <r>
    <x v="1452"/>
    <x v="51"/>
    <x v="10"/>
    <x v="1"/>
    <n v="46222.161655999997"/>
    <n v="47248338.861745998"/>
    <n v="4724.8338861745997"/>
  </r>
  <r>
    <x v="1659"/>
    <x v="174"/>
    <x v="23"/>
    <x v="4"/>
    <n v="418757.540125"/>
    <n v="3127843839.7467799"/>
    <n v="312784.383974678"/>
  </r>
  <r>
    <x v="1659"/>
    <x v="174"/>
    <x v="23"/>
    <x v="3"/>
    <n v="331827.98125999997"/>
    <n v="1763732791.2417901"/>
    <n v="176373.27912417901"/>
  </r>
  <r>
    <x v="1453"/>
    <x v="53"/>
    <x v="11"/>
    <x v="2"/>
    <n v="4020"/>
    <n v="505800"/>
    <n v="50.58"/>
  </r>
  <r>
    <x v="1453"/>
    <x v="53"/>
    <x v="11"/>
    <x v="1"/>
    <n v="120"/>
    <n v="900"/>
    <n v="0.09"/>
  </r>
  <r>
    <x v="1453"/>
    <x v="53"/>
    <x v="11"/>
    <x v="1"/>
    <n v="120"/>
    <n v="900"/>
    <n v="0.09"/>
  </r>
  <r>
    <x v="1453"/>
    <x v="53"/>
    <x v="11"/>
    <x v="2"/>
    <n v="1020"/>
    <n v="14400"/>
    <n v="1.44"/>
  </r>
  <r>
    <x v="1453"/>
    <x v="53"/>
    <x v="11"/>
    <x v="1"/>
    <n v="2400"/>
    <n v="84600"/>
    <n v="8.4600000000000009"/>
  </r>
  <r>
    <x v="1453"/>
    <x v="53"/>
    <x v="11"/>
    <x v="1"/>
    <n v="540"/>
    <n v="7200"/>
    <n v="0.72"/>
  </r>
  <r>
    <x v="1453"/>
    <x v="53"/>
    <x v="11"/>
    <x v="1"/>
    <n v="120"/>
    <n v="900"/>
    <n v="0.09"/>
  </r>
  <r>
    <x v="1453"/>
    <x v="53"/>
    <x v="11"/>
    <x v="2"/>
    <n v="10320"/>
    <n v="2267100"/>
    <n v="226.71"/>
  </r>
  <r>
    <x v="1453"/>
    <x v="53"/>
    <x v="11"/>
    <x v="2"/>
    <n v="120"/>
    <n v="900"/>
    <n v="0.09"/>
  </r>
  <r>
    <x v="1453"/>
    <x v="53"/>
    <x v="11"/>
    <x v="2"/>
    <n v="9060"/>
    <n v="1761300"/>
    <n v="176.13"/>
  </r>
  <r>
    <x v="1453"/>
    <x v="53"/>
    <x v="11"/>
    <x v="1"/>
    <n v="240"/>
    <n v="2700"/>
    <n v="0.27"/>
  </r>
  <r>
    <x v="1453"/>
    <x v="53"/>
    <x v="11"/>
    <x v="1"/>
    <n v="360"/>
    <n v="4500"/>
    <n v="0.45"/>
  </r>
  <r>
    <x v="1453"/>
    <x v="53"/>
    <x v="11"/>
    <x v="1"/>
    <n v="1080"/>
    <n v="29700"/>
    <n v="2.97"/>
  </r>
  <r>
    <x v="1453"/>
    <x v="53"/>
    <x v="11"/>
    <x v="1"/>
    <n v="6900"/>
    <n v="1274400"/>
    <n v="127.44"/>
  </r>
  <r>
    <x v="1453"/>
    <x v="53"/>
    <x v="11"/>
    <x v="2"/>
    <n v="21300"/>
    <n v="7143300"/>
    <n v="714.33"/>
  </r>
  <r>
    <x v="1453"/>
    <x v="53"/>
    <x v="11"/>
    <x v="1"/>
    <n v="207680.88865400001"/>
    <n v="397589224.52053303"/>
    <n v="39758.922452053303"/>
  </r>
  <r>
    <x v="1454"/>
    <x v="53"/>
    <x v="11"/>
    <x v="1"/>
    <n v="1028.4568400000001"/>
    <n v="16855.176303"/>
    <n v="1.6855176303000001"/>
  </r>
  <r>
    <x v="1454"/>
    <x v="53"/>
    <x v="11"/>
    <x v="1"/>
    <n v="5664.0954840000004"/>
    <n v="642890.91631700005"/>
    <n v="64.289091631700003"/>
  </r>
  <r>
    <x v="1454"/>
    <x v="53"/>
    <x v="11"/>
    <x v="1"/>
    <n v="9452.0953399999999"/>
    <n v="32061.823163000001"/>
    <n v="3.2061823163000001"/>
  </r>
  <r>
    <x v="1454"/>
    <x v="53"/>
    <x v="11"/>
    <x v="2"/>
    <n v="780"/>
    <n v="14400"/>
    <n v="1.44"/>
  </r>
  <r>
    <x v="1454"/>
    <x v="53"/>
    <x v="11"/>
    <x v="2"/>
    <n v="120"/>
    <n v="900"/>
    <n v="0.09"/>
  </r>
  <r>
    <x v="1454"/>
    <x v="53"/>
    <x v="11"/>
    <x v="1"/>
    <n v="120"/>
    <n v="900"/>
    <n v="0.09"/>
  </r>
  <r>
    <x v="1454"/>
    <x v="53"/>
    <x v="11"/>
    <x v="1"/>
    <n v="1500"/>
    <n v="59400"/>
    <n v="5.94"/>
  </r>
  <r>
    <x v="1454"/>
    <x v="53"/>
    <x v="11"/>
    <x v="2"/>
    <n v="6000"/>
    <n v="938700"/>
    <n v="93.87"/>
  </r>
  <r>
    <x v="1454"/>
    <x v="53"/>
    <x v="11"/>
    <x v="1"/>
    <n v="208796.397256"/>
    <n v="170380613.585493"/>
    <n v="17038.061358549301"/>
  </r>
  <r>
    <x v="1455"/>
    <x v="55"/>
    <x v="10"/>
    <x v="1"/>
    <n v="24305.129347999999"/>
    <n v="20494093.955641001"/>
    <n v="2049.4093955641001"/>
  </r>
  <r>
    <x v="1660"/>
    <x v="174"/>
    <x v="23"/>
    <x v="4"/>
    <n v="342678.13790999999"/>
    <n v="3048467920.7545099"/>
    <n v="304846.792075451"/>
  </r>
  <r>
    <x v="1660"/>
    <x v="174"/>
    <x v="23"/>
    <x v="3"/>
    <n v="256755.488308"/>
    <n v="1589274862.7909901"/>
    <n v="158927.48627909902"/>
  </r>
  <r>
    <x v="293"/>
    <x v="187"/>
    <x v="23"/>
    <x v="4"/>
    <n v="160061.41693599999"/>
    <n v="491569751.36219603"/>
    <n v="49156.975136219604"/>
  </r>
  <r>
    <x v="293"/>
    <x v="187"/>
    <x v="23"/>
    <x v="3"/>
    <n v="161940.037297"/>
    <n v="624710124.22608399"/>
    <n v="62471.012422608401"/>
  </r>
  <r>
    <x v="1661"/>
    <x v="187"/>
    <x v="23"/>
    <x v="2"/>
    <n v="120"/>
    <n v="900"/>
    <n v="0.09"/>
  </r>
  <r>
    <x v="1661"/>
    <x v="187"/>
    <x v="23"/>
    <x v="2"/>
    <n v="120"/>
    <n v="900"/>
    <n v="0.09"/>
  </r>
  <r>
    <x v="1661"/>
    <x v="187"/>
    <x v="23"/>
    <x v="1"/>
    <n v="13620"/>
    <n v="779400"/>
    <n v="77.94"/>
  </r>
  <r>
    <x v="1661"/>
    <x v="187"/>
    <x v="23"/>
    <x v="1"/>
    <n v="4260"/>
    <n v="233100"/>
    <n v="23.31"/>
  </r>
  <r>
    <x v="1661"/>
    <x v="187"/>
    <x v="23"/>
    <x v="2"/>
    <n v="20820"/>
    <n v="1811700"/>
    <n v="181.17"/>
  </r>
  <r>
    <x v="1661"/>
    <x v="187"/>
    <x v="23"/>
    <x v="2"/>
    <n v="600"/>
    <n v="8100"/>
    <n v="0.81"/>
  </r>
  <r>
    <x v="1661"/>
    <x v="187"/>
    <x v="23"/>
    <x v="2"/>
    <n v="120"/>
    <n v="900"/>
    <n v="0.09"/>
  </r>
  <r>
    <x v="1661"/>
    <x v="187"/>
    <x v="23"/>
    <x v="2"/>
    <n v="120"/>
    <n v="900"/>
    <n v="0.09"/>
  </r>
  <r>
    <x v="1661"/>
    <x v="187"/>
    <x v="23"/>
    <x v="2"/>
    <n v="120"/>
    <n v="900"/>
    <n v="0.09"/>
  </r>
  <r>
    <x v="1661"/>
    <x v="187"/>
    <x v="23"/>
    <x v="2"/>
    <n v="420"/>
    <n v="5400"/>
    <n v="0.54"/>
  </r>
  <r>
    <x v="1661"/>
    <x v="187"/>
    <x v="23"/>
    <x v="2"/>
    <n v="120"/>
    <n v="900"/>
    <n v="0.09"/>
  </r>
  <r>
    <x v="1661"/>
    <x v="187"/>
    <x v="23"/>
    <x v="2"/>
    <n v="960"/>
    <n v="21600"/>
    <n v="2.16"/>
  </r>
  <r>
    <x v="1661"/>
    <x v="187"/>
    <x v="23"/>
    <x v="2"/>
    <n v="13380"/>
    <n v="582300"/>
    <n v="58.23"/>
  </r>
  <r>
    <x v="1661"/>
    <x v="187"/>
    <x v="23"/>
    <x v="1"/>
    <n v="2700"/>
    <n v="179100"/>
    <n v="17.91"/>
  </r>
  <r>
    <x v="1661"/>
    <x v="187"/>
    <x v="23"/>
    <x v="2"/>
    <n v="3960"/>
    <n v="163800"/>
    <n v="16.38"/>
  </r>
  <r>
    <x v="1661"/>
    <x v="187"/>
    <x v="23"/>
    <x v="2"/>
    <n v="10680"/>
    <n v="438300"/>
    <n v="43.83"/>
  </r>
  <r>
    <x v="1661"/>
    <x v="187"/>
    <x v="23"/>
    <x v="2"/>
    <n v="1860"/>
    <n v="36000"/>
    <n v="3.6"/>
  </r>
  <r>
    <x v="1661"/>
    <x v="187"/>
    <x v="23"/>
    <x v="2"/>
    <n v="480"/>
    <n v="6300"/>
    <n v="0.63"/>
  </r>
  <r>
    <x v="1661"/>
    <x v="187"/>
    <x v="23"/>
    <x v="2"/>
    <n v="1860"/>
    <n v="48600"/>
    <n v="4.8600000000000003"/>
  </r>
  <r>
    <x v="1661"/>
    <x v="187"/>
    <x v="23"/>
    <x v="2"/>
    <n v="120"/>
    <n v="900"/>
    <n v="0.09"/>
  </r>
  <r>
    <x v="1661"/>
    <x v="187"/>
    <x v="23"/>
    <x v="3"/>
    <n v="2820"/>
    <n v="98100"/>
    <n v="9.81"/>
  </r>
  <r>
    <x v="1661"/>
    <x v="187"/>
    <x v="23"/>
    <x v="3"/>
    <n v="120"/>
    <n v="900"/>
    <n v="0.09"/>
  </r>
  <r>
    <x v="1661"/>
    <x v="187"/>
    <x v="23"/>
    <x v="3"/>
    <n v="120"/>
    <n v="900"/>
    <n v="0.09"/>
  </r>
  <r>
    <x v="1661"/>
    <x v="187"/>
    <x v="23"/>
    <x v="2"/>
    <n v="24540"/>
    <n v="7354800"/>
    <n v="735.48"/>
  </r>
  <r>
    <x v="1661"/>
    <x v="187"/>
    <x v="23"/>
    <x v="2"/>
    <n v="900"/>
    <n v="13500"/>
    <n v="1.35"/>
  </r>
  <r>
    <x v="1661"/>
    <x v="187"/>
    <x v="23"/>
    <x v="2"/>
    <n v="2940"/>
    <n v="108000"/>
    <n v="10.8"/>
  </r>
  <r>
    <x v="1661"/>
    <x v="187"/>
    <x v="23"/>
    <x v="2"/>
    <n v="4020"/>
    <n v="142200"/>
    <n v="14.22"/>
  </r>
  <r>
    <x v="1661"/>
    <x v="187"/>
    <x v="23"/>
    <x v="2"/>
    <n v="120"/>
    <n v="900"/>
    <n v="0.09"/>
  </r>
  <r>
    <x v="1661"/>
    <x v="187"/>
    <x v="23"/>
    <x v="2"/>
    <n v="1200"/>
    <n v="33300"/>
    <n v="3.33"/>
  </r>
  <r>
    <x v="1661"/>
    <x v="187"/>
    <x v="23"/>
    <x v="1"/>
    <n v="24600"/>
    <n v="1676700"/>
    <n v="167.67"/>
  </r>
  <r>
    <x v="1661"/>
    <x v="187"/>
    <x v="23"/>
    <x v="2"/>
    <n v="480"/>
    <n v="6300"/>
    <n v="0.63"/>
  </r>
  <r>
    <x v="1661"/>
    <x v="187"/>
    <x v="23"/>
    <x v="2"/>
    <n v="1080"/>
    <n v="22500"/>
    <n v="2.25"/>
  </r>
  <r>
    <x v="1661"/>
    <x v="187"/>
    <x v="23"/>
    <x v="2"/>
    <n v="1680"/>
    <n v="44100"/>
    <n v="4.41"/>
  </r>
  <r>
    <x v="1661"/>
    <x v="187"/>
    <x v="23"/>
    <x v="1"/>
    <n v="4080"/>
    <n v="158400"/>
    <n v="15.84"/>
  </r>
  <r>
    <x v="1661"/>
    <x v="187"/>
    <x v="23"/>
    <x v="1"/>
    <n v="4020"/>
    <n v="144900"/>
    <n v="14.49"/>
  </r>
  <r>
    <x v="1661"/>
    <x v="187"/>
    <x v="23"/>
    <x v="1"/>
    <n v="6000"/>
    <n v="396000"/>
    <n v="39.6"/>
  </r>
  <r>
    <x v="1661"/>
    <x v="187"/>
    <x v="23"/>
    <x v="1"/>
    <n v="4860"/>
    <n v="207000"/>
    <n v="20.7"/>
  </r>
  <r>
    <x v="1661"/>
    <x v="187"/>
    <x v="23"/>
    <x v="2"/>
    <n v="3300"/>
    <n v="109800"/>
    <n v="10.98"/>
  </r>
  <r>
    <x v="1661"/>
    <x v="187"/>
    <x v="23"/>
    <x v="1"/>
    <n v="12180"/>
    <n v="856800"/>
    <n v="85.68"/>
  </r>
  <r>
    <x v="1661"/>
    <x v="187"/>
    <x v="23"/>
    <x v="1"/>
    <n v="8100"/>
    <n v="571500"/>
    <n v="57.15"/>
  </r>
  <r>
    <x v="1661"/>
    <x v="187"/>
    <x v="23"/>
    <x v="1"/>
    <n v="222418.32581000001"/>
    <n v="115792788.73934799"/>
    <n v="11579.2788739348"/>
  </r>
  <r>
    <x v="1661"/>
    <x v="187"/>
    <x v="23"/>
    <x v="1"/>
    <n v="480"/>
    <n v="7200"/>
    <n v="0.72"/>
  </r>
  <r>
    <x v="1661"/>
    <x v="187"/>
    <x v="23"/>
    <x v="1"/>
    <n v="120"/>
    <n v="900"/>
    <n v="0.09"/>
  </r>
  <r>
    <x v="1661"/>
    <x v="187"/>
    <x v="23"/>
    <x v="2"/>
    <n v="1980"/>
    <n v="98100"/>
    <n v="9.81"/>
  </r>
  <r>
    <x v="1661"/>
    <x v="187"/>
    <x v="23"/>
    <x v="2"/>
    <n v="120"/>
    <n v="900"/>
    <n v="0.09"/>
  </r>
  <r>
    <x v="1661"/>
    <x v="187"/>
    <x v="23"/>
    <x v="2"/>
    <n v="540"/>
    <n v="9000"/>
    <n v="0.9"/>
  </r>
  <r>
    <x v="1661"/>
    <x v="187"/>
    <x v="23"/>
    <x v="2"/>
    <n v="15300"/>
    <n v="2033100"/>
    <n v="203.31"/>
  </r>
  <r>
    <x v="1661"/>
    <x v="187"/>
    <x v="23"/>
    <x v="2"/>
    <n v="120"/>
    <n v="900"/>
    <n v="0.09"/>
  </r>
  <r>
    <x v="1661"/>
    <x v="187"/>
    <x v="23"/>
    <x v="2"/>
    <n v="120"/>
    <n v="900"/>
    <n v="0.09"/>
  </r>
  <r>
    <x v="1661"/>
    <x v="187"/>
    <x v="23"/>
    <x v="2"/>
    <n v="17880"/>
    <n v="4954500"/>
    <n v="495.45"/>
  </r>
  <r>
    <x v="1661"/>
    <x v="187"/>
    <x v="23"/>
    <x v="2"/>
    <n v="8340"/>
    <n v="338400"/>
    <n v="33.840000000000003"/>
  </r>
  <r>
    <x v="1661"/>
    <x v="187"/>
    <x v="23"/>
    <x v="2"/>
    <n v="540"/>
    <n v="7200"/>
    <n v="0.72"/>
  </r>
  <r>
    <x v="1661"/>
    <x v="187"/>
    <x v="23"/>
    <x v="2"/>
    <n v="360"/>
    <n v="8100"/>
    <n v="0.81"/>
  </r>
  <r>
    <x v="1661"/>
    <x v="187"/>
    <x v="23"/>
    <x v="3"/>
    <n v="120"/>
    <n v="900"/>
    <n v="0.09"/>
  </r>
  <r>
    <x v="1661"/>
    <x v="187"/>
    <x v="23"/>
    <x v="3"/>
    <n v="120"/>
    <n v="900"/>
    <n v="0.09"/>
  </r>
  <r>
    <x v="1661"/>
    <x v="187"/>
    <x v="23"/>
    <x v="2"/>
    <n v="4320"/>
    <n v="436500"/>
    <n v="43.65"/>
  </r>
  <r>
    <x v="1661"/>
    <x v="187"/>
    <x v="23"/>
    <x v="2"/>
    <n v="120"/>
    <n v="900"/>
    <n v="0.09"/>
  </r>
  <r>
    <x v="1661"/>
    <x v="187"/>
    <x v="23"/>
    <x v="2"/>
    <n v="120"/>
    <n v="900"/>
    <n v="0.09"/>
  </r>
  <r>
    <x v="1661"/>
    <x v="187"/>
    <x v="23"/>
    <x v="2"/>
    <n v="180"/>
    <n v="1800"/>
    <n v="0.18"/>
  </r>
  <r>
    <x v="1661"/>
    <x v="187"/>
    <x v="23"/>
    <x v="2"/>
    <n v="120"/>
    <n v="900"/>
    <n v="0.09"/>
  </r>
  <r>
    <x v="1661"/>
    <x v="187"/>
    <x v="23"/>
    <x v="2"/>
    <n v="300"/>
    <n v="3600"/>
    <n v="0.36"/>
  </r>
  <r>
    <x v="1661"/>
    <x v="187"/>
    <x v="23"/>
    <x v="2"/>
    <n v="1260"/>
    <n v="41400"/>
    <n v="4.1399999999999997"/>
  </r>
  <r>
    <x v="1661"/>
    <x v="187"/>
    <x v="23"/>
    <x v="2"/>
    <n v="1620"/>
    <n v="36900"/>
    <n v="3.69"/>
  </r>
  <r>
    <x v="1661"/>
    <x v="187"/>
    <x v="23"/>
    <x v="2"/>
    <n v="360"/>
    <n v="6300"/>
    <n v="0.63"/>
  </r>
  <r>
    <x v="1661"/>
    <x v="187"/>
    <x v="23"/>
    <x v="2"/>
    <n v="360"/>
    <n v="8100"/>
    <n v="0.81"/>
  </r>
  <r>
    <x v="1661"/>
    <x v="187"/>
    <x v="23"/>
    <x v="1"/>
    <n v="6240"/>
    <n v="198900"/>
    <n v="19.89"/>
  </r>
  <r>
    <x v="1661"/>
    <x v="187"/>
    <x v="23"/>
    <x v="2"/>
    <n v="7860"/>
    <n v="1800000"/>
    <n v="180"/>
  </r>
  <r>
    <x v="1661"/>
    <x v="187"/>
    <x v="23"/>
    <x v="2"/>
    <n v="120"/>
    <n v="900"/>
    <n v="0.09"/>
  </r>
  <r>
    <x v="1661"/>
    <x v="187"/>
    <x v="23"/>
    <x v="1"/>
    <n v="2880"/>
    <n v="146700"/>
    <n v="14.67"/>
  </r>
  <r>
    <x v="1661"/>
    <x v="187"/>
    <x v="23"/>
    <x v="2"/>
    <n v="480"/>
    <n v="14400"/>
    <n v="1.44"/>
  </r>
  <r>
    <x v="1661"/>
    <x v="187"/>
    <x v="23"/>
    <x v="2"/>
    <n v="1380"/>
    <n v="42300"/>
    <n v="4.2300000000000004"/>
  </r>
  <r>
    <x v="1661"/>
    <x v="187"/>
    <x v="23"/>
    <x v="2"/>
    <n v="24720"/>
    <n v="1686600"/>
    <n v="168.66"/>
  </r>
  <r>
    <x v="1661"/>
    <x v="187"/>
    <x v="23"/>
    <x v="2"/>
    <n v="5280"/>
    <n v="466200"/>
    <n v="46.62"/>
  </r>
  <r>
    <x v="1661"/>
    <x v="187"/>
    <x v="23"/>
    <x v="2"/>
    <n v="120"/>
    <n v="900"/>
    <n v="0.09"/>
  </r>
  <r>
    <x v="1661"/>
    <x v="187"/>
    <x v="23"/>
    <x v="1"/>
    <n v="6480"/>
    <n v="389700"/>
    <n v="38.97"/>
  </r>
  <r>
    <x v="1661"/>
    <x v="187"/>
    <x v="23"/>
    <x v="2"/>
    <n v="5220"/>
    <n v="270000"/>
    <n v="27"/>
  </r>
  <r>
    <x v="1661"/>
    <x v="187"/>
    <x v="23"/>
    <x v="1"/>
    <n v="8460"/>
    <n v="357300"/>
    <n v="35.729999999999997"/>
  </r>
  <r>
    <x v="1661"/>
    <x v="187"/>
    <x v="23"/>
    <x v="1"/>
    <n v="4680"/>
    <n v="192600"/>
    <n v="19.260000000000002"/>
  </r>
  <r>
    <x v="1661"/>
    <x v="187"/>
    <x v="23"/>
    <x v="1"/>
    <n v="33060"/>
    <n v="5169600"/>
    <n v="516.96"/>
  </r>
  <r>
    <x v="1661"/>
    <x v="187"/>
    <x v="23"/>
    <x v="1"/>
    <n v="202620"/>
    <n v="232928100"/>
    <n v="23292.81"/>
  </r>
  <r>
    <x v="1661"/>
    <x v="187"/>
    <x v="23"/>
    <x v="2"/>
    <n v="300"/>
    <n v="3600"/>
    <n v="0.36"/>
  </r>
  <r>
    <x v="1661"/>
    <x v="187"/>
    <x v="23"/>
    <x v="2"/>
    <n v="9240"/>
    <n v="639000"/>
    <n v="63.9"/>
  </r>
  <r>
    <x v="1661"/>
    <x v="187"/>
    <x v="23"/>
    <x v="2"/>
    <n v="240"/>
    <n v="2700"/>
    <n v="0.27"/>
  </r>
  <r>
    <x v="1661"/>
    <x v="187"/>
    <x v="23"/>
    <x v="1"/>
    <n v="9060"/>
    <n v="385200"/>
    <n v="38.520000000000003"/>
  </r>
  <r>
    <x v="1661"/>
    <x v="187"/>
    <x v="23"/>
    <x v="2"/>
    <n v="1500"/>
    <n v="28800"/>
    <n v="2.88"/>
  </r>
  <r>
    <x v="1661"/>
    <x v="187"/>
    <x v="23"/>
    <x v="1"/>
    <n v="15060"/>
    <n v="4871700"/>
    <n v="487.17"/>
  </r>
  <r>
    <x v="1661"/>
    <x v="187"/>
    <x v="23"/>
    <x v="1"/>
    <n v="219900"/>
    <n v="23223600"/>
    <n v="2322.36"/>
  </r>
  <r>
    <x v="1661"/>
    <x v="187"/>
    <x v="23"/>
    <x v="2"/>
    <n v="120"/>
    <n v="900"/>
    <n v="0.09"/>
  </r>
  <r>
    <x v="1661"/>
    <x v="187"/>
    <x v="23"/>
    <x v="2"/>
    <n v="420"/>
    <n v="7200"/>
    <n v="0.72"/>
  </r>
  <r>
    <x v="1661"/>
    <x v="187"/>
    <x v="23"/>
    <x v="2"/>
    <n v="6840"/>
    <n v="576900"/>
    <n v="57.69"/>
  </r>
  <r>
    <x v="1661"/>
    <x v="187"/>
    <x v="23"/>
    <x v="1"/>
    <n v="39120"/>
    <n v="13610700"/>
    <n v="1361.07"/>
  </r>
  <r>
    <x v="1661"/>
    <x v="187"/>
    <x v="23"/>
    <x v="1"/>
    <n v="31321.658868999999"/>
    <n v="43903273.614123002"/>
    <n v="4390.3273614123"/>
  </r>
  <r>
    <x v="1661"/>
    <x v="187"/>
    <x v="23"/>
    <x v="2"/>
    <n v="794426.22920399997"/>
    <n v="976340008.18066704"/>
    <n v="97634.000818066706"/>
  </r>
  <r>
    <x v="1661"/>
    <x v="187"/>
    <x v="23"/>
    <x v="3"/>
    <n v="275233.77797300002"/>
    <n v="1459728067.0460601"/>
    <n v="145972.80670460602"/>
  </r>
  <r>
    <x v="1661"/>
    <x v="187"/>
    <x v="23"/>
    <x v="1"/>
    <n v="7588.7007100000001"/>
    <n v="23878.081211000001"/>
    <n v="2.3878081211"/>
  </r>
  <r>
    <x v="1661"/>
    <x v="187"/>
    <x v="23"/>
    <x v="2"/>
    <n v="76634.667514000001"/>
    <n v="257948.24169299999"/>
    <n v="25.7948241693"/>
  </r>
  <r>
    <x v="1661"/>
    <x v="187"/>
    <x v="23"/>
    <x v="3"/>
    <n v="11612.662754999999"/>
    <n v="37149.52319"/>
    <n v="3.714952319"/>
  </r>
  <r>
    <x v="1462"/>
    <x v="54"/>
    <x v="12"/>
    <x v="2"/>
    <n v="396.02549299999998"/>
    <n v="5622.1294170000001"/>
    <n v="0.56221294170000002"/>
  </r>
  <r>
    <x v="1462"/>
    <x v="54"/>
    <x v="12"/>
    <x v="2"/>
    <n v="105.577943"/>
    <n v="586.80432299999995"/>
    <n v="5.8680432299999995E-2"/>
  </r>
  <r>
    <x v="1462"/>
    <x v="54"/>
    <x v="12"/>
    <x v="2"/>
    <n v="109.779774"/>
    <n v="742.719472"/>
    <n v="7.4271947199999994E-2"/>
  </r>
  <r>
    <x v="1462"/>
    <x v="54"/>
    <x v="12"/>
    <x v="2"/>
    <n v="103.07619099999999"/>
    <n v="537.34500000000003"/>
    <n v="5.3734500000000004E-2"/>
  </r>
  <r>
    <x v="1462"/>
    <x v="54"/>
    <x v="12"/>
    <x v="2"/>
    <n v="108.668164"/>
    <n v="706.64554399999997"/>
    <n v="7.0664554399999996E-2"/>
  </r>
  <r>
    <x v="1462"/>
    <x v="54"/>
    <x v="12"/>
    <x v="2"/>
    <n v="99.765790999999993"/>
    <n v="487.68900000000002"/>
    <n v="4.8768900000000004E-2"/>
  </r>
  <r>
    <x v="1462"/>
    <x v="54"/>
    <x v="12"/>
    <x v="2"/>
    <n v="101.393456"/>
    <n v="543.72900000000004"/>
    <n v="5.4372900000000002E-2"/>
  </r>
  <r>
    <x v="1462"/>
    <x v="54"/>
    <x v="12"/>
    <x v="2"/>
    <n v="113.287075"/>
    <n v="828.57301299999995"/>
    <n v="8.2857301299999991E-2"/>
  </r>
  <r>
    <x v="1462"/>
    <x v="54"/>
    <x v="12"/>
    <x v="2"/>
    <n v="108.53121400000001"/>
    <n v="691.51577799999995"/>
    <n v="6.9151577799999989E-2"/>
  </r>
  <r>
    <x v="1462"/>
    <x v="54"/>
    <x v="12"/>
    <x v="2"/>
    <n v="269.43752799999999"/>
    <n v="2880.4761349999999"/>
    <n v="0.28804761349999997"/>
  </r>
  <r>
    <x v="1462"/>
    <x v="54"/>
    <x v="12"/>
    <x v="2"/>
    <n v="100.613674"/>
    <n v="468.31049999999999"/>
    <n v="4.6831049999999999E-2"/>
  </r>
  <r>
    <x v="1462"/>
    <x v="54"/>
    <x v="12"/>
    <x v="1"/>
    <n v="7057.0483729999996"/>
    <n v="21151.621199000001"/>
    <n v="2.1151621198999999"/>
  </r>
  <r>
    <x v="1462"/>
    <x v="54"/>
    <x v="12"/>
    <x v="2"/>
    <n v="6888.125583"/>
    <n v="22472.532436000001"/>
    <n v="2.2472532436000003"/>
  </r>
  <r>
    <x v="1462"/>
    <x v="54"/>
    <x v="12"/>
    <x v="2"/>
    <n v="27151.156949"/>
    <n v="88525.68406"/>
    <n v="8.8525684059999996"/>
  </r>
  <r>
    <x v="1462"/>
    <x v="54"/>
    <x v="12"/>
    <x v="1"/>
    <n v="32673.704435"/>
    <n v="99616.657961000004"/>
    <n v="9.9616657961000001"/>
  </r>
  <r>
    <x v="1462"/>
    <x v="54"/>
    <x v="12"/>
    <x v="1"/>
    <n v="13685.882866"/>
    <n v="3606607.5023159999"/>
    <n v="360.66075023159999"/>
  </r>
  <r>
    <x v="1462"/>
    <x v="54"/>
    <x v="12"/>
    <x v="2"/>
    <n v="1020"/>
    <n v="42300"/>
    <n v="4.2300000000000004"/>
  </r>
  <r>
    <x v="1462"/>
    <x v="54"/>
    <x v="12"/>
    <x v="2"/>
    <n v="180"/>
    <n v="1800"/>
    <n v="0.18"/>
  </r>
  <r>
    <x v="1462"/>
    <x v="54"/>
    <x v="12"/>
    <x v="2"/>
    <n v="120"/>
    <n v="900"/>
    <n v="0.09"/>
  </r>
  <r>
    <x v="1462"/>
    <x v="54"/>
    <x v="12"/>
    <x v="1"/>
    <n v="9840"/>
    <n v="717300"/>
    <n v="71.73"/>
  </r>
  <r>
    <x v="1462"/>
    <x v="54"/>
    <x v="12"/>
    <x v="1"/>
    <n v="7080"/>
    <n v="918000"/>
    <n v="91.8"/>
  </r>
  <r>
    <x v="1462"/>
    <x v="54"/>
    <x v="12"/>
    <x v="1"/>
    <n v="4620"/>
    <n v="153900"/>
    <n v="15.39"/>
  </r>
  <r>
    <x v="1462"/>
    <x v="54"/>
    <x v="12"/>
    <x v="2"/>
    <n v="180"/>
    <n v="1800"/>
    <n v="0.18"/>
  </r>
  <r>
    <x v="1462"/>
    <x v="54"/>
    <x v="12"/>
    <x v="2"/>
    <n v="120"/>
    <n v="900"/>
    <n v="0.09"/>
  </r>
  <r>
    <x v="1462"/>
    <x v="54"/>
    <x v="12"/>
    <x v="1"/>
    <n v="3660"/>
    <n v="135900"/>
    <n v="13.59"/>
  </r>
  <r>
    <x v="1462"/>
    <x v="54"/>
    <x v="12"/>
    <x v="2"/>
    <n v="120"/>
    <n v="900"/>
    <n v="0.09"/>
  </r>
  <r>
    <x v="1462"/>
    <x v="54"/>
    <x v="12"/>
    <x v="1"/>
    <n v="3480"/>
    <n v="207900"/>
    <n v="20.79"/>
  </r>
  <r>
    <x v="1462"/>
    <x v="54"/>
    <x v="12"/>
    <x v="2"/>
    <n v="120"/>
    <n v="900"/>
    <n v="0.09"/>
  </r>
  <r>
    <x v="1462"/>
    <x v="54"/>
    <x v="12"/>
    <x v="2"/>
    <n v="1920"/>
    <n v="133200"/>
    <n v="13.32"/>
  </r>
  <r>
    <x v="1462"/>
    <x v="54"/>
    <x v="12"/>
    <x v="2"/>
    <n v="120"/>
    <n v="900"/>
    <n v="0.09"/>
  </r>
  <r>
    <x v="1462"/>
    <x v="54"/>
    <x v="12"/>
    <x v="1"/>
    <n v="10020"/>
    <n v="966600"/>
    <n v="96.66"/>
  </r>
  <r>
    <x v="1462"/>
    <x v="54"/>
    <x v="12"/>
    <x v="1"/>
    <n v="672.49129900000003"/>
    <n v="6794.1022730000004"/>
    <n v="0.6794102273"/>
  </r>
  <r>
    <x v="1462"/>
    <x v="54"/>
    <x v="12"/>
    <x v="2"/>
    <n v="636.30844500000001"/>
    <n v="10025.853295999999"/>
    <n v="1.0025853296"/>
  </r>
  <r>
    <x v="1462"/>
    <x v="54"/>
    <x v="12"/>
    <x v="2"/>
    <n v="3120"/>
    <n v="131400"/>
    <n v="13.14"/>
  </r>
  <r>
    <x v="1462"/>
    <x v="54"/>
    <x v="12"/>
    <x v="2"/>
    <n v="10740"/>
    <n v="893700"/>
    <n v="89.37"/>
  </r>
  <r>
    <x v="1462"/>
    <x v="54"/>
    <x v="12"/>
    <x v="2"/>
    <n v="120"/>
    <n v="900"/>
    <n v="0.09"/>
  </r>
  <r>
    <x v="1462"/>
    <x v="54"/>
    <x v="12"/>
    <x v="2"/>
    <n v="1497.8538289999999"/>
    <n v="27207.650234000001"/>
    <n v="2.7207650234000003"/>
  </r>
  <r>
    <x v="1462"/>
    <x v="54"/>
    <x v="12"/>
    <x v="2"/>
    <n v="228630.80718500001"/>
    <n v="476538243.93759203"/>
    <n v="47653.824393759205"/>
  </r>
  <r>
    <x v="1462"/>
    <x v="54"/>
    <x v="12"/>
    <x v="2"/>
    <n v="144540.00855299999"/>
    <n v="124521710.899896"/>
    <n v="12452.171089989599"/>
  </r>
  <r>
    <x v="1462"/>
    <x v="54"/>
    <x v="12"/>
    <x v="1"/>
    <n v="327290.15742399998"/>
    <n v="513085366.64341098"/>
    <n v="51308.536664341096"/>
  </r>
  <r>
    <x v="1662"/>
    <x v="196"/>
    <x v="12"/>
    <x v="1"/>
    <n v="77.538949000000002"/>
    <n v="154.01402999999999"/>
    <n v="1.5401402999999999E-2"/>
  </r>
  <r>
    <x v="1662"/>
    <x v="196"/>
    <x v="12"/>
    <x v="2"/>
    <n v="6442.8308299999999"/>
    <n v="21548.986626999998"/>
    <n v="2.1548986627"/>
  </r>
  <r>
    <x v="1662"/>
    <x v="196"/>
    <x v="12"/>
    <x v="1"/>
    <n v="9844.8282459999991"/>
    <n v="31184.797149999999"/>
    <n v="3.1184797149999999"/>
  </r>
  <r>
    <x v="1662"/>
    <x v="196"/>
    <x v="12"/>
    <x v="2"/>
    <n v="160996.560333"/>
    <n v="523396.29435899999"/>
    <n v="52.339629435900001"/>
  </r>
  <r>
    <x v="1662"/>
    <x v="196"/>
    <x v="12"/>
    <x v="1"/>
    <n v="20948.287405999999"/>
    <n v="70633.959268000006"/>
    <n v="7.0633959268000002"/>
  </r>
  <r>
    <x v="1662"/>
    <x v="196"/>
    <x v="12"/>
    <x v="1"/>
    <n v="330.778504"/>
    <n v="2467.5659270000001"/>
    <n v="0.2467565927"/>
  </r>
  <r>
    <x v="1662"/>
    <x v="196"/>
    <x v="12"/>
    <x v="1"/>
    <n v="4020"/>
    <n v="156600"/>
    <n v="15.66"/>
  </r>
  <r>
    <x v="1662"/>
    <x v="196"/>
    <x v="12"/>
    <x v="1"/>
    <n v="4740"/>
    <n v="207900"/>
    <n v="20.79"/>
  </r>
  <r>
    <x v="1662"/>
    <x v="196"/>
    <x v="12"/>
    <x v="1"/>
    <n v="3840"/>
    <n v="152100"/>
    <n v="15.21"/>
  </r>
  <r>
    <x v="1662"/>
    <x v="196"/>
    <x v="12"/>
    <x v="2"/>
    <n v="780"/>
    <n v="20700"/>
    <n v="2.0699999999999998"/>
  </r>
  <r>
    <x v="1662"/>
    <x v="196"/>
    <x v="12"/>
    <x v="2"/>
    <n v="120"/>
    <n v="900"/>
    <n v="0.09"/>
  </r>
  <r>
    <x v="1662"/>
    <x v="196"/>
    <x v="12"/>
    <x v="1"/>
    <n v="7980"/>
    <n v="912600"/>
    <n v="91.26"/>
  </r>
  <r>
    <x v="1662"/>
    <x v="196"/>
    <x v="12"/>
    <x v="2"/>
    <n v="720"/>
    <n v="10800"/>
    <n v="1.08"/>
  </r>
  <r>
    <x v="1662"/>
    <x v="196"/>
    <x v="12"/>
    <x v="1"/>
    <n v="4260"/>
    <n v="123300"/>
    <n v="12.33"/>
  </r>
  <r>
    <x v="1662"/>
    <x v="196"/>
    <x v="12"/>
    <x v="1"/>
    <n v="5280"/>
    <n v="297000"/>
    <n v="29.7"/>
  </r>
  <r>
    <x v="1662"/>
    <x v="196"/>
    <x v="12"/>
    <x v="1"/>
    <n v="2940"/>
    <n v="102600"/>
    <n v="10.26"/>
  </r>
  <r>
    <x v="1662"/>
    <x v="196"/>
    <x v="12"/>
    <x v="2"/>
    <n v="2340"/>
    <n v="91800"/>
    <n v="9.18"/>
  </r>
  <r>
    <x v="1662"/>
    <x v="196"/>
    <x v="12"/>
    <x v="2"/>
    <n v="2520"/>
    <n v="89100"/>
    <n v="8.91"/>
  </r>
  <r>
    <x v="1662"/>
    <x v="196"/>
    <x v="12"/>
    <x v="2"/>
    <n v="180"/>
    <n v="1800"/>
    <n v="0.18"/>
  </r>
  <r>
    <x v="1662"/>
    <x v="196"/>
    <x v="12"/>
    <x v="2"/>
    <n v="11100"/>
    <n v="2278800"/>
    <n v="227.88"/>
  </r>
  <r>
    <x v="1662"/>
    <x v="196"/>
    <x v="12"/>
    <x v="1"/>
    <n v="2580"/>
    <n v="110700"/>
    <n v="11.07"/>
  </r>
  <r>
    <x v="1662"/>
    <x v="196"/>
    <x v="12"/>
    <x v="1"/>
    <n v="14160"/>
    <n v="1944000"/>
    <n v="194.4"/>
  </r>
  <r>
    <x v="1662"/>
    <x v="196"/>
    <x v="12"/>
    <x v="1"/>
    <n v="13860"/>
    <n v="1286100"/>
    <n v="128.61000000000001"/>
  </r>
  <r>
    <x v="1662"/>
    <x v="196"/>
    <x v="12"/>
    <x v="1"/>
    <n v="4380"/>
    <n v="161100"/>
    <n v="16.11"/>
  </r>
  <r>
    <x v="1662"/>
    <x v="196"/>
    <x v="12"/>
    <x v="1"/>
    <n v="4260"/>
    <n v="238500"/>
    <n v="23.85"/>
  </r>
  <r>
    <x v="1662"/>
    <x v="196"/>
    <x v="12"/>
    <x v="1"/>
    <n v="2100"/>
    <n v="113400"/>
    <n v="11.34"/>
  </r>
  <r>
    <x v="1662"/>
    <x v="196"/>
    <x v="12"/>
    <x v="1"/>
    <n v="3960"/>
    <n v="168300"/>
    <n v="16.829999999999998"/>
  </r>
  <r>
    <x v="1662"/>
    <x v="196"/>
    <x v="12"/>
    <x v="2"/>
    <n v="300"/>
    <n v="4500"/>
    <n v="0.45"/>
  </r>
  <r>
    <x v="1662"/>
    <x v="196"/>
    <x v="12"/>
    <x v="2"/>
    <n v="120"/>
    <n v="900"/>
    <n v="0.09"/>
  </r>
  <r>
    <x v="1662"/>
    <x v="196"/>
    <x v="12"/>
    <x v="2"/>
    <n v="1080"/>
    <n v="26100"/>
    <n v="2.61"/>
  </r>
  <r>
    <x v="1662"/>
    <x v="196"/>
    <x v="12"/>
    <x v="2"/>
    <n v="120"/>
    <n v="900"/>
    <n v="0.09"/>
  </r>
  <r>
    <x v="1662"/>
    <x v="196"/>
    <x v="12"/>
    <x v="2"/>
    <n v="240"/>
    <n v="2700"/>
    <n v="0.27"/>
  </r>
  <r>
    <x v="1662"/>
    <x v="196"/>
    <x v="12"/>
    <x v="2"/>
    <n v="780"/>
    <n v="17100"/>
    <n v="1.71"/>
  </r>
  <r>
    <x v="1662"/>
    <x v="196"/>
    <x v="12"/>
    <x v="1"/>
    <n v="2580"/>
    <n v="146700"/>
    <n v="14.67"/>
  </r>
  <r>
    <x v="1662"/>
    <x v="196"/>
    <x v="12"/>
    <x v="1"/>
    <n v="1680"/>
    <n v="108000"/>
    <n v="10.8"/>
  </r>
  <r>
    <x v="1662"/>
    <x v="196"/>
    <x v="12"/>
    <x v="1"/>
    <n v="4260"/>
    <n v="220500"/>
    <n v="22.05"/>
  </r>
  <r>
    <x v="1662"/>
    <x v="196"/>
    <x v="12"/>
    <x v="1"/>
    <n v="22431.568099"/>
    <n v="2337705.8977270001"/>
    <n v="233.77058977269999"/>
  </r>
  <r>
    <x v="1662"/>
    <x v="196"/>
    <x v="12"/>
    <x v="1"/>
    <n v="2940"/>
    <n v="105300"/>
    <n v="10.53"/>
  </r>
  <r>
    <x v="1662"/>
    <x v="196"/>
    <x v="12"/>
    <x v="1"/>
    <n v="45000"/>
    <n v="3944700"/>
    <n v="394.47"/>
  </r>
  <r>
    <x v="1662"/>
    <x v="196"/>
    <x v="12"/>
    <x v="2"/>
    <n v="180"/>
    <n v="1800"/>
    <n v="0.18"/>
  </r>
  <r>
    <x v="1662"/>
    <x v="196"/>
    <x v="12"/>
    <x v="2"/>
    <n v="2520"/>
    <n v="147600"/>
    <n v="14.76"/>
  </r>
  <r>
    <x v="1662"/>
    <x v="196"/>
    <x v="12"/>
    <x v="2"/>
    <n v="5100"/>
    <n v="273600"/>
    <n v="27.36"/>
  </r>
  <r>
    <x v="1662"/>
    <x v="196"/>
    <x v="12"/>
    <x v="2"/>
    <n v="180"/>
    <n v="1800"/>
    <n v="0.18"/>
  </r>
  <r>
    <x v="1662"/>
    <x v="196"/>
    <x v="12"/>
    <x v="2"/>
    <n v="4969.5070450000003"/>
    <n v="272574.14670400001"/>
    <n v="27.257414670400003"/>
  </r>
  <r>
    <x v="1662"/>
    <x v="196"/>
    <x v="12"/>
    <x v="2"/>
    <n v="180"/>
    <n v="1800"/>
    <n v="0.18"/>
  </r>
  <r>
    <x v="1662"/>
    <x v="196"/>
    <x v="12"/>
    <x v="2"/>
    <n v="180"/>
    <n v="1800"/>
    <n v="0.18"/>
  </r>
  <r>
    <x v="1662"/>
    <x v="196"/>
    <x v="12"/>
    <x v="2"/>
    <n v="420"/>
    <n v="10800"/>
    <n v="1.08"/>
  </r>
  <r>
    <x v="1662"/>
    <x v="196"/>
    <x v="12"/>
    <x v="1"/>
    <n v="9480"/>
    <n v="1192500"/>
    <n v="119.25"/>
  </r>
  <r>
    <x v="1662"/>
    <x v="196"/>
    <x v="12"/>
    <x v="2"/>
    <n v="120"/>
    <n v="900"/>
    <n v="0.09"/>
  </r>
  <r>
    <x v="1662"/>
    <x v="196"/>
    <x v="12"/>
    <x v="1"/>
    <n v="27205.039640999999"/>
    <n v="22805486.428181"/>
    <n v="2280.5486428180998"/>
  </r>
  <r>
    <x v="1662"/>
    <x v="196"/>
    <x v="12"/>
    <x v="1"/>
    <n v="4920"/>
    <n v="248400"/>
    <n v="24.84"/>
  </r>
  <r>
    <x v="1662"/>
    <x v="196"/>
    <x v="12"/>
    <x v="1"/>
    <n v="4860"/>
    <n v="245700"/>
    <n v="24.57"/>
  </r>
  <r>
    <x v="1662"/>
    <x v="196"/>
    <x v="12"/>
    <x v="2"/>
    <n v="180"/>
    <n v="1800"/>
    <n v="0.18"/>
  </r>
  <r>
    <x v="1662"/>
    <x v="196"/>
    <x v="12"/>
    <x v="2"/>
    <n v="420"/>
    <n v="6300"/>
    <n v="0.63"/>
  </r>
  <r>
    <x v="1662"/>
    <x v="196"/>
    <x v="12"/>
    <x v="2"/>
    <n v="1500"/>
    <n v="51300"/>
    <n v="5.13"/>
  </r>
  <r>
    <x v="1662"/>
    <x v="196"/>
    <x v="12"/>
    <x v="2"/>
    <n v="1920"/>
    <n v="54000"/>
    <n v="5.4"/>
  </r>
  <r>
    <x v="1662"/>
    <x v="196"/>
    <x v="12"/>
    <x v="2"/>
    <n v="120"/>
    <n v="900"/>
    <n v="0.09"/>
  </r>
  <r>
    <x v="1662"/>
    <x v="196"/>
    <x v="12"/>
    <x v="2"/>
    <n v="900"/>
    <n v="21600"/>
    <n v="2.16"/>
  </r>
  <r>
    <x v="1662"/>
    <x v="196"/>
    <x v="12"/>
    <x v="2"/>
    <n v="120"/>
    <n v="900"/>
    <n v="0.09"/>
  </r>
  <r>
    <x v="1662"/>
    <x v="196"/>
    <x v="12"/>
    <x v="2"/>
    <n v="180"/>
    <n v="1800"/>
    <n v="0.18"/>
  </r>
  <r>
    <x v="1662"/>
    <x v="196"/>
    <x v="12"/>
    <x v="2"/>
    <n v="1560"/>
    <n v="62100"/>
    <n v="6.21"/>
  </r>
  <r>
    <x v="1662"/>
    <x v="196"/>
    <x v="12"/>
    <x v="1"/>
    <n v="5100"/>
    <n v="232200"/>
    <n v="23.22"/>
  </r>
  <r>
    <x v="1662"/>
    <x v="196"/>
    <x v="12"/>
    <x v="2"/>
    <n v="480"/>
    <n v="9000"/>
    <n v="0.9"/>
  </r>
  <r>
    <x v="1662"/>
    <x v="196"/>
    <x v="12"/>
    <x v="2"/>
    <n v="1020"/>
    <n v="34200"/>
    <n v="3.42"/>
  </r>
  <r>
    <x v="1662"/>
    <x v="196"/>
    <x v="12"/>
    <x v="2"/>
    <n v="180"/>
    <n v="1800"/>
    <n v="0.18"/>
  </r>
  <r>
    <x v="1662"/>
    <x v="196"/>
    <x v="12"/>
    <x v="2"/>
    <n v="180"/>
    <n v="1800"/>
    <n v="0.18"/>
  </r>
  <r>
    <x v="1662"/>
    <x v="196"/>
    <x v="12"/>
    <x v="2"/>
    <n v="300"/>
    <n v="5400"/>
    <n v="0.54"/>
  </r>
  <r>
    <x v="1662"/>
    <x v="196"/>
    <x v="12"/>
    <x v="2"/>
    <n v="240"/>
    <n v="2700"/>
    <n v="0.27"/>
  </r>
  <r>
    <x v="1662"/>
    <x v="196"/>
    <x v="12"/>
    <x v="2"/>
    <n v="120"/>
    <n v="900"/>
    <n v="0.09"/>
  </r>
  <r>
    <x v="1662"/>
    <x v="196"/>
    <x v="12"/>
    <x v="2"/>
    <n v="120"/>
    <n v="900"/>
    <n v="0.09"/>
  </r>
  <r>
    <x v="1662"/>
    <x v="196"/>
    <x v="12"/>
    <x v="2"/>
    <n v="861529.11807199998"/>
    <n v="977770471.03381896"/>
    <n v="97777.04710338189"/>
  </r>
  <r>
    <x v="1662"/>
    <x v="196"/>
    <x v="12"/>
    <x v="1"/>
    <n v="789245.65354600002"/>
    <n v="1683166246.15205"/>
    <n v="168316.62461520502"/>
  </r>
  <r>
    <x v="1465"/>
    <x v="55"/>
    <x v="10"/>
    <x v="1"/>
    <n v="31850.942797"/>
    <n v="97607.819008000006"/>
    <n v="9.7607819008000014"/>
  </r>
  <r>
    <x v="1465"/>
    <x v="55"/>
    <x v="10"/>
    <x v="2"/>
    <n v="660"/>
    <n v="10800"/>
    <n v="1.08"/>
  </r>
  <r>
    <x v="1465"/>
    <x v="55"/>
    <x v="10"/>
    <x v="2"/>
    <n v="69710.000247999997"/>
    <n v="54431217.975863002"/>
    <n v="5443.1217975863001"/>
  </r>
  <r>
    <x v="1465"/>
    <x v="55"/>
    <x v="10"/>
    <x v="2"/>
    <n v="14460"/>
    <n v="3095100"/>
    <n v="309.51"/>
  </r>
  <r>
    <x v="1465"/>
    <x v="55"/>
    <x v="10"/>
    <x v="1"/>
    <n v="212546.220107"/>
    <n v="754936730.91416705"/>
    <n v="75493.673091416698"/>
  </r>
  <r>
    <x v="1466"/>
    <x v="60"/>
    <x v="11"/>
    <x v="2"/>
    <n v="102.106089"/>
    <n v="514.63350000000003"/>
    <n v="5.1463350000000005E-2"/>
  </r>
  <r>
    <x v="1466"/>
    <x v="60"/>
    <x v="11"/>
    <x v="2"/>
    <n v="8703.9644349999999"/>
    <n v="29164.923475"/>
    <n v="2.9164923474999997"/>
  </r>
  <r>
    <x v="1466"/>
    <x v="60"/>
    <x v="11"/>
    <x v="2"/>
    <n v="7684.1270709999999"/>
    <n v="26881.528624999999"/>
    <n v="2.6881528625"/>
  </r>
  <r>
    <x v="1466"/>
    <x v="60"/>
    <x v="11"/>
    <x v="1"/>
    <n v="5386.3076160000001"/>
    <n v="18466.182637999998"/>
    <n v="1.8466182637999999"/>
  </r>
  <r>
    <x v="1466"/>
    <x v="60"/>
    <x v="11"/>
    <x v="2"/>
    <n v="120"/>
    <n v="900"/>
    <n v="0.09"/>
  </r>
  <r>
    <x v="1466"/>
    <x v="60"/>
    <x v="11"/>
    <x v="2"/>
    <n v="120"/>
    <n v="900"/>
    <n v="0.09"/>
  </r>
  <r>
    <x v="1466"/>
    <x v="60"/>
    <x v="11"/>
    <x v="2"/>
    <n v="120"/>
    <n v="900"/>
    <n v="0.09"/>
  </r>
  <r>
    <x v="1466"/>
    <x v="60"/>
    <x v="11"/>
    <x v="1"/>
    <n v="960"/>
    <n v="36900"/>
    <n v="3.69"/>
  </r>
  <r>
    <x v="1466"/>
    <x v="60"/>
    <x v="11"/>
    <x v="2"/>
    <n v="120"/>
    <n v="900"/>
    <n v="0.09"/>
  </r>
  <r>
    <x v="1466"/>
    <x v="60"/>
    <x v="11"/>
    <x v="1"/>
    <n v="180"/>
    <n v="1800"/>
    <n v="0.18"/>
  </r>
  <r>
    <x v="1466"/>
    <x v="60"/>
    <x v="11"/>
    <x v="2"/>
    <n v="420"/>
    <n v="9900"/>
    <n v="0.99"/>
  </r>
  <r>
    <x v="1466"/>
    <x v="60"/>
    <x v="11"/>
    <x v="2"/>
    <n v="420"/>
    <n v="7200"/>
    <n v="0.72"/>
  </r>
  <r>
    <x v="1466"/>
    <x v="60"/>
    <x v="11"/>
    <x v="2"/>
    <n v="120"/>
    <n v="900"/>
    <n v="0.09"/>
  </r>
  <r>
    <x v="1466"/>
    <x v="60"/>
    <x v="11"/>
    <x v="2"/>
    <n v="180"/>
    <n v="1800"/>
    <n v="0.18"/>
  </r>
  <r>
    <x v="1466"/>
    <x v="60"/>
    <x v="11"/>
    <x v="1"/>
    <n v="120"/>
    <n v="900"/>
    <n v="0.09"/>
  </r>
  <r>
    <x v="1466"/>
    <x v="60"/>
    <x v="11"/>
    <x v="2"/>
    <n v="420"/>
    <n v="6300"/>
    <n v="0.63"/>
  </r>
  <r>
    <x v="1466"/>
    <x v="60"/>
    <x v="11"/>
    <x v="2"/>
    <n v="3060"/>
    <n v="333000"/>
    <n v="33.299999999999997"/>
  </r>
  <r>
    <x v="1466"/>
    <x v="60"/>
    <x v="11"/>
    <x v="1"/>
    <n v="120"/>
    <n v="900"/>
    <n v="0.09"/>
  </r>
  <r>
    <x v="1466"/>
    <x v="60"/>
    <x v="11"/>
    <x v="1"/>
    <n v="120"/>
    <n v="900"/>
    <n v="0.09"/>
  </r>
  <r>
    <x v="1466"/>
    <x v="60"/>
    <x v="11"/>
    <x v="2"/>
    <n v="480"/>
    <n v="6300"/>
    <n v="0.63"/>
  </r>
  <r>
    <x v="1466"/>
    <x v="60"/>
    <x v="11"/>
    <x v="2"/>
    <n v="240"/>
    <n v="3600"/>
    <n v="0.36"/>
  </r>
  <r>
    <x v="1466"/>
    <x v="60"/>
    <x v="11"/>
    <x v="1"/>
    <n v="120"/>
    <n v="900"/>
    <n v="0.09"/>
  </r>
  <r>
    <x v="1466"/>
    <x v="60"/>
    <x v="11"/>
    <x v="1"/>
    <n v="120"/>
    <n v="900"/>
    <n v="0.09"/>
  </r>
  <r>
    <x v="1466"/>
    <x v="60"/>
    <x v="11"/>
    <x v="2"/>
    <n v="600"/>
    <n v="12600"/>
    <n v="1.26"/>
  </r>
  <r>
    <x v="1466"/>
    <x v="60"/>
    <x v="11"/>
    <x v="2"/>
    <n v="360"/>
    <n v="5400"/>
    <n v="0.54"/>
  </r>
  <r>
    <x v="1466"/>
    <x v="60"/>
    <x v="11"/>
    <x v="2"/>
    <n v="480"/>
    <n v="8100"/>
    <n v="0.81"/>
  </r>
  <r>
    <x v="1466"/>
    <x v="60"/>
    <x v="11"/>
    <x v="1"/>
    <n v="120"/>
    <n v="900"/>
    <n v="0.09"/>
  </r>
  <r>
    <x v="1466"/>
    <x v="60"/>
    <x v="11"/>
    <x v="1"/>
    <n v="420"/>
    <n v="9900"/>
    <n v="0.99"/>
  </r>
  <r>
    <x v="1466"/>
    <x v="60"/>
    <x v="11"/>
    <x v="2"/>
    <n v="10380"/>
    <n v="1830600"/>
    <n v="183.06"/>
  </r>
  <r>
    <x v="1466"/>
    <x v="60"/>
    <x v="11"/>
    <x v="2"/>
    <n v="150195.72550199999"/>
    <n v="59384100.938863002"/>
    <n v="5938.4100938863003"/>
  </r>
  <r>
    <x v="1466"/>
    <x v="60"/>
    <x v="11"/>
    <x v="2"/>
    <n v="121290.53658"/>
    <n v="52805271.043002002"/>
    <n v="5280.5271043002003"/>
  </r>
  <r>
    <x v="1466"/>
    <x v="60"/>
    <x v="11"/>
    <x v="1"/>
    <n v="5880"/>
    <n v="738900"/>
    <n v="73.89"/>
  </r>
  <r>
    <x v="1466"/>
    <x v="60"/>
    <x v="11"/>
    <x v="1"/>
    <n v="120"/>
    <n v="900"/>
    <n v="0.09"/>
  </r>
  <r>
    <x v="1466"/>
    <x v="60"/>
    <x v="11"/>
    <x v="2"/>
    <n v="720"/>
    <n v="13500"/>
    <n v="1.35"/>
  </r>
  <r>
    <x v="1466"/>
    <x v="60"/>
    <x v="11"/>
    <x v="1"/>
    <n v="360"/>
    <n v="5400"/>
    <n v="0.54"/>
  </r>
  <r>
    <x v="1466"/>
    <x v="60"/>
    <x v="11"/>
    <x v="1"/>
    <n v="120"/>
    <n v="900"/>
    <n v="0.09"/>
  </r>
  <r>
    <x v="1466"/>
    <x v="60"/>
    <x v="11"/>
    <x v="2"/>
    <n v="120"/>
    <n v="900"/>
    <n v="0.09"/>
  </r>
  <r>
    <x v="1466"/>
    <x v="60"/>
    <x v="11"/>
    <x v="2"/>
    <n v="77885.110591000004"/>
    <n v="41167415.481351003"/>
    <n v="4116.7415481350999"/>
  </r>
  <r>
    <x v="1466"/>
    <x v="60"/>
    <x v="11"/>
    <x v="1"/>
    <n v="840"/>
    <n v="18000"/>
    <n v="1.8"/>
  </r>
  <r>
    <x v="1466"/>
    <x v="60"/>
    <x v="11"/>
    <x v="1"/>
    <n v="272809.02220299997"/>
    <n v="579067120.85762703"/>
    <n v="57906.712085762701"/>
  </r>
  <r>
    <x v="1663"/>
    <x v="174"/>
    <x v="23"/>
    <x v="4"/>
    <n v="149033.949704"/>
    <n v="800610897.54777801"/>
    <n v="80061.0897547778"/>
  </r>
  <r>
    <x v="1469"/>
    <x v="52"/>
    <x v="10"/>
    <x v="1"/>
    <n v="66419.445913999996"/>
    <n v="147383394.36477"/>
    <n v="14738.339436476999"/>
  </r>
  <r>
    <x v="1469"/>
    <x v="52"/>
    <x v="10"/>
    <x v="1"/>
    <n v="67980"/>
    <n v="166656600"/>
    <n v="16665.66"/>
  </r>
  <r>
    <x v="1469"/>
    <x v="52"/>
    <x v="10"/>
    <x v="1"/>
    <n v="2880"/>
    <n v="123300"/>
    <n v="12.33"/>
  </r>
  <r>
    <x v="1469"/>
    <x v="52"/>
    <x v="10"/>
    <x v="2"/>
    <n v="120"/>
    <n v="900"/>
    <n v="0.09"/>
  </r>
  <r>
    <x v="1469"/>
    <x v="52"/>
    <x v="10"/>
    <x v="2"/>
    <n v="360"/>
    <n v="4500"/>
    <n v="0.45"/>
  </r>
  <r>
    <x v="1469"/>
    <x v="52"/>
    <x v="10"/>
    <x v="2"/>
    <n v="240"/>
    <n v="2700"/>
    <n v="0.27"/>
  </r>
  <r>
    <x v="1469"/>
    <x v="52"/>
    <x v="10"/>
    <x v="2"/>
    <n v="720"/>
    <n v="15300"/>
    <n v="1.53"/>
  </r>
  <r>
    <x v="1469"/>
    <x v="52"/>
    <x v="10"/>
    <x v="2"/>
    <n v="480"/>
    <n v="12600"/>
    <n v="1.26"/>
  </r>
  <r>
    <x v="1469"/>
    <x v="52"/>
    <x v="10"/>
    <x v="2"/>
    <n v="180"/>
    <n v="1800"/>
    <n v="0.18"/>
  </r>
  <r>
    <x v="1469"/>
    <x v="52"/>
    <x v="10"/>
    <x v="2"/>
    <n v="120"/>
    <n v="900"/>
    <n v="0.09"/>
  </r>
  <r>
    <x v="1469"/>
    <x v="52"/>
    <x v="10"/>
    <x v="2"/>
    <n v="3780"/>
    <n v="545400"/>
    <n v="54.54"/>
  </r>
  <r>
    <x v="1469"/>
    <x v="52"/>
    <x v="10"/>
    <x v="2"/>
    <n v="180"/>
    <n v="1800"/>
    <n v="0.18"/>
  </r>
  <r>
    <x v="1469"/>
    <x v="52"/>
    <x v="10"/>
    <x v="2"/>
    <n v="50924.563524999998"/>
    <n v="63613911.440095"/>
    <n v="6361.3911440094998"/>
  </r>
  <r>
    <x v="1469"/>
    <x v="52"/>
    <x v="10"/>
    <x v="2"/>
    <n v="2661.648283"/>
    <n v="75122.913495999994"/>
    <n v="7.512291349599999"/>
  </r>
  <r>
    <x v="1469"/>
    <x v="52"/>
    <x v="10"/>
    <x v="2"/>
    <n v="10930.095819"/>
    <n v="1498934.0083600001"/>
    <n v="149.89340083600001"/>
  </r>
  <r>
    <x v="1469"/>
    <x v="52"/>
    <x v="10"/>
    <x v="2"/>
    <n v="392007.23831300001"/>
    <n v="715203979.274454"/>
    <n v="71520.397927445403"/>
  </r>
  <r>
    <x v="1469"/>
    <x v="52"/>
    <x v="10"/>
    <x v="1"/>
    <n v="319938.23655899998"/>
    <n v="586489598.53252196"/>
    <n v="58648.9598532522"/>
  </r>
  <r>
    <x v="1469"/>
    <x v="52"/>
    <x v="10"/>
    <x v="2"/>
    <n v="45713.717254000003"/>
    <n v="146658.848921"/>
    <n v="14.665884892099999"/>
  </r>
  <r>
    <x v="1469"/>
    <x v="52"/>
    <x v="10"/>
    <x v="1"/>
    <n v="8001.4609620000001"/>
    <n v="25124.931756999998"/>
    <n v="2.5124931757"/>
  </r>
  <r>
    <x v="1469"/>
    <x v="52"/>
    <x v="10"/>
    <x v="2"/>
    <n v="440.94667399999997"/>
    <n v="1515.3218509999999"/>
    <n v="0.15153218509999999"/>
  </r>
  <r>
    <x v="1469"/>
    <x v="52"/>
    <x v="10"/>
    <x v="2"/>
    <n v="32422.606113000002"/>
    <n v="103046.87155700001"/>
    <n v="10.3046871557"/>
  </r>
  <r>
    <x v="1469"/>
    <x v="52"/>
    <x v="10"/>
    <x v="1"/>
    <n v="23685.267177000002"/>
    <n v="75600.462088"/>
    <n v="7.5600462088000002"/>
  </r>
  <r>
    <x v="1664"/>
    <x v="174"/>
    <x v="23"/>
    <x v="4"/>
    <n v="477168.79598300002"/>
    <n v="4936696405.6846104"/>
    <n v="493669.64056846104"/>
  </r>
  <r>
    <x v="1664"/>
    <x v="174"/>
    <x v="23"/>
    <x v="3"/>
    <n v="214065.390617"/>
    <n v="1350783954.65994"/>
    <n v="135078.39546599399"/>
  </r>
  <r>
    <x v="1664"/>
    <x v="174"/>
    <x v="23"/>
    <x v="3"/>
    <n v="16087.843369"/>
    <n v="52961.335556999999"/>
    <n v="5.2961335557"/>
  </r>
  <r>
    <x v="927"/>
    <x v="57"/>
    <x v="13"/>
    <x v="1"/>
    <n v="120"/>
    <n v="900"/>
    <n v="0.09"/>
  </r>
  <r>
    <x v="927"/>
    <x v="57"/>
    <x v="13"/>
    <x v="2"/>
    <n v="14101.268823"/>
    <n v="3787599.6526370002"/>
    <n v="378.7599652637"/>
  </r>
  <r>
    <x v="927"/>
    <x v="57"/>
    <x v="13"/>
    <x v="1"/>
    <n v="96181.565956000006"/>
    <n v="56632610.282927997"/>
    <n v="5663.2610282927999"/>
  </r>
  <r>
    <x v="927"/>
    <x v="57"/>
    <x v="13"/>
    <x v="2"/>
    <n v="1804.653896"/>
    <n v="6270.8945190000004"/>
    <n v="0.62708945190000009"/>
  </r>
  <r>
    <x v="1474"/>
    <x v="60"/>
    <x v="11"/>
    <x v="1"/>
    <n v="85255.255531000003"/>
    <n v="325508867.26196802"/>
    <n v="32550.886726196801"/>
  </r>
  <r>
    <x v="1665"/>
    <x v="187"/>
    <x v="23"/>
    <x v="4"/>
    <n v="390501.73420200002"/>
    <n v="2969359449.55475"/>
    <n v="296935.94495547499"/>
  </r>
  <r>
    <x v="1665"/>
    <x v="187"/>
    <x v="23"/>
    <x v="3"/>
    <n v="278179.951061"/>
    <n v="1695732910.9244499"/>
    <n v="169573.291092445"/>
  </r>
  <r>
    <x v="1476"/>
    <x v="174"/>
    <x v="23"/>
    <x v="3"/>
    <n v="981878.44322999998"/>
    <n v="11047391983.3048"/>
    <n v="1104739.1983304799"/>
  </r>
  <r>
    <x v="1478"/>
    <x v="60"/>
    <x v="11"/>
    <x v="2"/>
    <n v="5883.8613240000004"/>
    <n v="562640.25772400002"/>
    <n v="56.264025772400004"/>
  </r>
  <r>
    <x v="1478"/>
    <x v="60"/>
    <x v="11"/>
    <x v="2"/>
    <n v="796.92915300000004"/>
    <n v="28867.229203999999"/>
    <n v="2.8867229204"/>
  </r>
  <r>
    <x v="1478"/>
    <x v="60"/>
    <x v="11"/>
    <x v="2"/>
    <n v="91.201182000000003"/>
    <n v="461.9325"/>
    <n v="4.6193249999999998E-2"/>
  </r>
  <r>
    <x v="1478"/>
    <x v="60"/>
    <x v="11"/>
    <x v="2"/>
    <n v="4294.3197220000002"/>
    <n v="296543.238487"/>
    <n v="29.654323848699999"/>
  </r>
  <r>
    <x v="1478"/>
    <x v="60"/>
    <x v="11"/>
    <x v="2"/>
    <n v="1498.05735"/>
    <n v="4479.617577"/>
    <n v="0.44796175770000002"/>
  </r>
  <r>
    <x v="1478"/>
    <x v="60"/>
    <x v="11"/>
    <x v="2"/>
    <n v="77.769992999999999"/>
    <n v="247.553315"/>
    <n v="2.4755331499999998E-2"/>
  </r>
  <r>
    <x v="1478"/>
    <x v="60"/>
    <x v="11"/>
    <x v="2"/>
    <n v="9160.0384450000001"/>
    <n v="30166.868422"/>
    <n v="3.0166868421999999"/>
  </r>
  <r>
    <x v="1478"/>
    <x v="60"/>
    <x v="11"/>
    <x v="1"/>
    <n v="22062.545098999999"/>
    <n v="72408.339871999997"/>
    <n v="7.2408339871999994"/>
  </r>
  <r>
    <x v="1478"/>
    <x v="60"/>
    <x v="11"/>
    <x v="2"/>
    <n v="180"/>
    <n v="1800"/>
    <n v="0.18"/>
  </r>
  <r>
    <x v="1478"/>
    <x v="60"/>
    <x v="11"/>
    <x v="1"/>
    <n v="120"/>
    <n v="900"/>
    <n v="0.09"/>
  </r>
  <r>
    <x v="1478"/>
    <x v="60"/>
    <x v="11"/>
    <x v="1"/>
    <n v="180"/>
    <n v="1800"/>
    <n v="0.18"/>
  </r>
  <r>
    <x v="1478"/>
    <x v="60"/>
    <x v="11"/>
    <x v="1"/>
    <n v="120"/>
    <n v="900"/>
    <n v="0.09"/>
  </r>
  <r>
    <x v="1478"/>
    <x v="60"/>
    <x v="11"/>
    <x v="1"/>
    <n v="120"/>
    <n v="900"/>
    <n v="0.09"/>
  </r>
  <r>
    <x v="1478"/>
    <x v="60"/>
    <x v="11"/>
    <x v="2"/>
    <n v="20820"/>
    <n v="6084900"/>
    <n v="608.49"/>
  </r>
  <r>
    <x v="1478"/>
    <x v="60"/>
    <x v="11"/>
    <x v="2"/>
    <n v="120"/>
    <n v="900"/>
    <n v="0.09"/>
  </r>
  <r>
    <x v="1478"/>
    <x v="60"/>
    <x v="11"/>
    <x v="2"/>
    <n v="120"/>
    <n v="900"/>
    <n v="0.09"/>
  </r>
  <r>
    <x v="1478"/>
    <x v="60"/>
    <x v="11"/>
    <x v="2"/>
    <n v="360"/>
    <n v="5400"/>
    <n v="0.54"/>
  </r>
  <r>
    <x v="1478"/>
    <x v="60"/>
    <x v="11"/>
    <x v="2"/>
    <n v="360"/>
    <n v="5400"/>
    <n v="0.54"/>
  </r>
  <r>
    <x v="1478"/>
    <x v="60"/>
    <x v="11"/>
    <x v="2"/>
    <n v="840"/>
    <n v="18000"/>
    <n v="1.8"/>
  </r>
  <r>
    <x v="1478"/>
    <x v="60"/>
    <x v="11"/>
    <x v="2"/>
    <n v="960"/>
    <n v="33300"/>
    <n v="3.33"/>
  </r>
  <r>
    <x v="1478"/>
    <x v="60"/>
    <x v="11"/>
    <x v="2"/>
    <n v="300"/>
    <n v="3600"/>
    <n v="0.36"/>
  </r>
  <r>
    <x v="1478"/>
    <x v="60"/>
    <x v="11"/>
    <x v="2"/>
    <n v="1260"/>
    <n v="61200"/>
    <n v="6.12"/>
  </r>
  <r>
    <x v="1478"/>
    <x v="60"/>
    <x v="11"/>
    <x v="2"/>
    <n v="120"/>
    <n v="900"/>
    <n v="0.09"/>
  </r>
  <r>
    <x v="1478"/>
    <x v="60"/>
    <x v="11"/>
    <x v="1"/>
    <n v="120"/>
    <n v="900"/>
    <n v="0.09"/>
  </r>
  <r>
    <x v="1478"/>
    <x v="60"/>
    <x v="11"/>
    <x v="1"/>
    <n v="120"/>
    <n v="900"/>
    <n v="0.09"/>
  </r>
  <r>
    <x v="1478"/>
    <x v="60"/>
    <x v="11"/>
    <x v="2"/>
    <n v="1260"/>
    <n v="45000"/>
    <n v="4.5"/>
  </r>
  <r>
    <x v="1478"/>
    <x v="60"/>
    <x v="11"/>
    <x v="2"/>
    <n v="120"/>
    <n v="900"/>
    <n v="0.09"/>
  </r>
  <r>
    <x v="1478"/>
    <x v="60"/>
    <x v="11"/>
    <x v="2"/>
    <n v="720"/>
    <n v="14400"/>
    <n v="1.44"/>
  </r>
  <r>
    <x v="1478"/>
    <x v="60"/>
    <x v="11"/>
    <x v="2"/>
    <n v="120"/>
    <n v="900"/>
    <n v="0.09"/>
  </r>
  <r>
    <x v="1478"/>
    <x v="60"/>
    <x v="11"/>
    <x v="2"/>
    <n v="2580"/>
    <n v="110700"/>
    <n v="11.07"/>
  </r>
  <r>
    <x v="1478"/>
    <x v="60"/>
    <x v="11"/>
    <x v="2"/>
    <n v="171837.29484399999"/>
    <n v="66333032.739511997"/>
    <n v="6633.3032739512"/>
  </r>
  <r>
    <x v="1478"/>
    <x v="60"/>
    <x v="11"/>
    <x v="2"/>
    <n v="48059.194114999998"/>
    <n v="15430792.813491"/>
    <n v="1543.0792813491"/>
  </r>
  <r>
    <x v="1478"/>
    <x v="60"/>
    <x v="11"/>
    <x v="1"/>
    <n v="311339.54173599998"/>
    <n v="576327351.55341005"/>
    <n v="57632.735155341004"/>
  </r>
  <r>
    <x v="1666"/>
    <x v="174"/>
    <x v="23"/>
    <x v="4"/>
    <n v="369849.05806200003"/>
    <n v="1785777651.4944899"/>
    <n v="178577.765149449"/>
  </r>
  <r>
    <x v="1666"/>
    <x v="174"/>
    <x v="23"/>
    <x v="3"/>
    <n v="322641.80201599997"/>
    <n v="1287204096.6069701"/>
    <n v="128720.40966069701"/>
  </r>
  <r>
    <x v="1667"/>
    <x v="184"/>
    <x v="23"/>
    <x v="1"/>
    <n v="10980"/>
    <n v="510300"/>
    <n v="51.03"/>
  </r>
  <r>
    <x v="1667"/>
    <x v="184"/>
    <x v="23"/>
    <x v="1"/>
    <n v="120"/>
    <n v="900"/>
    <n v="0.09"/>
  </r>
  <r>
    <x v="1667"/>
    <x v="184"/>
    <x v="23"/>
    <x v="1"/>
    <n v="14160"/>
    <n v="1109700"/>
    <n v="110.97"/>
  </r>
  <r>
    <x v="1667"/>
    <x v="184"/>
    <x v="23"/>
    <x v="1"/>
    <n v="3300"/>
    <n v="143100"/>
    <n v="14.31"/>
  </r>
  <r>
    <x v="1667"/>
    <x v="184"/>
    <x v="23"/>
    <x v="1"/>
    <n v="300"/>
    <n v="3600"/>
    <n v="0.36"/>
  </r>
  <r>
    <x v="1667"/>
    <x v="184"/>
    <x v="23"/>
    <x v="1"/>
    <n v="300"/>
    <n v="3600"/>
    <n v="0.36"/>
  </r>
  <r>
    <x v="1667"/>
    <x v="184"/>
    <x v="23"/>
    <x v="1"/>
    <n v="7860"/>
    <n v="707400"/>
    <n v="70.739999999999995"/>
  </r>
  <r>
    <x v="1667"/>
    <x v="184"/>
    <x v="23"/>
    <x v="1"/>
    <n v="3000"/>
    <n v="180000"/>
    <n v="18"/>
  </r>
  <r>
    <x v="1667"/>
    <x v="184"/>
    <x v="23"/>
    <x v="1"/>
    <n v="360"/>
    <n v="4500"/>
    <n v="0.45"/>
  </r>
  <r>
    <x v="1667"/>
    <x v="184"/>
    <x v="23"/>
    <x v="2"/>
    <n v="1500"/>
    <n v="51300"/>
    <n v="5.13"/>
  </r>
  <r>
    <x v="1667"/>
    <x v="184"/>
    <x v="23"/>
    <x v="3"/>
    <n v="111182.79182499999"/>
    <n v="238973015.78053901"/>
    <n v="23897.301578053899"/>
  </r>
  <r>
    <x v="1667"/>
    <x v="184"/>
    <x v="23"/>
    <x v="1"/>
    <n v="4500"/>
    <n v="290700"/>
    <n v="29.07"/>
  </r>
  <r>
    <x v="1667"/>
    <x v="184"/>
    <x v="23"/>
    <x v="1"/>
    <n v="120"/>
    <n v="900"/>
    <n v="0.09"/>
  </r>
  <r>
    <x v="1667"/>
    <x v="184"/>
    <x v="23"/>
    <x v="1"/>
    <n v="5040"/>
    <n v="227700"/>
    <n v="22.77"/>
  </r>
  <r>
    <x v="1667"/>
    <x v="184"/>
    <x v="23"/>
    <x v="1"/>
    <n v="2100"/>
    <n v="117900"/>
    <n v="11.79"/>
  </r>
  <r>
    <x v="1667"/>
    <x v="184"/>
    <x v="23"/>
    <x v="1"/>
    <n v="3240"/>
    <n v="205200"/>
    <n v="20.52"/>
  </r>
  <r>
    <x v="1667"/>
    <x v="184"/>
    <x v="23"/>
    <x v="3"/>
    <n v="180"/>
    <n v="1800"/>
    <n v="0.18"/>
  </r>
  <r>
    <x v="1667"/>
    <x v="184"/>
    <x v="23"/>
    <x v="1"/>
    <n v="1260"/>
    <n v="35100"/>
    <n v="3.51"/>
  </r>
  <r>
    <x v="1667"/>
    <x v="184"/>
    <x v="23"/>
    <x v="1"/>
    <n v="2580"/>
    <n v="43200"/>
    <n v="4.32"/>
  </r>
  <r>
    <x v="1667"/>
    <x v="184"/>
    <x v="23"/>
    <x v="2"/>
    <n v="180"/>
    <n v="1800"/>
    <n v="0.18"/>
  </r>
  <r>
    <x v="1667"/>
    <x v="184"/>
    <x v="23"/>
    <x v="2"/>
    <n v="180"/>
    <n v="1800"/>
    <n v="0.18"/>
  </r>
  <r>
    <x v="1667"/>
    <x v="184"/>
    <x v="23"/>
    <x v="1"/>
    <n v="15360"/>
    <n v="1560600"/>
    <n v="156.06"/>
  </r>
  <r>
    <x v="1667"/>
    <x v="184"/>
    <x v="23"/>
    <x v="1"/>
    <n v="12660"/>
    <n v="985500"/>
    <n v="98.55"/>
  </r>
  <r>
    <x v="1667"/>
    <x v="184"/>
    <x v="23"/>
    <x v="3"/>
    <n v="120"/>
    <n v="900"/>
    <n v="0.09"/>
  </r>
  <r>
    <x v="1667"/>
    <x v="184"/>
    <x v="23"/>
    <x v="3"/>
    <n v="120"/>
    <n v="900"/>
    <n v="0.09"/>
  </r>
  <r>
    <x v="1667"/>
    <x v="184"/>
    <x v="23"/>
    <x v="2"/>
    <n v="27900"/>
    <n v="9018000"/>
    <n v="901.8"/>
  </r>
  <r>
    <x v="1667"/>
    <x v="184"/>
    <x v="23"/>
    <x v="4"/>
    <n v="120"/>
    <n v="900"/>
    <n v="0.09"/>
  </r>
  <r>
    <x v="1667"/>
    <x v="184"/>
    <x v="23"/>
    <x v="1"/>
    <n v="13020"/>
    <n v="756900"/>
    <n v="75.69"/>
  </r>
  <r>
    <x v="1667"/>
    <x v="184"/>
    <x v="23"/>
    <x v="1"/>
    <n v="52500"/>
    <n v="72494100"/>
    <n v="7249.41"/>
  </r>
  <r>
    <x v="1667"/>
    <x v="184"/>
    <x v="23"/>
    <x v="2"/>
    <n v="960"/>
    <n v="32400"/>
    <n v="3.24"/>
  </r>
  <r>
    <x v="1667"/>
    <x v="184"/>
    <x v="23"/>
    <x v="2"/>
    <n v="240"/>
    <n v="2700"/>
    <n v="0.27"/>
  </r>
  <r>
    <x v="1667"/>
    <x v="184"/>
    <x v="23"/>
    <x v="2"/>
    <n v="300"/>
    <n v="3600"/>
    <n v="0.36"/>
  </r>
  <r>
    <x v="1667"/>
    <x v="184"/>
    <x v="23"/>
    <x v="1"/>
    <n v="32400"/>
    <n v="50266800"/>
    <n v="5026.68"/>
  </r>
  <r>
    <x v="1667"/>
    <x v="184"/>
    <x v="23"/>
    <x v="1"/>
    <n v="77760"/>
    <n v="177219000"/>
    <n v="17721.900000000001"/>
  </r>
  <r>
    <x v="1667"/>
    <x v="184"/>
    <x v="23"/>
    <x v="1"/>
    <n v="9960"/>
    <n v="695700"/>
    <n v="69.569999999999993"/>
  </r>
  <r>
    <x v="1667"/>
    <x v="184"/>
    <x v="23"/>
    <x v="1"/>
    <n v="25143.550245999999"/>
    <n v="27354015.202849999"/>
    <n v="2735.4015202850001"/>
  </r>
  <r>
    <x v="1667"/>
    <x v="184"/>
    <x v="23"/>
    <x v="1"/>
    <n v="54852.40481"/>
    <n v="39315011.260651998"/>
    <n v="3931.5011260652"/>
  </r>
  <r>
    <x v="1667"/>
    <x v="184"/>
    <x v="23"/>
    <x v="2"/>
    <n v="483191.917556"/>
    <n v="1306685608.3805301"/>
    <n v="130668.56083805302"/>
  </r>
  <r>
    <x v="1667"/>
    <x v="184"/>
    <x v="23"/>
    <x v="4"/>
    <n v="440090.67989500001"/>
    <n v="1756329033.84181"/>
    <n v="175632.903384181"/>
  </r>
  <r>
    <x v="1667"/>
    <x v="184"/>
    <x v="23"/>
    <x v="3"/>
    <n v="369146.91802400001"/>
    <n v="1402349208.8928299"/>
    <n v="140234.92088928298"/>
  </r>
  <r>
    <x v="1667"/>
    <x v="184"/>
    <x v="23"/>
    <x v="1"/>
    <n v="10109.752441000001"/>
    <n v="32913.571818999997"/>
    <n v="3.2913571818999996"/>
  </r>
  <r>
    <x v="1667"/>
    <x v="184"/>
    <x v="23"/>
    <x v="2"/>
    <n v="16618.495890999999"/>
    <n v="55302.211240999997"/>
    <n v="5.5302211240999997"/>
  </r>
  <r>
    <x v="1487"/>
    <x v="57"/>
    <x v="13"/>
    <x v="2"/>
    <n v="1179.767724"/>
    <n v="3459.7422759999999"/>
    <n v="0.34597422760000002"/>
  </r>
  <r>
    <x v="1487"/>
    <x v="57"/>
    <x v="13"/>
    <x v="2"/>
    <n v="281.13075300000003"/>
    <n v="832.77079600000002"/>
    <n v="8.3277079599999998E-2"/>
  </r>
  <r>
    <x v="1487"/>
    <x v="57"/>
    <x v="13"/>
    <x v="2"/>
    <n v="89.610181999999995"/>
    <n v="438.0675"/>
    <n v="4.3806749999999998E-2"/>
  </r>
  <r>
    <x v="1487"/>
    <x v="57"/>
    <x v="13"/>
    <x v="2"/>
    <n v="2274.8391219999999"/>
    <n v="6756.7615130000004"/>
    <n v="0.67567615130000003"/>
  </r>
  <r>
    <x v="1487"/>
    <x v="57"/>
    <x v="13"/>
    <x v="1"/>
    <n v="120"/>
    <n v="900"/>
    <n v="0.09"/>
  </r>
  <r>
    <x v="1487"/>
    <x v="57"/>
    <x v="13"/>
    <x v="2"/>
    <n v="93.488288999999995"/>
    <n v="385.36649999999997"/>
    <n v="3.8536649999999999E-2"/>
  </r>
  <r>
    <x v="1487"/>
    <x v="57"/>
    <x v="13"/>
    <x v="1"/>
    <n v="99.790614000000005"/>
    <n v="580.87049999999999"/>
    <n v="5.8087050000000001E-2"/>
  </r>
  <r>
    <x v="1487"/>
    <x v="57"/>
    <x v="13"/>
    <x v="1"/>
    <n v="93.834585000000004"/>
    <n v="478.44150000000002"/>
    <n v="4.7844150000000002E-2"/>
  </r>
  <r>
    <x v="1487"/>
    <x v="57"/>
    <x v="13"/>
    <x v="2"/>
    <n v="180"/>
    <n v="1800"/>
    <n v="0.18"/>
  </r>
  <r>
    <x v="1487"/>
    <x v="57"/>
    <x v="13"/>
    <x v="1"/>
    <n v="180"/>
    <n v="1800"/>
    <n v="0.18"/>
  </r>
  <r>
    <x v="1487"/>
    <x v="57"/>
    <x v="13"/>
    <x v="1"/>
    <n v="120"/>
    <n v="900"/>
    <n v="0.09"/>
  </r>
  <r>
    <x v="1487"/>
    <x v="57"/>
    <x v="13"/>
    <x v="1"/>
    <n v="120"/>
    <n v="900"/>
    <n v="0.09"/>
  </r>
  <r>
    <x v="1487"/>
    <x v="57"/>
    <x v="13"/>
    <x v="1"/>
    <n v="120"/>
    <n v="900"/>
    <n v="0.09"/>
  </r>
  <r>
    <x v="1487"/>
    <x v="57"/>
    <x v="13"/>
    <x v="1"/>
    <n v="36514.674794999999"/>
    <n v="6572988.9484479995"/>
    <n v="657.29889484479997"/>
  </r>
  <r>
    <x v="1487"/>
    <x v="57"/>
    <x v="13"/>
    <x v="1"/>
    <n v="6000"/>
    <n v="990900"/>
    <n v="99.09"/>
  </r>
  <r>
    <x v="1487"/>
    <x v="57"/>
    <x v="13"/>
    <x v="1"/>
    <n v="7934.6372240000001"/>
    <n v="995829.21834400005"/>
    <n v="99.582921834400011"/>
  </r>
  <r>
    <x v="1487"/>
    <x v="57"/>
    <x v="13"/>
    <x v="2"/>
    <n v="180"/>
    <n v="1800"/>
    <n v="0.18"/>
  </r>
  <r>
    <x v="1487"/>
    <x v="57"/>
    <x v="13"/>
    <x v="2"/>
    <n v="120"/>
    <n v="900"/>
    <n v="0.09"/>
  </r>
  <r>
    <x v="1487"/>
    <x v="57"/>
    <x v="13"/>
    <x v="2"/>
    <n v="120"/>
    <n v="900"/>
    <n v="0.09"/>
  </r>
  <r>
    <x v="1487"/>
    <x v="57"/>
    <x v="13"/>
    <x v="1"/>
    <n v="1260"/>
    <n v="34200"/>
    <n v="3.42"/>
  </r>
  <r>
    <x v="1487"/>
    <x v="57"/>
    <x v="13"/>
    <x v="1"/>
    <n v="120"/>
    <n v="900"/>
    <n v="0.09"/>
  </r>
  <r>
    <x v="1487"/>
    <x v="57"/>
    <x v="13"/>
    <x v="1"/>
    <n v="120"/>
    <n v="900"/>
    <n v="0.09"/>
  </r>
  <r>
    <x v="1487"/>
    <x v="57"/>
    <x v="13"/>
    <x v="1"/>
    <n v="120"/>
    <n v="900"/>
    <n v="0.09"/>
  </r>
  <r>
    <x v="1487"/>
    <x v="57"/>
    <x v="13"/>
    <x v="1"/>
    <n v="360"/>
    <n v="7200"/>
    <n v="0.72"/>
  </r>
  <r>
    <x v="1487"/>
    <x v="57"/>
    <x v="13"/>
    <x v="1"/>
    <n v="120"/>
    <n v="900"/>
    <n v="0.09"/>
  </r>
  <r>
    <x v="1487"/>
    <x v="57"/>
    <x v="13"/>
    <x v="1"/>
    <n v="2400"/>
    <n v="145800"/>
    <n v="14.58"/>
  </r>
  <r>
    <x v="1487"/>
    <x v="57"/>
    <x v="13"/>
    <x v="1"/>
    <n v="720"/>
    <n v="13500"/>
    <n v="1.35"/>
  </r>
  <r>
    <x v="1487"/>
    <x v="57"/>
    <x v="13"/>
    <x v="1"/>
    <n v="120"/>
    <n v="900"/>
    <n v="0.09"/>
  </r>
  <r>
    <x v="1487"/>
    <x v="57"/>
    <x v="13"/>
    <x v="2"/>
    <n v="179445.12087799999"/>
    <n v="96250218.507154003"/>
    <n v="9625.0218507154004"/>
  </r>
  <r>
    <x v="1487"/>
    <x v="57"/>
    <x v="13"/>
    <x v="2"/>
    <n v="3900"/>
    <n v="450000"/>
    <n v="45"/>
  </r>
  <r>
    <x v="1487"/>
    <x v="57"/>
    <x v="13"/>
    <x v="1"/>
    <n v="120"/>
    <n v="900"/>
    <n v="0.09"/>
  </r>
  <r>
    <x v="1487"/>
    <x v="57"/>
    <x v="13"/>
    <x v="2"/>
    <n v="300"/>
    <n v="3600"/>
    <n v="0.36"/>
  </r>
  <r>
    <x v="1487"/>
    <x v="57"/>
    <x v="13"/>
    <x v="2"/>
    <n v="120"/>
    <n v="900"/>
    <n v="0.09"/>
  </r>
  <r>
    <x v="1487"/>
    <x v="57"/>
    <x v="13"/>
    <x v="1"/>
    <n v="2880"/>
    <n v="202500"/>
    <n v="20.25"/>
  </r>
  <r>
    <x v="1487"/>
    <x v="57"/>
    <x v="13"/>
    <x v="1"/>
    <n v="120"/>
    <n v="900"/>
    <n v="0.09"/>
  </r>
  <r>
    <x v="1487"/>
    <x v="57"/>
    <x v="13"/>
    <x v="2"/>
    <n v="12673.58115"/>
    <n v="2269820.3824229999"/>
    <n v="226.98203824230001"/>
  </r>
  <r>
    <x v="1487"/>
    <x v="57"/>
    <x v="13"/>
    <x v="2"/>
    <n v="162.43479300000001"/>
    <n v="1552.4466849999999"/>
    <n v="0.15524466849999999"/>
  </r>
  <r>
    <x v="1487"/>
    <x v="57"/>
    <x v="13"/>
    <x v="2"/>
    <n v="120"/>
    <n v="900"/>
    <n v="0.09"/>
  </r>
  <r>
    <x v="1487"/>
    <x v="57"/>
    <x v="13"/>
    <x v="2"/>
    <n v="540"/>
    <n v="7200"/>
    <n v="0.72"/>
  </r>
  <r>
    <x v="1487"/>
    <x v="57"/>
    <x v="13"/>
    <x v="1"/>
    <n v="120"/>
    <n v="900"/>
    <n v="0.09"/>
  </r>
  <r>
    <x v="1487"/>
    <x v="57"/>
    <x v="13"/>
    <x v="2"/>
    <n v="15360"/>
    <n v="3851100"/>
    <n v="385.11"/>
  </r>
  <r>
    <x v="1487"/>
    <x v="57"/>
    <x v="13"/>
    <x v="2"/>
    <n v="120"/>
    <n v="900"/>
    <n v="0.09"/>
  </r>
  <r>
    <x v="1487"/>
    <x v="57"/>
    <x v="13"/>
    <x v="2"/>
    <n v="1380"/>
    <n v="74700"/>
    <n v="7.47"/>
  </r>
  <r>
    <x v="1487"/>
    <x v="57"/>
    <x v="13"/>
    <x v="1"/>
    <n v="4140"/>
    <n v="287100"/>
    <n v="28.71"/>
  </r>
  <r>
    <x v="1487"/>
    <x v="57"/>
    <x v="13"/>
    <x v="2"/>
    <n v="240"/>
    <n v="3600"/>
    <n v="0.36"/>
  </r>
  <r>
    <x v="1487"/>
    <x v="57"/>
    <x v="13"/>
    <x v="2"/>
    <n v="120"/>
    <n v="900"/>
    <n v="0.09"/>
  </r>
  <r>
    <x v="1487"/>
    <x v="57"/>
    <x v="13"/>
    <x v="2"/>
    <n v="7500"/>
    <n v="1675800"/>
    <n v="167.58"/>
  </r>
  <r>
    <x v="1487"/>
    <x v="57"/>
    <x v="13"/>
    <x v="2"/>
    <n v="47374.819982000001"/>
    <n v="25633308.397534002"/>
    <n v="2563.3308397534001"/>
  </r>
  <r>
    <x v="1487"/>
    <x v="57"/>
    <x v="13"/>
    <x v="1"/>
    <n v="266965.276151"/>
    <n v="325632413.23648"/>
    <n v="32563.241323647999"/>
  </r>
  <r>
    <x v="1487"/>
    <x v="57"/>
    <x v="13"/>
    <x v="2"/>
    <n v="7400.805077"/>
    <n v="23045.982025000001"/>
    <n v="2.3045982025000002"/>
  </r>
  <r>
    <x v="1487"/>
    <x v="57"/>
    <x v="13"/>
    <x v="1"/>
    <n v="20088.968700000001"/>
    <n v="63590.207113999997"/>
    <n v="6.3590207113999995"/>
  </r>
  <r>
    <x v="1492"/>
    <x v="177"/>
    <x v="13"/>
    <x v="1"/>
    <n v="120"/>
    <n v="900"/>
    <n v="0.09"/>
  </r>
  <r>
    <x v="1492"/>
    <x v="177"/>
    <x v="13"/>
    <x v="1"/>
    <n v="50786.099998999998"/>
    <n v="12203807.451088"/>
    <n v="1220.3807451088001"/>
  </r>
  <r>
    <x v="1668"/>
    <x v="174"/>
    <x v="23"/>
    <x v="3"/>
    <n v="180"/>
    <n v="1800"/>
    <n v="0.18"/>
  </r>
  <r>
    <x v="1668"/>
    <x v="174"/>
    <x v="23"/>
    <x v="4"/>
    <n v="132617.16090399999"/>
    <n v="422208973.30697101"/>
    <n v="42220.897330697102"/>
  </r>
  <r>
    <x v="1668"/>
    <x v="174"/>
    <x v="23"/>
    <x v="3"/>
    <n v="169101.41366799999"/>
    <n v="737871012.99445295"/>
    <n v="73787.10129944529"/>
  </r>
  <r>
    <x v="1497"/>
    <x v="60"/>
    <x v="11"/>
    <x v="1"/>
    <n v="60636.586318000001"/>
    <n v="88998852.920440003"/>
    <n v="8899.8852920440004"/>
  </r>
  <r>
    <x v="1497"/>
    <x v="60"/>
    <x v="11"/>
    <x v="2"/>
    <n v="180"/>
    <n v="1800"/>
    <n v="0.18"/>
  </r>
  <r>
    <x v="1497"/>
    <x v="60"/>
    <x v="11"/>
    <x v="2"/>
    <n v="176287.78296899999"/>
    <n v="557300459.572281"/>
    <n v="55730.045957228103"/>
  </r>
  <r>
    <x v="1497"/>
    <x v="60"/>
    <x v="11"/>
    <x v="1"/>
    <n v="211656.600798"/>
    <n v="715914913.98488796"/>
    <n v="71591.491398488797"/>
  </r>
  <r>
    <x v="1498"/>
    <x v="60"/>
    <x v="11"/>
    <x v="1"/>
    <n v="18859.164653"/>
    <n v="6906146.3969510002"/>
    <n v="690.61463969509998"/>
  </r>
  <r>
    <x v="1498"/>
    <x v="60"/>
    <x v="11"/>
    <x v="1"/>
    <n v="63792.102082999998"/>
    <n v="89374450.011659995"/>
    <n v="8937.4450011659992"/>
  </r>
  <r>
    <x v="1498"/>
    <x v="60"/>
    <x v="11"/>
    <x v="2"/>
    <n v="230148.90388599999"/>
    <n v="270699598.06011802"/>
    <n v="27069.959806011801"/>
  </r>
  <r>
    <x v="1498"/>
    <x v="60"/>
    <x v="11"/>
    <x v="1"/>
    <n v="198348.401629"/>
    <n v="560463086.20722497"/>
    <n v="56046.308620722499"/>
  </r>
  <r>
    <x v="1498"/>
    <x v="60"/>
    <x v="11"/>
    <x v="1"/>
    <n v="691.04575399999999"/>
    <n v="2171.8676989999999"/>
    <n v="0.21718676989999999"/>
  </r>
  <r>
    <x v="1498"/>
    <x v="60"/>
    <x v="11"/>
    <x v="1"/>
    <n v="3841.642288"/>
    <n v="12177.732410000001"/>
    <n v="1.217773241"/>
  </r>
  <r>
    <x v="1498"/>
    <x v="60"/>
    <x v="11"/>
    <x v="2"/>
    <n v="84241.498749000006"/>
    <n v="272513.81596099999"/>
    <n v="27.2513815961"/>
  </r>
  <r>
    <x v="1498"/>
    <x v="60"/>
    <x v="11"/>
    <x v="1"/>
    <n v="32962.495003000004"/>
    <n v="103206.01940600001"/>
    <n v="10.320601940600001"/>
  </r>
  <r>
    <x v="1505"/>
    <x v="55"/>
    <x v="10"/>
    <x v="1"/>
    <n v="2058.9956529999999"/>
    <n v="4953.6030490000003"/>
    <n v="0.49536030490000005"/>
  </r>
  <r>
    <x v="1505"/>
    <x v="55"/>
    <x v="10"/>
    <x v="1"/>
    <n v="4423.6043659999996"/>
    <n v="15697.067899"/>
    <n v="1.5697067898999999"/>
  </r>
  <r>
    <x v="1505"/>
    <x v="55"/>
    <x v="10"/>
    <x v="2"/>
    <n v="80626.859721999994"/>
    <n v="253320.50080899999"/>
    <n v="25.3320500809"/>
  </r>
  <r>
    <x v="1505"/>
    <x v="55"/>
    <x v="10"/>
    <x v="1"/>
    <n v="27933.348418000001"/>
    <n v="92356.111306000006"/>
    <n v="9.2356111306000006"/>
  </r>
  <r>
    <x v="1505"/>
    <x v="55"/>
    <x v="10"/>
    <x v="1"/>
    <n v="8160"/>
    <n v="824400"/>
    <n v="82.44"/>
  </r>
  <r>
    <x v="1505"/>
    <x v="55"/>
    <x v="10"/>
    <x v="1"/>
    <n v="26427.348518999999"/>
    <n v="5657512.1894730004"/>
    <n v="565.7512189473"/>
  </r>
  <r>
    <x v="1505"/>
    <x v="55"/>
    <x v="10"/>
    <x v="1"/>
    <n v="39120"/>
    <n v="6800400"/>
    <n v="680.04"/>
  </r>
  <r>
    <x v="1505"/>
    <x v="55"/>
    <x v="10"/>
    <x v="1"/>
    <n v="4380"/>
    <n v="423000"/>
    <n v="42.3"/>
  </r>
  <r>
    <x v="1505"/>
    <x v="55"/>
    <x v="10"/>
    <x v="2"/>
    <n v="10754.94918"/>
    <n v="4535279.0269640004"/>
    <n v="453.52790269640002"/>
  </r>
  <r>
    <x v="1505"/>
    <x v="55"/>
    <x v="10"/>
    <x v="1"/>
    <n v="9240"/>
    <n v="1908000"/>
    <n v="190.8"/>
  </r>
  <r>
    <x v="1505"/>
    <x v="55"/>
    <x v="10"/>
    <x v="1"/>
    <n v="18420"/>
    <n v="3401100"/>
    <n v="340.11"/>
  </r>
  <r>
    <x v="1505"/>
    <x v="55"/>
    <x v="10"/>
    <x v="2"/>
    <n v="240"/>
    <n v="2700"/>
    <n v="0.27"/>
  </r>
  <r>
    <x v="1505"/>
    <x v="55"/>
    <x v="10"/>
    <x v="2"/>
    <n v="120"/>
    <n v="900"/>
    <n v="0.09"/>
  </r>
  <r>
    <x v="1505"/>
    <x v="55"/>
    <x v="10"/>
    <x v="2"/>
    <n v="5789.7070629999998"/>
    <n v="1414376.2547220001"/>
    <n v="141.43762547220001"/>
  </r>
  <r>
    <x v="1505"/>
    <x v="55"/>
    <x v="10"/>
    <x v="1"/>
    <n v="16930.995754"/>
    <n v="5357328.1323009999"/>
    <n v="535.73281323009996"/>
  </r>
  <r>
    <x v="1505"/>
    <x v="55"/>
    <x v="10"/>
    <x v="1"/>
    <n v="8093.6856879999996"/>
    <n v="2172122.2675899998"/>
    <n v="217.21222675899998"/>
  </r>
  <r>
    <x v="1505"/>
    <x v="55"/>
    <x v="10"/>
    <x v="2"/>
    <n v="19543.846086000001"/>
    <n v="9430832.3587650005"/>
    <n v="943.0832358765"/>
  </r>
  <r>
    <x v="1505"/>
    <x v="55"/>
    <x v="10"/>
    <x v="2"/>
    <n v="1260"/>
    <n v="39600"/>
    <n v="3.96"/>
  </r>
  <r>
    <x v="1505"/>
    <x v="55"/>
    <x v="10"/>
    <x v="2"/>
    <n v="5400"/>
    <n v="648900"/>
    <n v="64.89"/>
  </r>
  <r>
    <x v="1505"/>
    <x v="55"/>
    <x v="10"/>
    <x v="2"/>
    <n v="420"/>
    <n v="10800"/>
    <n v="1.08"/>
  </r>
  <r>
    <x v="1505"/>
    <x v="55"/>
    <x v="10"/>
    <x v="2"/>
    <n v="600"/>
    <n v="21600"/>
    <n v="2.16"/>
  </r>
  <r>
    <x v="1505"/>
    <x v="55"/>
    <x v="10"/>
    <x v="2"/>
    <n v="420"/>
    <n v="10800"/>
    <n v="1.08"/>
  </r>
  <r>
    <x v="1505"/>
    <x v="55"/>
    <x v="10"/>
    <x v="1"/>
    <n v="86460"/>
    <n v="219332700"/>
    <n v="21933.27"/>
  </r>
  <r>
    <x v="1505"/>
    <x v="55"/>
    <x v="10"/>
    <x v="2"/>
    <n v="20280"/>
    <n v="8105400"/>
    <n v="810.54"/>
  </r>
  <r>
    <x v="1505"/>
    <x v="55"/>
    <x v="10"/>
    <x v="2"/>
    <n v="1740"/>
    <n v="89100"/>
    <n v="8.91"/>
  </r>
  <r>
    <x v="1505"/>
    <x v="55"/>
    <x v="10"/>
    <x v="2"/>
    <n v="780"/>
    <n v="27000"/>
    <n v="2.7"/>
  </r>
  <r>
    <x v="1505"/>
    <x v="55"/>
    <x v="10"/>
    <x v="2"/>
    <n v="360"/>
    <n v="5400"/>
    <n v="0.54"/>
  </r>
  <r>
    <x v="1505"/>
    <x v="55"/>
    <x v="10"/>
    <x v="2"/>
    <n v="33840"/>
    <n v="11907900"/>
    <n v="1190.79"/>
  </r>
  <r>
    <x v="1505"/>
    <x v="55"/>
    <x v="10"/>
    <x v="1"/>
    <n v="16200"/>
    <n v="3042000"/>
    <n v="304.2"/>
  </r>
  <r>
    <x v="1505"/>
    <x v="55"/>
    <x v="10"/>
    <x v="2"/>
    <n v="3900"/>
    <n v="117000"/>
    <n v="11.7"/>
  </r>
  <r>
    <x v="1505"/>
    <x v="55"/>
    <x v="10"/>
    <x v="2"/>
    <n v="6420"/>
    <n v="196200"/>
    <n v="19.62"/>
  </r>
  <r>
    <x v="1505"/>
    <x v="55"/>
    <x v="10"/>
    <x v="2"/>
    <n v="5820"/>
    <n v="273600"/>
    <n v="27.36"/>
  </r>
  <r>
    <x v="1505"/>
    <x v="55"/>
    <x v="10"/>
    <x v="2"/>
    <n v="3900"/>
    <n v="128700"/>
    <n v="12.87"/>
  </r>
  <r>
    <x v="1505"/>
    <x v="55"/>
    <x v="10"/>
    <x v="2"/>
    <n v="18720"/>
    <n v="818100"/>
    <n v="81.81"/>
  </r>
  <r>
    <x v="1505"/>
    <x v="55"/>
    <x v="10"/>
    <x v="2"/>
    <n v="6540"/>
    <n v="229500"/>
    <n v="22.95"/>
  </r>
  <r>
    <x v="1505"/>
    <x v="55"/>
    <x v="10"/>
    <x v="2"/>
    <n v="9639.3245210000005"/>
    <n v="682108.65603499999"/>
    <n v="68.210865603499997"/>
  </r>
  <r>
    <x v="1505"/>
    <x v="55"/>
    <x v="10"/>
    <x v="2"/>
    <n v="3840"/>
    <n v="101700"/>
    <n v="10.17"/>
  </r>
  <r>
    <x v="1505"/>
    <x v="55"/>
    <x v="10"/>
    <x v="2"/>
    <n v="4620"/>
    <n v="138600"/>
    <n v="13.86"/>
  </r>
  <r>
    <x v="1505"/>
    <x v="55"/>
    <x v="10"/>
    <x v="2"/>
    <n v="5460"/>
    <n v="146700"/>
    <n v="14.67"/>
  </r>
  <r>
    <x v="1505"/>
    <x v="55"/>
    <x v="10"/>
    <x v="2"/>
    <n v="5700"/>
    <n v="1138500"/>
    <n v="113.85"/>
  </r>
  <r>
    <x v="1505"/>
    <x v="55"/>
    <x v="10"/>
    <x v="2"/>
    <n v="4980"/>
    <n v="215100"/>
    <n v="21.51"/>
  </r>
  <r>
    <x v="1505"/>
    <x v="55"/>
    <x v="10"/>
    <x v="2"/>
    <n v="600"/>
    <n v="9900"/>
    <n v="0.99"/>
  </r>
  <r>
    <x v="1505"/>
    <x v="55"/>
    <x v="10"/>
    <x v="2"/>
    <n v="300"/>
    <n v="4500"/>
    <n v="0.45"/>
  </r>
  <r>
    <x v="1505"/>
    <x v="55"/>
    <x v="10"/>
    <x v="2"/>
    <n v="212882.175605"/>
    <n v="74376713.473625004"/>
    <n v="7437.6713473625005"/>
  </r>
  <r>
    <x v="1505"/>
    <x v="55"/>
    <x v="10"/>
    <x v="2"/>
    <n v="3840"/>
    <n v="101700"/>
    <n v="10.17"/>
  </r>
  <r>
    <x v="1505"/>
    <x v="55"/>
    <x v="10"/>
    <x v="2"/>
    <n v="4080"/>
    <n v="137700"/>
    <n v="13.77"/>
  </r>
  <r>
    <x v="1505"/>
    <x v="55"/>
    <x v="10"/>
    <x v="2"/>
    <n v="3780"/>
    <n v="125100"/>
    <n v="12.51"/>
  </r>
  <r>
    <x v="1505"/>
    <x v="55"/>
    <x v="10"/>
    <x v="2"/>
    <n v="3540"/>
    <n v="142200"/>
    <n v="14.22"/>
  </r>
  <r>
    <x v="1505"/>
    <x v="55"/>
    <x v="10"/>
    <x v="2"/>
    <n v="5400"/>
    <n v="135000"/>
    <n v="13.5"/>
  </r>
  <r>
    <x v="1505"/>
    <x v="55"/>
    <x v="10"/>
    <x v="2"/>
    <n v="9600"/>
    <n v="2444400"/>
    <n v="244.44"/>
  </r>
  <r>
    <x v="1505"/>
    <x v="55"/>
    <x v="10"/>
    <x v="2"/>
    <n v="2280"/>
    <n v="111600"/>
    <n v="11.16"/>
  </r>
  <r>
    <x v="1505"/>
    <x v="55"/>
    <x v="10"/>
    <x v="2"/>
    <n v="10020"/>
    <n v="504000"/>
    <n v="50.4"/>
  </r>
  <r>
    <x v="1505"/>
    <x v="55"/>
    <x v="10"/>
    <x v="2"/>
    <n v="720"/>
    <n v="15300"/>
    <n v="1.53"/>
  </r>
  <r>
    <x v="1505"/>
    <x v="55"/>
    <x v="10"/>
    <x v="2"/>
    <n v="3480"/>
    <n v="104400"/>
    <n v="10.44"/>
  </r>
  <r>
    <x v="1505"/>
    <x v="55"/>
    <x v="10"/>
    <x v="2"/>
    <n v="692456.772796"/>
    <n v="1751052875.8553801"/>
    <n v="175105.287585538"/>
  </r>
  <r>
    <x v="1505"/>
    <x v="55"/>
    <x v="10"/>
    <x v="1"/>
    <n v="24240"/>
    <n v="2378700"/>
    <n v="237.87"/>
  </r>
  <r>
    <x v="1505"/>
    <x v="55"/>
    <x v="10"/>
    <x v="2"/>
    <n v="131068.805773"/>
    <n v="139328021.188876"/>
    <n v="13932.802118887601"/>
  </r>
  <r>
    <x v="1505"/>
    <x v="55"/>
    <x v="10"/>
    <x v="2"/>
    <n v="256772.42806599999"/>
    <n v="109056901.592527"/>
    <n v="10905.690159252701"/>
  </r>
  <r>
    <x v="1505"/>
    <x v="55"/>
    <x v="10"/>
    <x v="1"/>
    <n v="1144918.3736950001"/>
    <n v="2149488403.6096802"/>
    <n v="214948.84036096802"/>
  </r>
  <r>
    <x v="1669"/>
    <x v="174"/>
    <x v="23"/>
    <x v="4"/>
    <n v="181176.822151"/>
    <n v="821822861.589872"/>
    <n v="82182.286158987205"/>
  </r>
  <r>
    <x v="1669"/>
    <x v="174"/>
    <x v="23"/>
    <x v="3"/>
    <n v="225391.343536"/>
    <n v="1773662489.1791301"/>
    <n v="177366.24891791301"/>
  </r>
  <r>
    <x v="1507"/>
    <x v="177"/>
    <x v="13"/>
    <x v="1"/>
    <n v="203623.852105"/>
    <n v="79805949.462766007"/>
    <n v="7980.5949462766002"/>
  </r>
  <r>
    <x v="1507"/>
    <x v="177"/>
    <x v="13"/>
    <x v="1"/>
    <n v="2645.8228640000002"/>
    <n v="184684.834194"/>
    <n v="18.468483419399998"/>
  </r>
  <r>
    <x v="1507"/>
    <x v="177"/>
    <x v="13"/>
    <x v="1"/>
    <n v="14704.657224"/>
    <n v="2614070.7816559998"/>
    <n v="261.40707816559996"/>
  </r>
  <r>
    <x v="1507"/>
    <x v="177"/>
    <x v="13"/>
    <x v="2"/>
    <n v="3346.0659780000001"/>
    <n v="111628.873727"/>
    <n v="11.1628873727"/>
  </r>
  <r>
    <x v="1670"/>
    <x v="183"/>
    <x v="10"/>
    <x v="2"/>
    <n v="120"/>
    <n v="900"/>
    <n v="0.09"/>
  </r>
  <r>
    <x v="1670"/>
    <x v="183"/>
    <x v="10"/>
    <x v="2"/>
    <n v="11700"/>
    <n v="2262600"/>
    <n v="226.26"/>
  </r>
  <r>
    <x v="1670"/>
    <x v="183"/>
    <x v="10"/>
    <x v="1"/>
    <n v="120"/>
    <n v="900"/>
    <n v="0.09"/>
  </r>
  <r>
    <x v="1670"/>
    <x v="183"/>
    <x v="10"/>
    <x v="1"/>
    <n v="9840"/>
    <n v="609300"/>
    <n v="60.93"/>
  </r>
  <r>
    <x v="1670"/>
    <x v="183"/>
    <x v="10"/>
    <x v="1"/>
    <n v="120"/>
    <n v="900"/>
    <n v="0.09"/>
  </r>
  <r>
    <x v="1670"/>
    <x v="183"/>
    <x v="10"/>
    <x v="1"/>
    <n v="3300"/>
    <n v="149400"/>
    <n v="14.94"/>
  </r>
  <r>
    <x v="1670"/>
    <x v="183"/>
    <x v="10"/>
    <x v="2"/>
    <n v="11100"/>
    <n v="886500"/>
    <n v="88.65"/>
  </r>
  <r>
    <x v="1670"/>
    <x v="183"/>
    <x v="10"/>
    <x v="2"/>
    <n v="2160"/>
    <n v="127800"/>
    <n v="12.78"/>
  </r>
  <r>
    <x v="1670"/>
    <x v="183"/>
    <x v="10"/>
    <x v="1"/>
    <n v="3720"/>
    <n v="124200"/>
    <n v="12.42"/>
  </r>
  <r>
    <x v="1670"/>
    <x v="183"/>
    <x v="10"/>
    <x v="2"/>
    <n v="120"/>
    <n v="900"/>
    <n v="0.09"/>
  </r>
  <r>
    <x v="1670"/>
    <x v="183"/>
    <x v="10"/>
    <x v="2"/>
    <n v="4500"/>
    <n v="209700"/>
    <n v="20.97"/>
  </r>
  <r>
    <x v="1670"/>
    <x v="183"/>
    <x v="10"/>
    <x v="2"/>
    <n v="540"/>
    <n v="11700"/>
    <n v="1.17"/>
  </r>
  <r>
    <x v="1670"/>
    <x v="183"/>
    <x v="10"/>
    <x v="2"/>
    <n v="3000"/>
    <n v="204300"/>
    <n v="20.43"/>
  </r>
  <r>
    <x v="1670"/>
    <x v="183"/>
    <x v="10"/>
    <x v="2"/>
    <n v="120"/>
    <n v="900"/>
    <n v="0.09"/>
  </r>
  <r>
    <x v="1670"/>
    <x v="183"/>
    <x v="10"/>
    <x v="2"/>
    <n v="120"/>
    <n v="900"/>
    <n v="0.09"/>
  </r>
  <r>
    <x v="1670"/>
    <x v="183"/>
    <x v="10"/>
    <x v="2"/>
    <n v="7028.4383589999998"/>
    <n v="504450.17252999998"/>
    <n v="50.445017252999996"/>
  </r>
  <r>
    <x v="1670"/>
    <x v="183"/>
    <x v="10"/>
    <x v="2"/>
    <n v="42420"/>
    <n v="7074900"/>
    <n v="707.49"/>
  </r>
  <r>
    <x v="1670"/>
    <x v="183"/>
    <x v="10"/>
    <x v="2"/>
    <n v="180"/>
    <n v="1800"/>
    <n v="0.18"/>
  </r>
  <r>
    <x v="1670"/>
    <x v="183"/>
    <x v="10"/>
    <x v="2"/>
    <n v="120"/>
    <n v="900"/>
    <n v="0.09"/>
  </r>
  <r>
    <x v="1670"/>
    <x v="183"/>
    <x v="10"/>
    <x v="2"/>
    <n v="120"/>
    <n v="900"/>
    <n v="0.09"/>
  </r>
  <r>
    <x v="1670"/>
    <x v="183"/>
    <x v="10"/>
    <x v="2"/>
    <n v="960"/>
    <n v="22500"/>
    <n v="2.25"/>
  </r>
  <r>
    <x v="1670"/>
    <x v="183"/>
    <x v="10"/>
    <x v="2"/>
    <n v="180"/>
    <n v="1800"/>
    <n v="0.18"/>
  </r>
  <r>
    <x v="1670"/>
    <x v="183"/>
    <x v="10"/>
    <x v="1"/>
    <n v="120"/>
    <n v="900"/>
    <n v="0.09"/>
  </r>
  <r>
    <x v="1670"/>
    <x v="183"/>
    <x v="10"/>
    <x v="2"/>
    <n v="7260"/>
    <n v="1321200"/>
    <n v="132.12"/>
  </r>
  <r>
    <x v="1670"/>
    <x v="183"/>
    <x v="10"/>
    <x v="2"/>
    <n v="138480"/>
    <n v="66564000"/>
    <n v="6656.4"/>
  </r>
  <r>
    <x v="1670"/>
    <x v="183"/>
    <x v="10"/>
    <x v="2"/>
    <n v="14830.854380000001"/>
    <n v="6133320.9730359996"/>
    <n v="613.33209730359999"/>
  </r>
  <r>
    <x v="1670"/>
    <x v="183"/>
    <x v="10"/>
    <x v="2"/>
    <n v="3120"/>
    <n v="333900"/>
    <n v="33.39"/>
  </r>
  <r>
    <x v="1670"/>
    <x v="183"/>
    <x v="10"/>
    <x v="2"/>
    <n v="24300"/>
    <n v="9425700"/>
    <n v="942.57"/>
  </r>
  <r>
    <x v="1670"/>
    <x v="183"/>
    <x v="10"/>
    <x v="2"/>
    <n v="1440"/>
    <n v="45000"/>
    <n v="4.5"/>
  </r>
  <r>
    <x v="1670"/>
    <x v="183"/>
    <x v="10"/>
    <x v="2"/>
    <n v="120"/>
    <n v="900"/>
    <n v="0.09"/>
  </r>
  <r>
    <x v="1670"/>
    <x v="183"/>
    <x v="10"/>
    <x v="2"/>
    <n v="120"/>
    <n v="900"/>
    <n v="0.09"/>
  </r>
  <r>
    <x v="1670"/>
    <x v="183"/>
    <x v="10"/>
    <x v="2"/>
    <n v="660"/>
    <n v="11700"/>
    <n v="1.17"/>
  </r>
  <r>
    <x v="1670"/>
    <x v="183"/>
    <x v="10"/>
    <x v="2"/>
    <n v="2700"/>
    <n v="224100"/>
    <n v="22.41"/>
  </r>
  <r>
    <x v="1670"/>
    <x v="183"/>
    <x v="10"/>
    <x v="2"/>
    <n v="19680"/>
    <n v="6031800"/>
    <n v="603.17999999999995"/>
  </r>
  <r>
    <x v="1670"/>
    <x v="183"/>
    <x v="10"/>
    <x v="2"/>
    <n v="13691.299863"/>
    <n v="4234923.7452779999"/>
    <n v="423.4923745278"/>
  </r>
  <r>
    <x v="1670"/>
    <x v="183"/>
    <x v="10"/>
    <x v="2"/>
    <n v="24512.162686"/>
    <n v="8183967.6412350005"/>
    <n v="818.39676412350002"/>
  </r>
  <r>
    <x v="1670"/>
    <x v="183"/>
    <x v="10"/>
    <x v="2"/>
    <n v="1800"/>
    <n v="106200"/>
    <n v="10.62"/>
  </r>
  <r>
    <x v="1670"/>
    <x v="183"/>
    <x v="10"/>
    <x v="2"/>
    <n v="420"/>
    <n v="10800"/>
    <n v="1.08"/>
  </r>
  <r>
    <x v="1670"/>
    <x v="183"/>
    <x v="10"/>
    <x v="2"/>
    <n v="240"/>
    <n v="2700"/>
    <n v="0.27"/>
  </r>
  <r>
    <x v="1670"/>
    <x v="183"/>
    <x v="10"/>
    <x v="2"/>
    <n v="180"/>
    <n v="1800"/>
    <n v="0.18"/>
  </r>
  <r>
    <x v="1670"/>
    <x v="183"/>
    <x v="10"/>
    <x v="2"/>
    <n v="4740"/>
    <n v="296100"/>
    <n v="29.61"/>
  </r>
  <r>
    <x v="1670"/>
    <x v="183"/>
    <x v="10"/>
    <x v="2"/>
    <n v="660"/>
    <n v="14400"/>
    <n v="1.44"/>
  </r>
  <r>
    <x v="1670"/>
    <x v="183"/>
    <x v="10"/>
    <x v="2"/>
    <n v="5160"/>
    <n v="166500"/>
    <n v="16.649999999999999"/>
  </r>
  <r>
    <x v="1670"/>
    <x v="183"/>
    <x v="10"/>
    <x v="2"/>
    <n v="4981.5951210000003"/>
    <n v="242191.34396500001"/>
    <n v="24.219134396499999"/>
  </r>
  <r>
    <x v="1670"/>
    <x v="183"/>
    <x v="10"/>
    <x v="2"/>
    <n v="4020"/>
    <n v="481500"/>
    <n v="48.15"/>
  </r>
  <r>
    <x v="1670"/>
    <x v="183"/>
    <x v="10"/>
    <x v="2"/>
    <n v="167944.67920499999"/>
    <n v="183177186.526375"/>
    <n v="18317.718652637501"/>
  </r>
  <r>
    <x v="1670"/>
    <x v="183"/>
    <x v="10"/>
    <x v="2"/>
    <n v="420"/>
    <n v="10800"/>
    <n v="1.08"/>
  </r>
  <r>
    <x v="1670"/>
    <x v="183"/>
    <x v="10"/>
    <x v="2"/>
    <n v="360"/>
    <n v="8100"/>
    <n v="0.81"/>
  </r>
  <r>
    <x v="1670"/>
    <x v="183"/>
    <x v="10"/>
    <x v="2"/>
    <n v="42900"/>
    <n v="17561700"/>
    <n v="1756.17"/>
  </r>
  <r>
    <x v="1670"/>
    <x v="183"/>
    <x v="10"/>
    <x v="1"/>
    <n v="6420"/>
    <n v="1167300"/>
    <n v="116.73"/>
  </r>
  <r>
    <x v="1670"/>
    <x v="183"/>
    <x v="10"/>
    <x v="2"/>
    <n v="63732.853992999997"/>
    <n v="91381741.719965994"/>
    <n v="9138.1741719965994"/>
  </r>
  <r>
    <x v="1670"/>
    <x v="183"/>
    <x v="10"/>
    <x v="1"/>
    <n v="35677.007052000001"/>
    <n v="11516630.660124"/>
    <n v="1151.6630660124001"/>
  </r>
  <r>
    <x v="1670"/>
    <x v="183"/>
    <x v="10"/>
    <x v="2"/>
    <n v="469531.94711800001"/>
    <n v="703258001.03762102"/>
    <n v="70325.8001037621"/>
  </r>
  <r>
    <x v="1670"/>
    <x v="183"/>
    <x v="10"/>
    <x v="1"/>
    <n v="971439.45298499998"/>
    <n v="3065599414.6886501"/>
    <n v="306559.94146886503"/>
  </r>
  <r>
    <x v="1670"/>
    <x v="183"/>
    <x v="10"/>
    <x v="2"/>
    <n v="3013.44686"/>
    <n v="10189.10462"/>
    <n v="1.018910462"/>
  </r>
  <r>
    <x v="1670"/>
    <x v="183"/>
    <x v="10"/>
    <x v="2"/>
    <n v="81228.119030999995"/>
    <n v="259674.75742400001"/>
    <n v="25.967475742400001"/>
  </r>
  <r>
    <x v="1670"/>
    <x v="183"/>
    <x v="10"/>
    <x v="1"/>
    <n v="32203.827280000001"/>
    <n v="104304.827535"/>
    <n v="10.4304827535"/>
  </r>
  <r>
    <x v="1044"/>
    <x v="184"/>
    <x v="23"/>
    <x v="2"/>
    <n v="40819.325008"/>
    <n v="129645.845697"/>
    <n v="12.9645845697"/>
  </r>
  <r>
    <x v="1044"/>
    <x v="184"/>
    <x v="23"/>
    <x v="4"/>
    <n v="120"/>
    <n v="900"/>
    <n v="0.09"/>
  </r>
  <r>
    <x v="1044"/>
    <x v="184"/>
    <x v="23"/>
    <x v="1"/>
    <n v="21600"/>
    <n v="11737800"/>
    <n v="1173.78"/>
  </r>
  <r>
    <x v="1044"/>
    <x v="184"/>
    <x v="23"/>
    <x v="4"/>
    <n v="120"/>
    <n v="900"/>
    <n v="0.09"/>
  </r>
  <r>
    <x v="1044"/>
    <x v="184"/>
    <x v="23"/>
    <x v="4"/>
    <n v="120"/>
    <n v="900"/>
    <n v="0.09"/>
  </r>
  <r>
    <x v="1044"/>
    <x v="184"/>
    <x v="23"/>
    <x v="2"/>
    <n v="4920"/>
    <n v="422100"/>
    <n v="42.21"/>
  </r>
  <r>
    <x v="1044"/>
    <x v="184"/>
    <x v="23"/>
    <x v="1"/>
    <n v="30840"/>
    <n v="24201000"/>
    <n v="2420.1"/>
  </r>
  <r>
    <x v="1044"/>
    <x v="184"/>
    <x v="23"/>
    <x v="1"/>
    <n v="120"/>
    <n v="900"/>
    <n v="0.09"/>
  </r>
  <r>
    <x v="1044"/>
    <x v="184"/>
    <x v="23"/>
    <x v="2"/>
    <n v="840"/>
    <n v="26100"/>
    <n v="2.61"/>
  </r>
  <r>
    <x v="1044"/>
    <x v="184"/>
    <x v="23"/>
    <x v="1"/>
    <n v="120"/>
    <n v="900"/>
    <n v="0.09"/>
  </r>
  <r>
    <x v="1044"/>
    <x v="184"/>
    <x v="23"/>
    <x v="1"/>
    <n v="3300"/>
    <n v="148500"/>
    <n v="14.85"/>
  </r>
  <r>
    <x v="1044"/>
    <x v="184"/>
    <x v="23"/>
    <x v="1"/>
    <n v="1500"/>
    <n v="63000"/>
    <n v="6.3"/>
  </r>
  <r>
    <x v="1044"/>
    <x v="184"/>
    <x v="23"/>
    <x v="3"/>
    <n v="210448.09732900001"/>
    <n v="570234747.27867496"/>
    <n v="57023.474727867499"/>
  </r>
  <r>
    <x v="1044"/>
    <x v="184"/>
    <x v="23"/>
    <x v="1"/>
    <n v="32400"/>
    <n v="50266800"/>
    <n v="5026.68"/>
  </r>
  <r>
    <x v="1044"/>
    <x v="184"/>
    <x v="23"/>
    <x v="2"/>
    <n v="381196.05625000002"/>
    <n v="2695038496.1394401"/>
    <n v="269503.84961394401"/>
  </r>
  <r>
    <x v="1044"/>
    <x v="184"/>
    <x v="23"/>
    <x v="4"/>
    <n v="598287.96136199997"/>
    <n v="3677790758.8741398"/>
    <n v="367779.07588741399"/>
  </r>
  <r>
    <x v="1044"/>
    <x v="184"/>
    <x v="23"/>
    <x v="1"/>
    <n v="42595.731006000002"/>
    <n v="31578766.040732"/>
    <n v="3157.8766040731998"/>
  </r>
  <r>
    <x v="1044"/>
    <x v="184"/>
    <x v="23"/>
    <x v="3"/>
    <n v="10813.905446000001"/>
    <n v="1274625.56752"/>
    <n v="127.462556752"/>
  </r>
  <r>
    <x v="1044"/>
    <x v="184"/>
    <x v="23"/>
    <x v="2"/>
    <n v="96414.074728000007"/>
    <n v="310138.76458399999"/>
    <n v="31.013876458399999"/>
  </r>
  <r>
    <x v="1044"/>
    <x v="184"/>
    <x v="23"/>
    <x v="1"/>
    <n v="19571.019370999999"/>
    <n v="62468.914502"/>
    <n v="6.2468914501999997"/>
  </r>
  <r>
    <x v="1671"/>
    <x v="184"/>
    <x v="23"/>
    <x v="2"/>
    <n v="35481.775410000002"/>
    <n v="120064.601065"/>
    <n v="12.006460106499999"/>
  </r>
  <r>
    <x v="1671"/>
    <x v="184"/>
    <x v="23"/>
    <x v="2"/>
    <n v="84784.885085999995"/>
    <n v="268894.96788900002"/>
    <n v="26.889496788900001"/>
  </r>
  <r>
    <x v="1671"/>
    <x v="184"/>
    <x v="23"/>
    <x v="1"/>
    <n v="35364.852880999999"/>
    <n v="117265.87982"/>
    <n v="11.726587982"/>
  </r>
  <r>
    <x v="1671"/>
    <x v="184"/>
    <x v="23"/>
    <x v="1"/>
    <n v="28380"/>
    <n v="31322700"/>
    <n v="3132.27"/>
  </r>
  <r>
    <x v="1671"/>
    <x v="184"/>
    <x v="23"/>
    <x v="1"/>
    <n v="34140"/>
    <n v="29694600"/>
    <n v="2969.46"/>
  </r>
  <r>
    <x v="1671"/>
    <x v="184"/>
    <x v="23"/>
    <x v="1"/>
    <n v="2820"/>
    <n v="247500"/>
    <n v="24.75"/>
  </r>
  <r>
    <x v="1671"/>
    <x v="184"/>
    <x v="23"/>
    <x v="2"/>
    <n v="144373.63961700001"/>
    <n v="231467232.907646"/>
    <n v="23146.723290764599"/>
  </r>
  <r>
    <x v="1671"/>
    <x v="184"/>
    <x v="23"/>
    <x v="2"/>
    <n v="28440"/>
    <n v="10563300"/>
    <n v="1056.33"/>
  </r>
  <r>
    <x v="1671"/>
    <x v="184"/>
    <x v="23"/>
    <x v="3"/>
    <n v="240"/>
    <n v="2700"/>
    <n v="0.27"/>
  </r>
  <r>
    <x v="1671"/>
    <x v="184"/>
    <x v="23"/>
    <x v="3"/>
    <n v="360"/>
    <n v="5400"/>
    <n v="0.54"/>
  </r>
  <r>
    <x v="1671"/>
    <x v="184"/>
    <x v="23"/>
    <x v="1"/>
    <n v="3900"/>
    <n v="136800"/>
    <n v="13.68"/>
  </r>
  <r>
    <x v="1671"/>
    <x v="184"/>
    <x v="23"/>
    <x v="1"/>
    <n v="120"/>
    <n v="900"/>
    <n v="0.09"/>
  </r>
  <r>
    <x v="1671"/>
    <x v="184"/>
    <x v="23"/>
    <x v="1"/>
    <n v="4020"/>
    <n v="139500"/>
    <n v="13.95"/>
  </r>
  <r>
    <x v="1671"/>
    <x v="184"/>
    <x v="23"/>
    <x v="1"/>
    <n v="3360"/>
    <n v="108000"/>
    <n v="10.8"/>
  </r>
  <r>
    <x v="1671"/>
    <x v="184"/>
    <x v="23"/>
    <x v="1"/>
    <n v="180"/>
    <n v="1800"/>
    <n v="0.18"/>
  </r>
  <r>
    <x v="1671"/>
    <x v="184"/>
    <x v="23"/>
    <x v="1"/>
    <n v="480"/>
    <n v="9900"/>
    <n v="0.99"/>
  </r>
  <r>
    <x v="1671"/>
    <x v="184"/>
    <x v="23"/>
    <x v="1"/>
    <n v="10560"/>
    <n v="643500"/>
    <n v="64.349999999999994"/>
  </r>
  <r>
    <x v="1671"/>
    <x v="184"/>
    <x v="23"/>
    <x v="1"/>
    <n v="2460"/>
    <n v="89100"/>
    <n v="8.91"/>
  </r>
  <r>
    <x v="1671"/>
    <x v="184"/>
    <x v="23"/>
    <x v="1"/>
    <n v="3360"/>
    <n v="163800"/>
    <n v="16.38"/>
  </r>
  <r>
    <x v="1671"/>
    <x v="184"/>
    <x v="23"/>
    <x v="1"/>
    <n v="120"/>
    <n v="900"/>
    <n v="0.09"/>
  </r>
  <r>
    <x v="1671"/>
    <x v="184"/>
    <x v="23"/>
    <x v="3"/>
    <n v="1200"/>
    <n v="29700"/>
    <n v="2.97"/>
  </r>
  <r>
    <x v="1671"/>
    <x v="184"/>
    <x v="23"/>
    <x v="1"/>
    <n v="2400"/>
    <n v="71100"/>
    <n v="7.11"/>
  </r>
  <r>
    <x v="1671"/>
    <x v="184"/>
    <x v="23"/>
    <x v="1"/>
    <n v="32400"/>
    <n v="50266800"/>
    <n v="5026.68"/>
  </r>
  <r>
    <x v="1671"/>
    <x v="184"/>
    <x v="23"/>
    <x v="2"/>
    <n v="120"/>
    <n v="900"/>
    <n v="0.09"/>
  </r>
  <r>
    <x v="1671"/>
    <x v="184"/>
    <x v="23"/>
    <x v="4"/>
    <n v="120"/>
    <n v="900"/>
    <n v="0.09"/>
  </r>
  <r>
    <x v="1671"/>
    <x v="184"/>
    <x v="23"/>
    <x v="2"/>
    <n v="120"/>
    <n v="900"/>
    <n v="0.09"/>
  </r>
  <r>
    <x v="1671"/>
    <x v="184"/>
    <x v="23"/>
    <x v="1"/>
    <n v="45360"/>
    <n v="80264700"/>
    <n v="8026.47"/>
  </r>
  <r>
    <x v="1671"/>
    <x v="184"/>
    <x v="23"/>
    <x v="2"/>
    <n v="120"/>
    <n v="900"/>
    <n v="0.09"/>
  </r>
  <r>
    <x v="1671"/>
    <x v="184"/>
    <x v="23"/>
    <x v="1"/>
    <n v="32400"/>
    <n v="47980800"/>
    <n v="4798.08"/>
  </r>
  <r>
    <x v="1671"/>
    <x v="184"/>
    <x v="23"/>
    <x v="1"/>
    <n v="32400"/>
    <n v="50266800"/>
    <n v="5026.68"/>
  </r>
  <r>
    <x v="1671"/>
    <x v="184"/>
    <x v="23"/>
    <x v="3"/>
    <n v="97865.568503999995"/>
    <n v="134102036.940786"/>
    <n v="13410.2036940786"/>
  </r>
  <r>
    <x v="1671"/>
    <x v="184"/>
    <x v="23"/>
    <x v="2"/>
    <n v="384700.47447199997"/>
    <n v="975161565.46442401"/>
    <n v="97516.156546442406"/>
  </r>
  <r>
    <x v="1671"/>
    <x v="184"/>
    <x v="23"/>
    <x v="4"/>
    <n v="306184.00045200001"/>
    <n v="973238552.11925995"/>
    <n v="97323.855211925998"/>
  </r>
  <r>
    <x v="1671"/>
    <x v="184"/>
    <x v="23"/>
    <x v="1"/>
    <n v="86972.174792999998"/>
    <n v="59156110.834022"/>
    <n v="5915.6110834022002"/>
  </r>
  <r>
    <x v="1671"/>
    <x v="184"/>
    <x v="23"/>
    <x v="3"/>
    <n v="357731.05299300002"/>
    <n v="894398155.08930898"/>
    <n v="89439.8155089309"/>
  </r>
  <r>
    <x v="1516"/>
    <x v="179"/>
    <x v="23"/>
    <x v="3"/>
    <n v="1475522.974744"/>
    <n v="14366546712.5977"/>
    <n v="1436654.6712597699"/>
  </r>
  <r>
    <x v="1672"/>
    <x v="185"/>
    <x v="23"/>
    <x v="3"/>
    <n v="120"/>
    <n v="900"/>
    <n v="0.09"/>
  </r>
  <r>
    <x v="1672"/>
    <x v="185"/>
    <x v="23"/>
    <x v="4"/>
    <n v="120"/>
    <n v="900"/>
    <n v="0.09"/>
  </r>
  <r>
    <x v="1672"/>
    <x v="185"/>
    <x v="23"/>
    <x v="3"/>
    <n v="120"/>
    <n v="900"/>
    <n v="0.09"/>
  </r>
  <r>
    <x v="1672"/>
    <x v="185"/>
    <x v="23"/>
    <x v="4"/>
    <n v="120"/>
    <n v="900"/>
    <n v="0.09"/>
  </r>
  <r>
    <x v="1672"/>
    <x v="185"/>
    <x v="23"/>
    <x v="4"/>
    <n v="689952.06743699999"/>
    <n v="12186097144.3934"/>
    <n v="1218609.7144393399"/>
  </r>
  <r>
    <x v="1672"/>
    <x v="185"/>
    <x v="23"/>
    <x v="3"/>
    <n v="213388.92306999999"/>
    <n v="1042613267.40016"/>
    <n v="104261.326740016"/>
  </r>
  <r>
    <x v="1673"/>
    <x v="185"/>
    <x v="23"/>
    <x v="4"/>
    <n v="663692.78732700006"/>
    <n v="5271342461.1229601"/>
    <n v="527134.24611229601"/>
  </r>
  <r>
    <x v="1673"/>
    <x v="185"/>
    <x v="23"/>
    <x v="3"/>
    <n v="413340.90305899997"/>
    <n v="1486820088.0933599"/>
    <n v="148682.008809336"/>
  </r>
  <r>
    <x v="1674"/>
    <x v="186"/>
    <x v="23"/>
    <x v="4"/>
    <n v="257374.14525599999"/>
    <n v="1285168858.72823"/>
    <n v="128516.885872823"/>
  </r>
  <r>
    <x v="1674"/>
    <x v="186"/>
    <x v="23"/>
    <x v="3"/>
    <n v="427347.74888299999"/>
    <n v="3284069545.2126698"/>
    <n v="328406.95452126698"/>
  </r>
  <r>
    <x v="423"/>
    <x v="186"/>
    <x v="23"/>
    <x v="3"/>
    <n v="399427.37257800001"/>
    <n v="3199904965.59378"/>
    <n v="319990.49655937799"/>
  </r>
  <r>
    <x v="1675"/>
    <x v="186"/>
    <x v="23"/>
    <x v="3"/>
    <n v="158651.75267799999"/>
    <n v="366508504.072074"/>
    <n v="36650.850407207399"/>
  </r>
  <r>
    <x v="1316"/>
    <x v="187"/>
    <x v="23"/>
    <x v="4"/>
    <n v="120"/>
    <n v="900"/>
    <n v="0.09"/>
  </r>
  <r>
    <x v="1316"/>
    <x v="187"/>
    <x v="23"/>
    <x v="4"/>
    <n v="728619.04031199997"/>
    <n v="5512306658.6183596"/>
    <n v="551230.66586183594"/>
  </r>
  <r>
    <x v="1316"/>
    <x v="187"/>
    <x v="23"/>
    <x v="3"/>
    <n v="234079.73165900001"/>
    <n v="629597384.81779301"/>
    <n v="62959.738481779299"/>
  </r>
  <r>
    <x v="1522"/>
    <x v="55"/>
    <x v="10"/>
    <x v="1"/>
    <n v="68489.541738"/>
    <n v="117843573.248621"/>
    <n v="11784.3573248621"/>
  </r>
  <r>
    <x v="463"/>
    <x v="186"/>
    <x v="23"/>
    <x v="4"/>
    <n v="52758.609831000002"/>
    <n v="39658695.252480999"/>
    <n v="3965.8695252480998"/>
  </r>
  <r>
    <x v="463"/>
    <x v="186"/>
    <x v="23"/>
    <x v="3"/>
    <n v="199071.13185599999"/>
    <n v="613772116.35757303"/>
    <n v="61377.211635757303"/>
  </r>
  <r>
    <x v="1676"/>
    <x v="185"/>
    <x v="23"/>
    <x v="3"/>
    <n v="120"/>
    <n v="900"/>
    <n v="0.09"/>
  </r>
  <r>
    <x v="1676"/>
    <x v="185"/>
    <x v="23"/>
    <x v="4"/>
    <n v="120"/>
    <n v="900"/>
    <n v="0.09"/>
  </r>
  <r>
    <x v="1676"/>
    <x v="185"/>
    <x v="23"/>
    <x v="4"/>
    <n v="639139.38139400003"/>
    <n v="15868069956.1583"/>
    <n v="1586806.9956158299"/>
  </r>
  <r>
    <x v="1676"/>
    <x v="185"/>
    <x v="23"/>
    <x v="3"/>
    <n v="97681.143838999997"/>
    <n v="14548589.875659"/>
    <n v="1454.8589875659"/>
  </r>
  <r>
    <x v="1677"/>
    <x v="186"/>
    <x v="23"/>
    <x v="3"/>
    <n v="332524.79658299999"/>
    <n v="3367588582.3038902"/>
    <n v="336758.85823038901"/>
  </r>
  <r>
    <x v="1531"/>
    <x v="183"/>
    <x v="10"/>
    <x v="1"/>
    <n v="3360"/>
    <n v="476100"/>
    <n v="47.61"/>
  </r>
  <r>
    <x v="1531"/>
    <x v="183"/>
    <x v="10"/>
    <x v="1"/>
    <n v="191280"/>
    <n v="252170100"/>
    <n v="25217.01"/>
  </r>
  <r>
    <x v="1531"/>
    <x v="183"/>
    <x v="10"/>
    <x v="1"/>
    <n v="32400"/>
    <n v="50223600"/>
    <n v="5022.3599999999997"/>
  </r>
  <r>
    <x v="1531"/>
    <x v="183"/>
    <x v="10"/>
    <x v="1"/>
    <n v="32400"/>
    <n v="50223600"/>
    <n v="5022.3599999999997"/>
  </r>
  <r>
    <x v="1531"/>
    <x v="183"/>
    <x v="10"/>
    <x v="1"/>
    <n v="10140"/>
    <n v="861300"/>
    <n v="86.13"/>
  </r>
  <r>
    <x v="1531"/>
    <x v="183"/>
    <x v="10"/>
    <x v="2"/>
    <n v="420"/>
    <n v="10800"/>
    <n v="1.08"/>
  </r>
  <r>
    <x v="1531"/>
    <x v="183"/>
    <x v="10"/>
    <x v="2"/>
    <n v="420"/>
    <n v="10800"/>
    <n v="1.08"/>
  </r>
  <r>
    <x v="1531"/>
    <x v="183"/>
    <x v="10"/>
    <x v="1"/>
    <n v="120"/>
    <n v="900"/>
    <n v="0.09"/>
  </r>
  <r>
    <x v="1531"/>
    <x v="183"/>
    <x v="10"/>
    <x v="1"/>
    <n v="120"/>
    <n v="900"/>
    <n v="0.09"/>
  </r>
  <r>
    <x v="1531"/>
    <x v="183"/>
    <x v="10"/>
    <x v="2"/>
    <n v="780"/>
    <n v="23400"/>
    <n v="2.34"/>
  </r>
  <r>
    <x v="1531"/>
    <x v="183"/>
    <x v="10"/>
    <x v="1"/>
    <n v="34920"/>
    <n v="8538300"/>
    <n v="853.83"/>
  </r>
  <r>
    <x v="1531"/>
    <x v="183"/>
    <x v="10"/>
    <x v="2"/>
    <n v="240"/>
    <n v="2700"/>
    <n v="0.27"/>
  </r>
  <r>
    <x v="1531"/>
    <x v="183"/>
    <x v="10"/>
    <x v="1"/>
    <n v="120"/>
    <n v="900"/>
    <n v="0.09"/>
  </r>
  <r>
    <x v="1531"/>
    <x v="183"/>
    <x v="10"/>
    <x v="1"/>
    <n v="73560"/>
    <n v="136989900"/>
    <n v="13698.99"/>
  </r>
  <r>
    <x v="1531"/>
    <x v="183"/>
    <x v="10"/>
    <x v="1"/>
    <n v="46080"/>
    <n v="89632800"/>
    <n v="8963.2800000000007"/>
  </r>
  <r>
    <x v="1531"/>
    <x v="183"/>
    <x v="10"/>
    <x v="1"/>
    <n v="37980"/>
    <n v="51833700"/>
    <n v="5183.37"/>
  </r>
  <r>
    <x v="1531"/>
    <x v="183"/>
    <x v="10"/>
    <x v="2"/>
    <n v="540"/>
    <n v="16200"/>
    <n v="1.62"/>
  </r>
  <r>
    <x v="1531"/>
    <x v="183"/>
    <x v="10"/>
    <x v="2"/>
    <n v="900"/>
    <n v="22500"/>
    <n v="2.25"/>
  </r>
  <r>
    <x v="1531"/>
    <x v="183"/>
    <x v="10"/>
    <x v="2"/>
    <n v="300"/>
    <n v="4500"/>
    <n v="0.45"/>
  </r>
  <r>
    <x v="1531"/>
    <x v="183"/>
    <x v="10"/>
    <x v="2"/>
    <n v="1200"/>
    <n v="47700"/>
    <n v="4.7699999999999996"/>
  </r>
  <r>
    <x v="1531"/>
    <x v="183"/>
    <x v="10"/>
    <x v="2"/>
    <n v="120"/>
    <n v="900"/>
    <n v="0.09"/>
  </r>
  <r>
    <x v="1531"/>
    <x v="183"/>
    <x v="10"/>
    <x v="2"/>
    <n v="3600"/>
    <n v="167400"/>
    <n v="16.739999999999998"/>
  </r>
  <r>
    <x v="1531"/>
    <x v="183"/>
    <x v="10"/>
    <x v="2"/>
    <n v="180"/>
    <n v="1800"/>
    <n v="0.18"/>
  </r>
  <r>
    <x v="1531"/>
    <x v="183"/>
    <x v="10"/>
    <x v="2"/>
    <n v="360"/>
    <n v="6300"/>
    <n v="0.63"/>
  </r>
  <r>
    <x v="1531"/>
    <x v="183"/>
    <x v="10"/>
    <x v="2"/>
    <n v="300"/>
    <n v="4500"/>
    <n v="0.45"/>
  </r>
  <r>
    <x v="1531"/>
    <x v="183"/>
    <x v="10"/>
    <x v="2"/>
    <n v="1140"/>
    <n v="42300"/>
    <n v="4.2300000000000004"/>
  </r>
  <r>
    <x v="1531"/>
    <x v="183"/>
    <x v="10"/>
    <x v="2"/>
    <n v="2160"/>
    <n v="101700"/>
    <n v="10.17"/>
  </r>
  <r>
    <x v="1531"/>
    <x v="183"/>
    <x v="10"/>
    <x v="2"/>
    <n v="840"/>
    <n v="23400"/>
    <n v="2.34"/>
  </r>
  <r>
    <x v="1531"/>
    <x v="183"/>
    <x v="10"/>
    <x v="2"/>
    <n v="360"/>
    <n v="7200"/>
    <n v="0.72"/>
  </r>
  <r>
    <x v="1531"/>
    <x v="183"/>
    <x v="10"/>
    <x v="2"/>
    <n v="660"/>
    <n v="15300"/>
    <n v="1.53"/>
  </r>
  <r>
    <x v="1531"/>
    <x v="183"/>
    <x v="10"/>
    <x v="1"/>
    <n v="20280"/>
    <n v="4027500"/>
    <n v="402.75"/>
  </r>
  <r>
    <x v="1531"/>
    <x v="183"/>
    <x v="10"/>
    <x v="2"/>
    <n v="6480"/>
    <n v="674100"/>
    <n v="67.41"/>
  </r>
  <r>
    <x v="1531"/>
    <x v="183"/>
    <x v="10"/>
    <x v="2"/>
    <n v="420"/>
    <n v="8100"/>
    <n v="0.81"/>
  </r>
  <r>
    <x v="1531"/>
    <x v="183"/>
    <x v="10"/>
    <x v="2"/>
    <n v="180"/>
    <n v="1800"/>
    <n v="0.18"/>
  </r>
  <r>
    <x v="1531"/>
    <x v="183"/>
    <x v="10"/>
    <x v="2"/>
    <n v="300"/>
    <n v="5400"/>
    <n v="0.54"/>
  </r>
  <r>
    <x v="1531"/>
    <x v="183"/>
    <x v="10"/>
    <x v="2"/>
    <n v="660"/>
    <n v="14400"/>
    <n v="1.44"/>
  </r>
  <r>
    <x v="1531"/>
    <x v="183"/>
    <x v="10"/>
    <x v="2"/>
    <n v="1320"/>
    <n v="50400"/>
    <n v="5.04"/>
  </r>
  <r>
    <x v="1531"/>
    <x v="183"/>
    <x v="10"/>
    <x v="2"/>
    <n v="1500"/>
    <n v="68400"/>
    <n v="6.84"/>
  </r>
  <r>
    <x v="1531"/>
    <x v="183"/>
    <x v="10"/>
    <x v="2"/>
    <n v="120"/>
    <n v="900"/>
    <n v="0.09"/>
  </r>
  <r>
    <x v="1531"/>
    <x v="183"/>
    <x v="10"/>
    <x v="2"/>
    <n v="5040"/>
    <n v="181800"/>
    <n v="18.18"/>
  </r>
  <r>
    <x v="1531"/>
    <x v="183"/>
    <x v="10"/>
    <x v="1"/>
    <n v="290025.83491899999"/>
    <n v="351238387.81052703"/>
    <n v="35123.838781052706"/>
  </r>
  <r>
    <x v="1531"/>
    <x v="183"/>
    <x v="10"/>
    <x v="2"/>
    <n v="1396879.8712220001"/>
    <n v="3922582291.2738099"/>
    <n v="392258.229127381"/>
  </r>
  <r>
    <x v="1531"/>
    <x v="183"/>
    <x v="10"/>
    <x v="1"/>
    <n v="249684.60827200001"/>
    <n v="692749759.93317294"/>
    <n v="69274.97599331729"/>
  </r>
  <r>
    <x v="1678"/>
    <x v="186"/>
    <x v="23"/>
    <x v="3"/>
    <n v="187296.394077"/>
    <n v="1602845845.63849"/>
    <n v="160284.584563849"/>
  </r>
  <r>
    <x v="348"/>
    <x v="179"/>
    <x v="23"/>
    <x v="3"/>
    <n v="417906.76350300002"/>
    <n v="5099105659.39573"/>
    <n v="509910.56593957299"/>
  </r>
  <r>
    <x v="1532"/>
    <x v="179"/>
    <x v="23"/>
    <x v="3"/>
    <n v="572509.07146300003"/>
    <n v="6850180808.5049295"/>
    <n v="685018.08085049293"/>
  </r>
  <r>
    <x v="1679"/>
    <x v="184"/>
    <x v="23"/>
    <x v="4"/>
    <n v="120"/>
    <n v="900"/>
    <n v="0.09"/>
  </r>
  <r>
    <x v="1679"/>
    <x v="184"/>
    <x v="23"/>
    <x v="4"/>
    <n v="900534.00198099995"/>
    <n v="5381760565.9515104"/>
    <n v="538176.05659515108"/>
  </r>
  <r>
    <x v="1679"/>
    <x v="184"/>
    <x v="23"/>
    <x v="3"/>
    <n v="754514.13598699996"/>
    <n v="3716645165.5667"/>
    <n v="371664.51655667002"/>
  </r>
  <r>
    <x v="1533"/>
    <x v="183"/>
    <x v="10"/>
    <x v="2"/>
    <n v="98.776745000000005"/>
    <n v="580.20634399999994"/>
    <n v="5.8020634399999993E-2"/>
  </r>
  <r>
    <x v="1533"/>
    <x v="183"/>
    <x v="10"/>
    <x v="1"/>
    <n v="103.767312"/>
    <n v="645.35065999999995"/>
    <n v="6.4535065999999988E-2"/>
  </r>
  <r>
    <x v="1533"/>
    <x v="183"/>
    <x v="10"/>
    <x v="1"/>
    <n v="108.09772100000001"/>
    <n v="690.86945000000003"/>
    <n v="6.9086944999999997E-2"/>
  </r>
  <r>
    <x v="1533"/>
    <x v="183"/>
    <x v="10"/>
    <x v="1"/>
    <n v="104.732288"/>
    <n v="555.88375099999996"/>
    <n v="5.5588375099999997E-2"/>
  </r>
  <r>
    <x v="1533"/>
    <x v="183"/>
    <x v="10"/>
    <x v="2"/>
    <n v="120"/>
    <n v="900"/>
    <n v="0.09"/>
  </r>
  <r>
    <x v="1533"/>
    <x v="183"/>
    <x v="10"/>
    <x v="1"/>
    <n v="6900"/>
    <n v="1495800"/>
    <n v="149.58000000000001"/>
  </r>
  <r>
    <x v="1533"/>
    <x v="183"/>
    <x v="10"/>
    <x v="1"/>
    <n v="6480"/>
    <n v="1013400"/>
    <n v="101.34"/>
  </r>
  <r>
    <x v="1533"/>
    <x v="183"/>
    <x v="10"/>
    <x v="1"/>
    <n v="99000"/>
    <n v="165697200"/>
    <n v="16569.72"/>
  </r>
  <r>
    <x v="1533"/>
    <x v="183"/>
    <x v="10"/>
    <x v="1"/>
    <n v="32400"/>
    <n v="50266800"/>
    <n v="5026.68"/>
  </r>
  <r>
    <x v="1533"/>
    <x v="183"/>
    <x v="10"/>
    <x v="1"/>
    <n v="32400"/>
    <n v="50223600"/>
    <n v="5022.3599999999997"/>
  </r>
  <r>
    <x v="1533"/>
    <x v="183"/>
    <x v="10"/>
    <x v="2"/>
    <n v="420"/>
    <n v="10800"/>
    <n v="1.08"/>
  </r>
  <r>
    <x v="1533"/>
    <x v="183"/>
    <x v="10"/>
    <x v="2"/>
    <n v="22380"/>
    <n v="10571400"/>
    <n v="1057.1400000000001"/>
  </r>
  <r>
    <x v="1533"/>
    <x v="183"/>
    <x v="10"/>
    <x v="1"/>
    <n v="6300"/>
    <n v="505800"/>
    <n v="50.58"/>
  </r>
  <r>
    <x v="1533"/>
    <x v="183"/>
    <x v="10"/>
    <x v="1"/>
    <n v="2640"/>
    <n v="214200"/>
    <n v="21.42"/>
  </r>
  <r>
    <x v="1533"/>
    <x v="183"/>
    <x v="10"/>
    <x v="2"/>
    <n v="360"/>
    <n v="4500"/>
    <n v="0.45"/>
  </r>
  <r>
    <x v="1533"/>
    <x v="183"/>
    <x v="10"/>
    <x v="2"/>
    <n v="428019.58645"/>
    <n v="560751777.04389405"/>
    <n v="56075.177704389404"/>
  </r>
  <r>
    <x v="1533"/>
    <x v="183"/>
    <x v="10"/>
    <x v="2"/>
    <n v="738991.52834199998"/>
    <n v="3670091450.40734"/>
    <n v="367009.14504073403"/>
  </r>
  <r>
    <x v="1533"/>
    <x v="183"/>
    <x v="10"/>
    <x v="1"/>
    <n v="639395.34327099996"/>
    <n v="3586257742.4366202"/>
    <n v="358625.77424366202"/>
  </r>
  <r>
    <x v="1533"/>
    <x v="183"/>
    <x v="10"/>
    <x v="2"/>
    <n v="192361.86979600001"/>
    <n v="641079.69199399999"/>
    <n v="64.107969199400003"/>
  </r>
  <r>
    <x v="1533"/>
    <x v="183"/>
    <x v="10"/>
    <x v="1"/>
    <n v="15190.707990999999"/>
    <n v="53507.551825000002"/>
    <n v="5.3507551825000004"/>
  </r>
  <r>
    <x v="1680"/>
    <x v="186"/>
    <x v="23"/>
    <x v="3"/>
    <n v="501421.66019600001"/>
    <n v="6726801587.7424297"/>
    <n v="672680.15877424297"/>
  </r>
  <r>
    <x v="1681"/>
    <x v="179"/>
    <x v="23"/>
    <x v="3"/>
    <n v="577333.19466599997"/>
    <n v="11650456521.777599"/>
    <n v="1165045.6521777599"/>
  </r>
  <r>
    <x v="1534"/>
    <x v="184"/>
    <x v="23"/>
    <x v="2"/>
    <n v="6.4989559999999997"/>
    <n v="1.8116559999999999"/>
    <n v="1.8116559999999999E-4"/>
  </r>
  <r>
    <x v="1534"/>
    <x v="184"/>
    <x v="23"/>
    <x v="2"/>
    <n v="153548.54471300001"/>
    <n v="515956.04229800001"/>
    <n v="51.595604229800003"/>
  </r>
  <r>
    <x v="1534"/>
    <x v="184"/>
    <x v="23"/>
    <x v="1"/>
    <n v="15852.062717999999"/>
    <n v="56572.966194000001"/>
    <n v="5.6572966194000003"/>
  </r>
  <r>
    <x v="1534"/>
    <x v="184"/>
    <x v="23"/>
    <x v="2"/>
    <n v="93.226308000000003"/>
    <n v="472.09800000000001"/>
    <n v="4.7209800000000003E-2"/>
  </r>
  <r>
    <x v="1534"/>
    <x v="184"/>
    <x v="23"/>
    <x v="2"/>
    <n v="368463.45512200001"/>
    <n v="819632065.62690604"/>
    <n v="81963.206562690597"/>
  </r>
  <r>
    <x v="1534"/>
    <x v="184"/>
    <x v="23"/>
    <x v="4"/>
    <n v="509001.29017599998"/>
    <n v="1309200268.4672201"/>
    <n v="130920.026846722"/>
  </r>
  <r>
    <x v="1534"/>
    <x v="184"/>
    <x v="23"/>
    <x v="1"/>
    <n v="37141.806878000003"/>
    <n v="15827076.786618"/>
    <n v="1582.7076786617999"/>
  </r>
  <r>
    <x v="1534"/>
    <x v="184"/>
    <x v="23"/>
    <x v="3"/>
    <n v="828276.08722700004"/>
    <n v="8898394193.3661404"/>
    <n v="889839.41933661408"/>
  </r>
  <r>
    <x v="1535"/>
    <x v="184"/>
    <x v="23"/>
    <x v="3"/>
    <n v="120"/>
    <n v="900"/>
    <n v="0.09"/>
  </r>
  <r>
    <x v="1535"/>
    <x v="184"/>
    <x v="23"/>
    <x v="3"/>
    <n v="180"/>
    <n v="1800"/>
    <n v="0.18"/>
  </r>
  <r>
    <x v="1535"/>
    <x v="184"/>
    <x v="23"/>
    <x v="4"/>
    <n v="894600.696214"/>
    <n v="1547594960.52177"/>
    <n v="154759.49605217701"/>
  </r>
  <r>
    <x v="1535"/>
    <x v="184"/>
    <x v="23"/>
    <x v="3"/>
    <n v="1062477.078888"/>
    <n v="10257496706.4879"/>
    <n v="1025749.67064879"/>
  </r>
  <r>
    <x v="1682"/>
    <x v="186"/>
    <x v="23"/>
    <x v="3"/>
    <n v="667696.61758800002"/>
    <n v="14554289289.318199"/>
    <n v="1455428.92893182"/>
  </r>
  <r>
    <x v="1683"/>
    <x v="186"/>
    <x v="23"/>
    <x v="3"/>
    <n v="720999.27941700001"/>
    <n v="10090259592.425301"/>
    <n v="1009025.9592425301"/>
  </r>
  <r>
    <x v="1536"/>
    <x v="185"/>
    <x v="23"/>
    <x v="3"/>
    <n v="120"/>
    <n v="900"/>
    <n v="0.09"/>
  </r>
  <r>
    <x v="1536"/>
    <x v="185"/>
    <x v="23"/>
    <x v="4"/>
    <n v="120"/>
    <n v="900"/>
    <n v="0.09"/>
  </r>
  <r>
    <x v="1536"/>
    <x v="185"/>
    <x v="23"/>
    <x v="3"/>
    <n v="120"/>
    <n v="900"/>
    <n v="0.09"/>
  </r>
  <r>
    <x v="1536"/>
    <x v="185"/>
    <x v="23"/>
    <x v="4"/>
    <n v="85860"/>
    <n v="55866600"/>
    <n v="5586.66"/>
  </r>
  <r>
    <x v="1536"/>
    <x v="185"/>
    <x v="23"/>
    <x v="4"/>
    <n v="78540"/>
    <n v="59466600"/>
    <n v="5946.66"/>
  </r>
  <r>
    <x v="1536"/>
    <x v="185"/>
    <x v="23"/>
    <x v="4"/>
    <n v="822538.03069199994"/>
    <n v="2266841220.27946"/>
    <n v="226684.122027946"/>
  </r>
  <r>
    <x v="1536"/>
    <x v="185"/>
    <x v="23"/>
    <x v="3"/>
    <n v="1018570.751926"/>
    <n v="10183266611.515499"/>
    <n v="1018326.6611515499"/>
  </r>
  <r>
    <x v="1537"/>
    <x v="185"/>
    <x v="23"/>
    <x v="3"/>
    <n v="120"/>
    <n v="900"/>
    <n v="0.09"/>
  </r>
  <r>
    <x v="1537"/>
    <x v="185"/>
    <x v="23"/>
    <x v="4"/>
    <n v="120"/>
    <n v="900"/>
    <n v="0.09"/>
  </r>
  <r>
    <x v="1537"/>
    <x v="185"/>
    <x v="23"/>
    <x v="4"/>
    <n v="631872.94601499999"/>
    <n v="4132482523.43645"/>
    <n v="413248.25234364503"/>
  </r>
  <r>
    <x v="1537"/>
    <x v="185"/>
    <x v="23"/>
    <x v="3"/>
    <n v="1063566.8666040001"/>
    <n v="15980997319.3367"/>
    <n v="1598099.7319336701"/>
  </r>
  <r>
    <x v="1538"/>
    <x v="186"/>
    <x v="23"/>
    <x v="3"/>
    <n v="1273964.455382"/>
    <n v="24407693572.6311"/>
    <n v="2440769.3572631101"/>
  </r>
  <r>
    <x v="1539"/>
    <x v="186"/>
    <x v="23"/>
    <x v="3"/>
    <n v="1930446.0189179999"/>
    <n v="35551838310.071899"/>
    <n v="3555183.83100719"/>
  </r>
  <r>
    <x v="1540"/>
    <x v="186"/>
    <x v="23"/>
    <x v="3"/>
    <n v="756246.690588"/>
    <n v="7491099407.5734501"/>
    <n v="749109.94075734506"/>
  </r>
  <r>
    <x v="1541"/>
    <x v="186"/>
    <x v="23"/>
    <x v="3"/>
    <n v="887036.36085499998"/>
    <n v="9117953368.5804195"/>
    <n v="911795.33685804193"/>
  </r>
  <r>
    <x v="1684"/>
    <x v="197"/>
    <x v="25"/>
    <x v="5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6D37BD-BDF8-4271-A699-BD1E8BB8F0C1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372" firstHeaderRow="1" firstDataRow="2" firstDataCol="1"/>
  <pivotFields count="7">
    <pivotField axis="axisRow" showAll="0">
      <items count="1686">
        <item x="517"/>
        <item x="913"/>
        <item x="197"/>
        <item x="900"/>
        <item x="434"/>
        <item x="462"/>
        <item x="198"/>
        <item x="129"/>
        <item x="813"/>
        <item x="652"/>
        <item x="672"/>
        <item x="1137"/>
        <item x="597"/>
        <item x="881"/>
        <item x="449"/>
        <item x="1105"/>
        <item x="413"/>
        <item x="263"/>
        <item x="690"/>
        <item x="443"/>
        <item x="620"/>
        <item x="708"/>
        <item x="709"/>
        <item x="1124"/>
        <item x="1240"/>
        <item x="1607"/>
        <item x="1529"/>
        <item x="783"/>
        <item x="717"/>
        <item x="1056"/>
        <item x="347"/>
        <item x="1606"/>
        <item x="209"/>
        <item x="498"/>
        <item x="1186"/>
        <item x="729"/>
        <item x="1634"/>
        <item x="1584"/>
        <item x="8"/>
        <item x="447"/>
        <item x="584"/>
        <item x="1682"/>
        <item x="256"/>
        <item x="1625"/>
        <item x="86"/>
        <item x="1442"/>
        <item x="175"/>
        <item x="959"/>
        <item x="1117"/>
        <item x="1047"/>
        <item x="936"/>
        <item x="1490"/>
        <item x="270"/>
        <item x="89"/>
        <item x="563"/>
        <item x="358"/>
        <item x="357"/>
        <item x="536"/>
        <item x="882"/>
        <item x="671"/>
        <item x="165"/>
        <item x="502"/>
        <item x="511"/>
        <item x="1043"/>
        <item x="886"/>
        <item x="548"/>
        <item x="146"/>
        <item x="1535"/>
        <item x="1220"/>
        <item x="1397"/>
        <item x="1113"/>
        <item x="562"/>
        <item x="286"/>
        <item x="312"/>
        <item x="803"/>
        <item x="928"/>
        <item x="1062"/>
        <item x="981"/>
        <item x="118"/>
        <item x="414"/>
        <item x="969"/>
        <item x="880"/>
        <item x="1465"/>
        <item x="1138"/>
        <item x="223"/>
        <item x="1484"/>
        <item x="73"/>
        <item x="624"/>
        <item x="657"/>
        <item x="1265"/>
        <item x="663"/>
        <item x="265"/>
        <item x="400"/>
        <item x="1285"/>
        <item x="1111"/>
        <item x="851"/>
        <item x="1002"/>
        <item x="996"/>
        <item x="796"/>
        <item x="121"/>
        <item x="154"/>
        <item x="134"/>
        <item x="988"/>
        <item x="403"/>
        <item x="352"/>
        <item x="370"/>
        <item x="1507"/>
        <item x="613"/>
        <item x="739"/>
        <item x="604"/>
        <item x="694"/>
        <item x="496"/>
        <item x="253"/>
        <item x="677"/>
        <item x="147"/>
        <item x="249"/>
        <item x="1455"/>
        <item x="371"/>
        <item x="1591"/>
        <item x="1661"/>
        <item x="1342"/>
        <item x="1270"/>
        <item x="1180"/>
        <item x="940"/>
        <item x="1044"/>
        <item x="747"/>
        <item x="1640"/>
        <item x="463"/>
        <item x="208"/>
        <item x="378"/>
        <item x="1463"/>
        <item x="1461"/>
        <item x="1303"/>
        <item x="1197"/>
        <item x="777"/>
        <item x="1107"/>
        <item x="392"/>
        <item x="1219"/>
        <item x="143"/>
        <item x="139"/>
        <item x="156"/>
        <item x="133"/>
        <item x="1620"/>
        <item x="1159"/>
        <item x="1275"/>
        <item x="1234"/>
        <item x="550"/>
        <item x="665"/>
        <item x="968"/>
        <item x="166"/>
        <item x="1667"/>
        <item x="538"/>
        <item x="28"/>
        <item x="363"/>
        <item x="1262"/>
        <item x="930"/>
        <item x="1318"/>
        <item x="919"/>
        <item x="381"/>
        <item x="912"/>
        <item x="1123"/>
        <item x="1225"/>
        <item x="2"/>
        <item x="712"/>
        <item x="176"/>
        <item x="594"/>
        <item x="1009"/>
        <item x="852"/>
        <item x="178"/>
        <item x="353"/>
        <item x="807"/>
        <item x="1434"/>
        <item x="1287"/>
        <item x="1326"/>
        <item x="1649"/>
        <item x="43"/>
        <item x="614"/>
        <item x="31"/>
        <item x="187"/>
        <item x="1583"/>
        <item x="1425"/>
        <item x="1578"/>
        <item x="435"/>
        <item x="1167"/>
        <item x="1464"/>
        <item x="860"/>
        <item x="34"/>
        <item x="528"/>
        <item x="911"/>
        <item x="1517"/>
        <item x="983"/>
        <item x="1438"/>
        <item x="155"/>
        <item x="421"/>
        <item x="343"/>
        <item x="33"/>
        <item x="1663"/>
        <item x="587"/>
        <item x="1218"/>
        <item x="871"/>
        <item x="159"/>
        <item x="884"/>
        <item x="719"/>
        <item x="470"/>
        <item x="126"/>
        <item x="287"/>
        <item x="1149"/>
        <item x="710"/>
        <item x="1029"/>
        <item x="478"/>
        <item x="897"/>
        <item x="1116"/>
        <item x="595"/>
        <item x="785"/>
        <item x="288"/>
        <item x="56"/>
        <item x="1273"/>
        <item x="1166"/>
        <item x="1114"/>
        <item x="1271"/>
        <item x="1179"/>
        <item x="1518"/>
        <item x="1115"/>
        <item x="1598"/>
        <item x="1477"/>
        <item x="647"/>
        <item x="1061"/>
        <item x="1468"/>
        <item x="1356"/>
        <item x="664"/>
        <item x="1337"/>
        <item x="1041"/>
        <item x="1327"/>
        <item x="467"/>
        <item x="257"/>
        <item x="240"/>
        <item x="97"/>
        <item x="931"/>
        <item x="1651"/>
        <item x="464"/>
        <item x="545"/>
        <item x="540"/>
        <item x="349"/>
        <item x="520"/>
        <item x="1357"/>
        <item x="648"/>
        <item x="94"/>
        <item x="960"/>
        <item x="876"/>
        <item x="714"/>
        <item x="1132"/>
        <item x="910"/>
        <item x="1147"/>
        <item x="1415"/>
        <item x="235"/>
        <item x="802"/>
        <item x="439"/>
        <item x="1383"/>
        <item x="1068"/>
        <item x="128"/>
        <item x="1475"/>
        <item x="1376"/>
        <item x="450"/>
        <item x="307"/>
        <item x="635"/>
        <item x="393"/>
        <item x="315"/>
        <item x="808"/>
        <item x="985"/>
        <item x="1368"/>
        <item x="1026"/>
        <item x="261"/>
        <item x="1194"/>
        <item x="142"/>
        <item x="428"/>
        <item x="69"/>
        <item x="1247"/>
        <item x="202"/>
        <item x="1042"/>
        <item x="628"/>
        <item x="1076"/>
        <item x="1095"/>
        <item x="1055"/>
        <item x="242"/>
        <item x="1616"/>
        <item x="444"/>
        <item x="279"/>
        <item x="1028"/>
        <item x="1298"/>
        <item x="1302"/>
        <item x="1406"/>
        <item x="448"/>
        <item x="1261"/>
        <item x="725"/>
        <item x="161"/>
        <item x="883"/>
        <item x="1336"/>
        <item x="85"/>
        <item x="1384"/>
        <item x="722"/>
        <item x="603"/>
        <item x="177"/>
        <item x="442"/>
        <item x="1292"/>
        <item x="1437"/>
        <item x="1221"/>
        <item x="1408"/>
        <item x="1172"/>
        <item x="588"/>
        <item x="546"/>
        <item x="1087"/>
        <item x="527"/>
        <item x="567"/>
        <item x="543"/>
        <item x="705"/>
        <item x="643"/>
        <item x="1196"/>
        <item x="1131"/>
        <item x="295"/>
        <item x="1627"/>
        <item x="935"/>
        <item x="1371"/>
        <item x="391"/>
        <item x="1447"/>
        <item x="148"/>
        <item x="1421"/>
        <item x="201"/>
        <item x="1248"/>
        <item x="355"/>
        <item x="82"/>
        <item x="1187"/>
        <item x="716"/>
        <item x="752"/>
        <item x="1369"/>
        <item x="1051"/>
        <item x="1453"/>
        <item x="962"/>
        <item x="1400"/>
        <item x="1451"/>
        <item x="744"/>
        <item x="1374"/>
        <item x="113"/>
        <item x="1256"/>
        <item x="1354"/>
        <item x="1481"/>
        <item x="216"/>
        <item x="1370"/>
        <item x="606"/>
        <item x="213"/>
        <item x="779"/>
        <item x="364"/>
        <item x="743"/>
        <item x="136"/>
        <item x="416"/>
        <item x="1069"/>
        <item x="669"/>
        <item x="1075"/>
        <item x="1647"/>
        <item x="571"/>
        <item x="792"/>
        <item x="460"/>
        <item x="5"/>
        <item x="59"/>
        <item x="589"/>
        <item x="137"/>
        <item x="678"/>
        <item x="1366"/>
        <item x="40"/>
        <item x="590"/>
        <item x="1084"/>
        <item x="1398"/>
        <item x="1032"/>
        <item x="953"/>
        <item x="516"/>
        <item x="724"/>
        <item x="1251"/>
        <item x="1100"/>
        <item x="1141"/>
        <item x="243"/>
        <item x="1486"/>
        <item x="368"/>
        <item x="490"/>
        <item x="431"/>
        <item x="1404"/>
        <item x="455"/>
        <item x="689"/>
        <item x="929"/>
        <item x="337"/>
        <item x="585"/>
        <item x="923"/>
        <item x="214"/>
        <item x="1096"/>
        <item x="821"/>
        <item x="401"/>
        <item x="1264"/>
        <item x="686"/>
        <item x="541"/>
        <item x="944"/>
        <item x="1381"/>
        <item x="1213"/>
        <item x="1268"/>
        <item x="1269"/>
        <item x="205"/>
        <item x="65"/>
        <item x="641"/>
        <item x="916"/>
        <item x="1433"/>
        <item x="160"/>
        <item x="1585"/>
        <item x="1291"/>
        <item x="915"/>
        <item x="375"/>
        <item x="80"/>
        <item x="149"/>
        <item x="271"/>
        <item x="473"/>
        <item x="183"/>
        <item x="420"/>
        <item x="1059"/>
        <item x="258"/>
        <item x="0"/>
        <item x="1184"/>
        <item x="1658"/>
        <item x="1526"/>
        <item x="1382"/>
        <item x="1278"/>
        <item x="494"/>
        <item x="191"/>
        <item x="963"/>
        <item x="285"/>
        <item x="1555"/>
        <item x="569"/>
        <item x="461"/>
        <item x="1457"/>
        <item x="309"/>
        <item x="38"/>
        <item x="698"/>
        <item x="1446"/>
        <item x="1427"/>
        <item x="1060"/>
        <item x="736"/>
        <item x="365"/>
        <item x="1612"/>
        <item x="239"/>
        <item x="1286"/>
        <item x="383"/>
        <item x="534"/>
        <item x="409"/>
        <item x="1245"/>
        <item x="18"/>
        <item x="868"/>
        <item x="1579"/>
        <item x="441"/>
        <item x="1188"/>
        <item x="549"/>
        <item x="456"/>
        <item x="1402"/>
        <item x="87"/>
        <item x="277"/>
        <item x="1565"/>
        <item x="720"/>
        <item x="30"/>
        <item x="48"/>
        <item x="1003"/>
        <item x="1272"/>
        <item x="790"/>
        <item x="15"/>
        <item x="1511"/>
        <item x="560"/>
        <item x="1487"/>
        <item x="1531"/>
        <item x="1594"/>
        <item x="266"/>
        <item x="847"/>
        <item x="1452"/>
        <item x="334"/>
        <item x="373"/>
        <item x="1226"/>
        <item x="1308"/>
        <item x="377"/>
        <item x="827"/>
        <item x="1158"/>
        <item x="1650"/>
        <item x="1660"/>
        <item x="1333"/>
        <item x="250"/>
        <item x="11"/>
        <item x="10"/>
        <item x="1319"/>
        <item x="1314"/>
        <item x="1674"/>
        <item x="1361"/>
        <item x="1168"/>
        <item x="1554"/>
        <item x="1216"/>
        <item x="366"/>
        <item x="1489"/>
        <item x="471"/>
        <item x="1049"/>
        <item x="894"/>
        <item x="1429"/>
        <item x="1297"/>
        <item x="596"/>
        <item x="1290"/>
        <item x="1170"/>
        <item x="1282"/>
        <item x="1642"/>
        <item x="332"/>
        <item x="1567"/>
        <item x="17"/>
        <item x="840"/>
        <item x="662"/>
        <item x="1572"/>
        <item x="376"/>
        <item x="1108"/>
        <item x="325"/>
        <item x="933"/>
        <item x="1198"/>
        <item x="1163"/>
        <item x="593"/>
        <item x="1130"/>
        <item x="791"/>
        <item x="1097"/>
        <item x="1007"/>
        <item x="637"/>
        <item x="892"/>
        <item x="602"/>
        <item x="341"/>
        <item x="879"/>
        <item x="976"/>
        <item x="1185"/>
        <item x="742"/>
        <item x="60"/>
        <item x="1349"/>
        <item x="805"/>
        <item x="1587"/>
        <item x="1058"/>
        <item x="1010"/>
        <item x="1250"/>
        <item x="859"/>
        <item x="774"/>
        <item x="639"/>
        <item x="497"/>
        <item x="982"/>
        <item x="618"/>
        <item x="487"/>
        <item x="138"/>
        <item x="1394"/>
        <item x="715"/>
        <item x="112"/>
        <item x="927"/>
        <item x="642"/>
        <item x="759"/>
        <item x="210"/>
        <item x="570"/>
        <item x="493"/>
        <item x="893"/>
        <item x="514"/>
        <item x="539"/>
        <item x="482"/>
        <item x="488"/>
        <item x="116"/>
        <item x="1638"/>
        <item x="1192"/>
        <item x="658"/>
        <item x="797"/>
        <item x="817"/>
        <item x="1235"/>
        <item x="1063"/>
        <item x="685"/>
        <item x="1199"/>
        <item x="646"/>
        <item x="564"/>
        <item x="501"/>
        <item x="667"/>
        <item x="702"/>
        <item x="1082"/>
        <item x="23"/>
        <item x="965"/>
        <item x="162"/>
        <item x="891"/>
        <item x="730"/>
        <item x="300"/>
        <item x="1000"/>
        <item x="1258"/>
        <item x="1498"/>
        <item x="1079"/>
        <item x="1121"/>
        <item x="901"/>
        <item x="754"/>
        <item x="979"/>
        <item x="844"/>
        <item x="1460"/>
        <item x="971"/>
        <item x="489"/>
        <item x="823"/>
        <item x="580"/>
        <item x="995"/>
        <item x="1021"/>
        <item x="713"/>
        <item x="1345"/>
        <item x="1207"/>
        <item x="945"/>
        <item x="141"/>
        <item x="222"/>
        <item x="1023"/>
        <item x="458"/>
        <item x="521"/>
        <item x="966"/>
        <item x="425"/>
        <item x="877"/>
        <item x="1160"/>
        <item x="1211"/>
        <item x="583"/>
        <item x="924"/>
        <item x="704"/>
        <item x="1157"/>
        <item x="947"/>
        <item x="438"/>
        <item x="1036"/>
        <item x="645"/>
        <item x="404"/>
        <item x="255"/>
        <item x="1232"/>
        <item x="634"/>
        <item x="196"/>
        <item x="525"/>
        <item x="751"/>
        <item x="1542"/>
        <item x="861"/>
        <item x="1385"/>
        <item x="1624"/>
        <item x="500"/>
        <item x="1556"/>
        <item x="396"/>
        <item x="1279"/>
        <item x="105"/>
        <item x="151"/>
        <item x="1493"/>
        <item x="636"/>
        <item x="1008"/>
        <item x="25"/>
        <item x="109"/>
        <item x="1375"/>
        <item x="7"/>
        <item x="1505"/>
        <item x="629"/>
        <item x="1593"/>
        <item x="1548"/>
        <item x="1426"/>
        <item x="228"/>
        <item x="13"/>
        <item x="445"/>
        <item x="1677"/>
        <item x="845"/>
        <item x="1412"/>
        <item x="956"/>
        <item x="1571"/>
        <item x="1675"/>
        <item x="117"/>
        <item x="1573"/>
        <item x="35"/>
        <item x="6"/>
        <item x="499"/>
        <item x="688"/>
        <item x="972"/>
        <item x="1077"/>
        <item x="63"/>
        <item x="372"/>
        <item x="1449"/>
        <item x="1086"/>
        <item x="862"/>
        <item x="173"/>
        <item x="856"/>
        <item x="1418"/>
        <item x="1654"/>
        <item x="1665"/>
        <item x="1668"/>
        <item x="1643"/>
        <item x="1281"/>
        <item x="938"/>
        <item x="769"/>
        <item x="609"/>
        <item x="1506"/>
        <item x="1127"/>
        <item x="943"/>
        <item x="1315"/>
        <item x="1576"/>
        <item x="220"/>
        <item x="1317"/>
        <item x="1340"/>
        <item x="66"/>
        <item x="1283"/>
        <item x="45"/>
        <item x="1304"/>
        <item x="283"/>
        <item x="1608"/>
        <item x="1588"/>
        <item x="632"/>
        <item x="864"/>
        <item x="96"/>
        <item x="170"/>
        <item x="1448"/>
        <item x="1019"/>
        <item x="405"/>
        <item x="544"/>
        <item x="46"/>
        <item x="703"/>
        <item x="522"/>
        <item x="659"/>
        <item x="278"/>
        <item x="389"/>
        <item x="1623"/>
        <item x="1500"/>
        <item x="42"/>
        <item x="386"/>
        <item x="1524"/>
        <item x="1241"/>
        <item x="1223"/>
        <item x="1329"/>
        <item x="1485"/>
        <item x="1377"/>
        <item x="70"/>
        <item x="1071"/>
        <item x="1355"/>
        <item x="1467"/>
        <item x="654"/>
        <item x="776"/>
        <item x="977"/>
        <item x="1175"/>
        <item x="1522"/>
        <item x="771"/>
        <item x="918"/>
        <item x="768"/>
        <item x="1416"/>
        <item x="415"/>
        <item x="388"/>
        <item x="775"/>
        <item x="1549"/>
        <item x="1203"/>
        <item x="889"/>
        <item x="1316"/>
        <item x="772"/>
        <item x="1372"/>
        <item x="1470"/>
        <item x="1628"/>
        <item x="582"/>
        <item x="1358"/>
        <item x="485"/>
        <item x="193"/>
        <item x="1006"/>
        <item x="1641"/>
        <item x="1515"/>
        <item x="753"/>
        <item x="289"/>
        <item x="453"/>
        <item x="342"/>
        <item x="718"/>
        <item x="1229"/>
        <item x="638"/>
        <item x="167"/>
        <item x="682"/>
        <item x="1680"/>
        <item x="1501"/>
        <item x="986"/>
        <item x="374"/>
        <item x="275"/>
        <item x="1351"/>
        <item x="272"/>
        <item x="833"/>
        <item x="1399"/>
        <item x="786"/>
        <item x="1386"/>
        <item x="575"/>
        <item x="572"/>
        <item x="763"/>
        <item x="656"/>
        <item x="633"/>
        <item x="331"/>
        <item x="1296"/>
        <item x="937"/>
        <item x="230"/>
        <item x="1156"/>
        <item x="1142"/>
        <item x="1332"/>
        <item x="1183"/>
        <item x="1074"/>
        <item x="344"/>
        <item x="990"/>
        <item x="907"/>
        <item x="268"/>
        <item x="728"/>
        <item x="853"/>
        <item x="90"/>
        <item x="1151"/>
        <item x="290"/>
        <item x="123"/>
        <item x="1509"/>
        <item x="666"/>
        <item x="14"/>
        <item x="199"/>
        <item x="1629"/>
        <item x="1309"/>
        <item x="1392"/>
        <item x="1632"/>
        <item x="1440"/>
        <item x="397"/>
        <item x="1306"/>
        <item x="561"/>
        <item x="814"/>
        <item x="1513"/>
        <item x="299"/>
        <item x="1153"/>
        <item x="452"/>
        <item x="592"/>
        <item x="644"/>
        <item x="649"/>
        <item x="825"/>
        <item x="740"/>
        <item x="1423"/>
        <item x="1430"/>
        <item x="1566"/>
        <item x="132"/>
        <item x="264"/>
        <item x="1173"/>
        <item x="153"/>
        <item x="1228"/>
        <item x="610"/>
        <item x="433"/>
        <item x="350"/>
        <item x="770"/>
        <item x="157"/>
        <item x="1295"/>
        <item x="1244"/>
        <item x="760"/>
        <item x="767"/>
        <item x="102"/>
        <item x="673"/>
        <item x="964"/>
        <item x="311"/>
        <item x="1575"/>
        <item x="1050"/>
        <item x="1514"/>
        <item x="1128"/>
        <item x="917"/>
        <item x="1671"/>
        <item x="681"/>
        <item x="839"/>
        <item x="1364"/>
        <item x="801"/>
        <item x="122"/>
        <item x="1659"/>
        <item x="437"/>
        <item x="294"/>
        <item x="351"/>
        <item x="581"/>
        <item x="946"/>
        <item x="1260"/>
        <item x="212"/>
        <item x="552"/>
        <item x="1001"/>
        <item x="1110"/>
        <item x="359"/>
        <item x="1512"/>
        <item x="866"/>
        <item x="217"/>
        <item x="957"/>
        <item x="1378"/>
        <item x="533"/>
        <item x="1102"/>
        <item x="81"/>
        <item x="114"/>
        <item x="1090"/>
        <item x="734"/>
        <item x="1414"/>
        <item x="83"/>
        <item x="887"/>
        <item x="1101"/>
        <item x="1193"/>
        <item x="858"/>
        <item x="863"/>
        <item x="1133"/>
        <item x="830"/>
        <item x="74"/>
        <item x="1523"/>
        <item x="1289"/>
        <item x="1152"/>
        <item x="869"/>
        <item x="1557"/>
        <item x="1683"/>
        <item x="32"/>
        <item x="346"/>
        <item x="1483"/>
        <item x="1362"/>
        <item x="1615"/>
        <item x="1409"/>
        <item x="84"/>
        <item x="1140"/>
        <item x="818"/>
        <item x="1210"/>
        <item x="1365"/>
        <item x="186"/>
        <item x="958"/>
        <item x="1420"/>
        <item x="980"/>
        <item x="1222"/>
        <item x="55"/>
        <item x="41"/>
        <item x="600"/>
        <item x="574"/>
        <item x="998"/>
        <item x="1330"/>
        <item x="1502"/>
        <item x="1359"/>
        <item x="1125"/>
        <item x="37"/>
        <item x="1618"/>
        <item x="407"/>
        <item x="1139"/>
        <item x="984"/>
        <item x="1534"/>
        <item x="1388"/>
        <item x="1473"/>
        <item x="394"/>
        <item x="1436"/>
        <item x="699"/>
        <item x="1662"/>
        <item x="273"/>
        <item x="838"/>
        <item x="843"/>
        <item x="1161"/>
        <item x="1478"/>
        <item x="1299"/>
        <item x="1320"/>
        <item x="1538"/>
        <item x="1673"/>
        <item x="1035"/>
        <item x="251"/>
        <item x="1145"/>
        <item x="195"/>
        <item x="77"/>
        <item x="1324"/>
        <item x="1670"/>
        <item x="1352"/>
        <item x="1046"/>
        <item x="1323"/>
        <item x="1450"/>
        <item x="1581"/>
        <item x="824"/>
        <item x="1143"/>
        <item x="361"/>
        <item x="675"/>
        <item x="1577"/>
        <item x="340"/>
        <item x="721"/>
        <item x="975"/>
        <item x="1419"/>
        <item x="302"/>
        <item x="565"/>
        <item x="526"/>
        <item x="103"/>
        <item x="227"/>
        <item x="417"/>
        <item x="577"/>
        <item x="297"/>
        <item x="1405"/>
        <item x="215"/>
        <item x="510"/>
        <item x="608"/>
        <item x="93"/>
        <item x="1073"/>
        <item x="1456"/>
        <item x="402"/>
        <item x="701"/>
        <item x="51"/>
        <item x="1626"/>
        <item x="1020"/>
        <item x="1227"/>
        <item x="573"/>
        <item x="232"/>
        <item x="806"/>
        <item x="306"/>
        <item x="262"/>
        <item x="281"/>
        <item x="1249"/>
        <item x="1311"/>
        <item x="1550"/>
        <item x="238"/>
        <item x="898"/>
        <item x="1346"/>
        <item x="878"/>
        <item x="1492"/>
        <item x="1310"/>
        <item x="231"/>
        <item x="362"/>
        <item x="1017"/>
        <item x="1277"/>
        <item x="627"/>
        <item x="483"/>
        <item x="834"/>
        <item x="1024"/>
        <item x="773"/>
        <item x="328"/>
        <item x="330"/>
        <item x="691"/>
        <item x="1033"/>
        <item x="1070"/>
        <item x="9"/>
        <item x="1609"/>
        <item x="925"/>
        <item x="558"/>
        <item x="21"/>
        <item x="1380"/>
        <item x="519"/>
        <item x="1574"/>
        <item x="1582"/>
        <item x="418"/>
        <item x="1253"/>
        <item x="1503"/>
        <item x="1482"/>
        <item x="1586"/>
        <item x="16"/>
        <item x="1004"/>
        <item x="1553"/>
        <item x="904"/>
        <item x="1202"/>
        <item x="248"/>
        <item x="276"/>
        <item x="997"/>
        <item x="333"/>
        <item x="144"/>
        <item x="244"/>
        <item x="1146"/>
        <item x="723"/>
        <item x="941"/>
        <item x="1519"/>
        <item x="967"/>
        <item x="867"/>
        <item x="994"/>
        <item x="1645"/>
        <item x="1527"/>
        <item x="465"/>
        <item x="908"/>
        <item x="1239"/>
        <item x="194"/>
        <item x="942"/>
        <item x="576"/>
        <item x="171"/>
        <item x="850"/>
        <item x="395"/>
        <item x="1237"/>
        <item x="1462"/>
        <item x="1092"/>
        <item x="837"/>
        <item x="1672"/>
        <item x="1508"/>
        <item x="1181"/>
        <item x="495"/>
        <item x="1679"/>
        <item x="316"/>
        <item x="1353"/>
        <item x="317"/>
        <item x="1259"/>
        <item x="1052"/>
        <item x="914"/>
        <item x="670"/>
        <item x="683"/>
        <item x="130"/>
        <item x="71"/>
        <item x="607"/>
        <item x="1136"/>
        <item x="185"/>
        <item x="741"/>
        <item x="1681"/>
        <item x="1288"/>
        <item x="225"/>
        <item x="1045"/>
        <item x="424"/>
        <item x="1246"/>
        <item x="108"/>
        <item x="1040"/>
        <item x="731"/>
        <item x="259"/>
        <item x="491"/>
        <item x="1596"/>
        <item x="1343"/>
        <item x="700"/>
        <item x="789"/>
        <item x="104"/>
        <item x="951"/>
        <item x="432"/>
        <item x="1603"/>
        <item x="601"/>
        <item x="1339"/>
        <item x="1439"/>
        <item x="1162"/>
        <item x="1646"/>
        <item x="1424"/>
        <item x="1088"/>
        <item x="578"/>
        <item x="39"/>
        <item x="486"/>
        <item x="1164"/>
        <item x="1592"/>
        <item x="1387"/>
        <item x="1389"/>
        <item x="474"/>
        <item x="1480"/>
        <item x="115"/>
        <item x="319"/>
        <item x="1"/>
        <item x="62"/>
        <item x="54"/>
        <item x="1252"/>
        <item x="1169"/>
        <item x="888"/>
        <item x="419"/>
        <item x="360"/>
        <item x="367"/>
        <item x="1338"/>
        <item x="88"/>
        <item x="1103"/>
        <item x="1233"/>
        <item x="535"/>
        <item x="1652"/>
        <item x="298"/>
        <item x="949"/>
        <item x="412"/>
        <item x="1403"/>
        <item x="1600"/>
        <item x="1335"/>
        <item x="229"/>
        <item x="695"/>
        <item x="547"/>
        <item x="1135"/>
        <item x="336"/>
        <item x="842"/>
        <item x="1563"/>
        <item x="1569"/>
        <item x="1664"/>
        <item x="1347"/>
        <item x="204"/>
        <item x="1678"/>
        <item x="1089"/>
        <item x="119"/>
        <item x="27"/>
        <item x="738"/>
        <item x="732"/>
        <item x="1080"/>
        <item x="57"/>
        <item x="269"/>
        <item x="1081"/>
        <item x="164"/>
        <item x="274"/>
        <item x="668"/>
        <item x="1539"/>
        <item x="254"/>
        <item x="206"/>
        <item x="181"/>
        <item x="292"/>
        <item x="711"/>
        <item x="50"/>
        <item x="469"/>
        <item x="1499"/>
        <item x="440"/>
        <item x="1428"/>
        <item x="1401"/>
        <item x="932"/>
        <item x="296"/>
        <item x="168"/>
        <item x="1195"/>
        <item x="841"/>
        <item x="20"/>
        <item x="58"/>
        <item x="252"/>
        <item x="835"/>
        <item x="1112"/>
        <item x="655"/>
        <item x="727"/>
        <item x="44"/>
        <item x="1431"/>
        <item x="726"/>
        <item x="630"/>
        <item x="1174"/>
        <item x="301"/>
        <item x="479"/>
        <item x="1236"/>
        <item x="733"/>
        <item x="970"/>
        <item x="542"/>
        <item x="1072"/>
        <item x="1191"/>
        <item x="1098"/>
        <item x="1532"/>
        <item x="531"/>
        <item x="1129"/>
        <item x="1120"/>
        <item x="1552"/>
        <item x="1263"/>
        <item x="1445"/>
        <item x="1064"/>
        <item x="1331"/>
        <item x="1666"/>
        <item x="816"/>
        <item x="978"/>
        <item x="794"/>
        <item x="1459"/>
        <item x="127"/>
        <item x="1559"/>
        <item x="1533"/>
        <item x="1034"/>
        <item x="1648"/>
        <item x="1053"/>
        <item x="480"/>
        <item x="961"/>
        <item x="661"/>
        <item x="203"/>
        <item x="1621"/>
        <item x="1568"/>
        <item x="303"/>
        <item x="64"/>
        <item x="1589"/>
        <item x="68"/>
        <item x="457"/>
        <item x="241"/>
        <item x="189"/>
        <item x="454"/>
        <item x="1206"/>
        <item x="765"/>
        <item x="781"/>
        <item x="385"/>
        <item x="1454"/>
        <item x="1230"/>
        <item x="4"/>
        <item x="190"/>
        <item x="1119"/>
        <item x="26"/>
        <item x="49"/>
        <item x="804"/>
        <item x="476"/>
        <item x="1417"/>
        <item x="812"/>
        <item x="282"/>
        <item x="106"/>
        <item x="619"/>
        <item x="472"/>
        <item x="140"/>
        <item x="566"/>
        <item x="706"/>
        <item x="828"/>
        <item x="1274"/>
        <item x="1300"/>
        <item x="762"/>
        <item x="991"/>
        <item x="1441"/>
        <item x="513"/>
        <item x="47"/>
        <item x="906"/>
        <item x="832"/>
        <item x="369"/>
        <item x="1543"/>
        <item x="921"/>
        <item x="954"/>
        <item x="896"/>
        <item x="948"/>
        <item x="1631"/>
        <item x="226"/>
        <item x="466"/>
        <item x="1363"/>
        <item x="568"/>
        <item x="1305"/>
        <item x="1599"/>
        <item x="1474"/>
        <item x="426"/>
        <item x="1396"/>
        <item x="1521"/>
        <item x="221"/>
        <item x="503"/>
        <item x="820"/>
        <item x="735"/>
        <item x="267"/>
        <item x="468"/>
        <item x="1497"/>
        <item x="795"/>
        <item x="1610"/>
        <item x="615"/>
        <item x="188"/>
        <item x="379"/>
        <item x="260"/>
        <item x="423"/>
        <item x="390"/>
        <item x="451"/>
        <item x="1422"/>
        <item x="873"/>
        <item x="782"/>
        <item x="1525"/>
        <item x="1391"/>
        <item x="1379"/>
        <item x="829"/>
        <item x="750"/>
        <item x="1122"/>
        <item x="224"/>
        <item x="79"/>
        <item x="822"/>
        <item x="111"/>
        <item x="611"/>
        <item x="761"/>
        <item x="323"/>
        <item x="846"/>
        <item x="815"/>
        <item x="623"/>
        <item x="1410"/>
        <item x="1560"/>
        <item x="1078"/>
        <item x="793"/>
        <item x="1630"/>
        <item x="809"/>
        <item x="872"/>
        <item x="854"/>
        <item x="653"/>
        <item x="1099"/>
        <item x="999"/>
        <item x="934"/>
        <item x="427"/>
        <item x="920"/>
        <item x="380"/>
        <item x="651"/>
        <item x="1155"/>
        <item x="348"/>
        <item x="245"/>
        <item x="553"/>
        <item x="1018"/>
        <item x="865"/>
        <item x="1091"/>
        <item x="950"/>
        <item x="870"/>
        <item x="679"/>
        <item x="631"/>
        <item x="780"/>
        <item x="320"/>
        <item x="1276"/>
        <item x="318"/>
        <item x="692"/>
        <item x="903"/>
        <item x="626"/>
        <item x="922"/>
        <item x="1014"/>
        <item x="1644"/>
        <item x="551"/>
        <item x="436"/>
        <item x="537"/>
        <item x="1322"/>
        <item x="616"/>
        <item x="1255"/>
        <item x="234"/>
        <item x="321"/>
        <item x="746"/>
        <item x="430"/>
        <item x="1148"/>
        <item x="640"/>
        <item x="308"/>
        <item x="909"/>
        <item x="788"/>
        <item x="1011"/>
        <item x="1435"/>
        <item x="1471"/>
        <item x="293"/>
        <item x="1013"/>
        <item x="1217"/>
        <item x="819"/>
        <item x="687"/>
        <item x="1284"/>
        <item x="855"/>
        <item x="100"/>
        <item x="1027"/>
        <item x="169"/>
        <item x="1012"/>
        <item x="505"/>
        <item x="696"/>
        <item x="1066"/>
        <item x="72"/>
        <item x="52"/>
        <item x="831"/>
        <item x="885"/>
        <item x="890"/>
        <item x="625"/>
        <item x="326"/>
        <item x="800"/>
        <item x="1238"/>
        <item x="1190"/>
        <item x="902"/>
        <item x="508"/>
        <item x="1214"/>
        <item x="481"/>
        <item x="399"/>
        <item x="621"/>
        <item x="218"/>
        <item x="408"/>
        <item x="764"/>
        <item x="811"/>
        <item x="676"/>
        <item x="1479"/>
        <item x="874"/>
        <item x="523"/>
        <item x="1413"/>
        <item x="748"/>
        <item x="284"/>
        <item x="612"/>
        <item x="1165"/>
        <item x="1334"/>
        <item x="327"/>
        <item x="810"/>
        <item x="778"/>
        <item x="1494"/>
        <item x="1602"/>
        <item x="1669"/>
        <item x="184"/>
        <item x="1656"/>
        <item x="509"/>
        <item x="1242"/>
        <item x="1267"/>
        <item x="1558"/>
        <item x="1605"/>
        <item x="1348"/>
        <item x="492"/>
        <item x="849"/>
        <item x="1022"/>
        <item x="1266"/>
        <item x="174"/>
        <item x="529"/>
        <item x="622"/>
        <item x="1458"/>
        <item x="1561"/>
        <item x="1367"/>
        <item x="1595"/>
        <item x="1622"/>
        <item x="1611"/>
        <item x="1614"/>
        <item x="1134"/>
        <item x="1657"/>
        <item x="1057"/>
        <item x="1201"/>
        <item x="1118"/>
        <item x="192"/>
        <item x="799"/>
        <item x="1504"/>
        <item x="1178"/>
        <item x="313"/>
        <item x="1182"/>
        <item x="1054"/>
        <item x="1243"/>
        <item x="1048"/>
        <item x="291"/>
        <item x="826"/>
        <item x="1106"/>
        <item x="1257"/>
        <item x="1231"/>
        <item x="1280"/>
        <item x="19"/>
        <item x="693"/>
        <item x="61"/>
        <item x="599"/>
        <item x="1411"/>
        <item x="1407"/>
        <item x="1636"/>
        <item x="387"/>
        <item x="384"/>
        <item x="1547"/>
        <item x="339"/>
        <item x="329"/>
        <item x="1637"/>
        <item x="1321"/>
        <item x="411"/>
        <item x="974"/>
        <item x="1313"/>
        <item x="857"/>
        <item x="1496"/>
        <item x="993"/>
        <item x="559"/>
        <item x="1039"/>
        <item x="1031"/>
        <item x="848"/>
        <item x="787"/>
        <item x="755"/>
        <item x="29"/>
        <item x="233"/>
        <item x="1510"/>
        <item x="1466"/>
        <item x="1633"/>
        <item x="1393"/>
        <item x="3"/>
        <item x="992"/>
        <item x="1562"/>
        <item x="532"/>
        <item x="1491"/>
        <item x="605"/>
        <item x="356"/>
        <item x="556"/>
        <item x="1495"/>
        <item x="477"/>
        <item x="1016"/>
        <item x="518"/>
        <item x="798"/>
        <item x="1104"/>
        <item x="617"/>
        <item x="1293"/>
        <item x="952"/>
        <item x="406"/>
        <item x="179"/>
        <item x="1546"/>
        <item x="989"/>
        <item x="905"/>
        <item x="180"/>
        <item x="1619"/>
        <item x="22"/>
        <item x="554"/>
        <item x="1094"/>
        <item x="987"/>
        <item x="12"/>
        <item x="324"/>
        <item x="1189"/>
        <item x="172"/>
        <item x="1204"/>
        <item x="680"/>
        <item x="1205"/>
        <item x="1544"/>
        <item x="1541"/>
        <item x="67"/>
        <item x="398"/>
        <item x="24"/>
        <item x="1067"/>
        <item x="895"/>
        <item x="926"/>
        <item x="579"/>
        <item x="1537"/>
        <item x="158"/>
        <item x="1109"/>
        <item x="1395"/>
        <item x="1597"/>
        <item x="1590"/>
        <item x="95"/>
        <item x="335"/>
        <item x="459"/>
        <item x="756"/>
        <item x="1038"/>
        <item x="124"/>
        <item x="120"/>
        <item x="237"/>
        <item x="219"/>
        <item x="1224"/>
        <item x="1390"/>
        <item x="784"/>
        <item x="939"/>
        <item x="200"/>
        <item x="1341"/>
        <item x="36"/>
        <item x="422"/>
        <item x="1444"/>
        <item x="182"/>
        <item x="1540"/>
        <item x="1613"/>
        <item x="530"/>
        <item x="1570"/>
        <item x="758"/>
        <item x="1604"/>
        <item x="1635"/>
        <item x="1536"/>
        <item x="1215"/>
        <item x="1373"/>
        <item x="1344"/>
        <item x="446"/>
        <item x="1325"/>
        <item x="1528"/>
        <item x="875"/>
        <item x="338"/>
        <item x="484"/>
        <item x="674"/>
        <item x="314"/>
        <item x="475"/>
        <item x="163"/>
        <item x="107"/>
        <item x="1208"/>
        <item x="1312"/>
        <item x="76"/>
        <item x="1126"/>
        <item x="1301"/>
        <item x="1037"/>
        <item x="247"/>
        <item x="973"/>
        <item x="91"/>
        <item x="1307"/>
        <item x="131"/>
        <item x="246"/>
        <item x="101"/>
        <item x="507"/>
        <item x="1676"/>
        <item x="504"/>
        <item x="1200"/>
        <item x="591"/>
        <item x="410"/>
        <item x="1254"/>
        <item x="1328"/>
        <item x="1360"/>
        <item x="1432"/>
        <item x="1601"/>
        <item x="1025"/>
        <item x="1015"/>
        <item x="280"/>
        <item x="836"/>
        <item x="1030"/>
        <item x="382"/>
        <item x="1488"/>
        <item x="1212"/>
        <item x="207"/>
        <item x="697"/>
        <item x="345"/>
        <item x="515"/>
        <item x="512"/>
        <item x="737"/>
        <item x="749"/>
        <item x="1551"/>
        <item x="125"/>
        <item x="211"/>
        <item x="598"/>
        <item x="354"/>
        <item x="745"/>
        <item x="145"/>
        <item x="1209"/>
        <item x="304"/>
        <item x="557"/>
        <item x="236"/>
        <item x="766"/>
        <item x="1005"/>
        <item x="99"/>
        <item x="524"/>
        <item x="1472"/>
        <item x="1469"/>
        <item x="1443"/>
        <item x="1176"/>
        <item x="322"/>
        <item x="757"/>
        <item x="899"/>
        <item x="75"/>
        <item x="305"/>
        <item x="1154"/>
        <item x="310"/>
        <item x="150"/>
        <item x="1065"/>
        <item x="684"/>
        <item x="135"/>
        <item x="1653"/>
        <item x="1476"/>
        <item x="53"/>
        <item x="1580"/>
        <item x="955"/>
        <item x="152"/>
        <item x="429"/>
        <item x="660"/>
        <item x="506"/>
        <item x="1085"/>
        <item x="1150"/>
        <item x="707"/>
        <item x="1350"/>
        <item x="1516"/>
        <item x="1294"/>
        <item x="1639"/>
        <item x="586"/>
        <item x="98"/>
        <item x="1093"/>
        <item x="1144"/>
        <item x="92"/>
        <item x="1177"/>
        <item x="110"/>
        <item x="1171"/>
        <item x="1655"/>
        <item x="1545"/>
        <item x="1083"/>
        <item x="1564"/>
        <item x="1617"/>
        <item x="1530"/>
        <item x="78"/>
        <item x="1520"/>
        <item x="650"/>
        <item x="555"/>
        <item x="1684"/>
        <item t="default"/>
      </items>
    </pivotField>
    <pivotField showAll="0">
      <items count="199">
        <item x="67"/>
        <item x="49"/>
        <item x="62"/>
        <item x="112"/>
        <item x="187"/>
        <item x="102"/>
        <item x="43"/>
        <item x="44"/>
        <item x="74"/>
        <item x="35"/>
        <item x="131"/>
        <item x="11"/>
        <item x="150"/>
        <item x="132"/>
        <item x="124"/>
        <item x="177"/>
        <item x="36"/>
        <item x="24"/>
        <item x="55"/>
        <item x="100"/>
        <item x="190"/>
        <item x="154"/>
        <item x="101"/>
        <item x="52"/>
        <item x="152"/>
        <item x="158"/>
        <item x="97"/>
        <item x="78"/>
        <item x="89"/>
        <item x="10"/>
        <item x="32"/>
        <item x="37"/>
        <item x="4"/>
        <item x="75"/>
        <item x="94"/>
        <item x="50"/>
        <item x="40"/>
        <item x="17"/>
        <item x="126"/>
        <item x="135"/>
        <item x="125"/>
        <item x="13"/>
        <item x="47"/>
        <item x="14"/>
        <item x="162"/>
        <item x="164"/>
        <item x="117"/>
        <item x="159"/>
        <item x="163"/>
        <item x="77"/>
        <item x="72"/>
        <item x="170"/>
        <item x="8"/>
        <item x="34"/>
        <item x="88"/>
        <item x="83"/>
        <item x="91"/>
        <item x="16"/>
        <item x="183"/>
        <item x="180"/>
        <item x="156"/>
        <item x="144"/>
        <item x="140"/>
        <item x="42"/>
        <item x="73"/>
        <item x="173"/>
        <item x="96"/>
        <item x="184"/>
        <item x="111"/>
        <item x="7"/>
        <item x="194"/>
        <item x="26"/>
        <item x="168"/>
        <item x="9"/>
        <item x="153"/>
        <item x="39"/>
        <item x="134"/>
        <item x="167"/>
        <item x="191"/>
        <item x="121"/>
        <item x="80"/>
        <item x="70"/>
        <item x="57"/>
        <item x="21"/>
        <item x="82"/>
        <item x="86"/>
        <item x="81"/>
        <item x="106"/>
        <item x="114"/>
        <item x="120"/>
        <item x="122"/>
        <item x="107"/>
        <item x="87"/>
        <item x="118"/>
        <item x="133"/>
        <item x="65"/>
        <item x="38"/>
        <item x="2"/>
        <item x="6"/>
        <item x="53"/>
        <item x="92"/>
        <item x="1"/>
        <item x="147"/>
        <item x="119"/>
        <item x="46"/>
        <item x="48"/>
        <item x="22"/>
        <item x="195"/>
        <item x="165"/>
        <item x="19"/>
        <item x="104"/>
        <item x="128"/>
        <item x="84"/>
        <item x="185"/>
        <item x="30"/>
        <item x="169"/>
        <item x="90"/>
        <item x="138"/>
        <item x="172"/>
        <item x="136"/>
        <item x="5"/>
        <item x="179"/>
        <item x="186"/>
        <item x="29"/>
        <item x="20"/>
        <item x="59"/>
        <item x="196"/>
        <item x="27"/>
        <item x="98"/>
        <item x="149"/>
        <item x="103"/>
        <item x="99"/>
        <item x="157"/>
        <item x="109"/>
        <item x="188"/>
        <item x="175"/>
        <item x="142"/>
        <item x="31"/>
        <item x="25"/>
        <item x="64"/>
        <item x="95"/>
        <item x="143"/>
        <item x="23"/>
        <item x="76"/>
        <item x="192"/>
        <item x="71"/>
        <item x="56"/>
        <item x="137"/>
        <item x="127"/>
        <item x="61"/>
        <item x="15"/>
        <item x="123"/>
        <item x="69"/>
        <item x="105"/>
        <item x="174"/>
        <item x="54"/>
        <item x="171"/>
        <item x="28"/>
        <item x="60"/>
        <item x="155"/>
        <item x="193"/>
        <item x="161"/>
        <item x="160"/>
        <item x="18"/>
        <item x="151"/>
        <item x="33"/>
        <item x="130"/>
        <item x="166"/>
        <item x="148"/>
        <item x="116"/>
        <item x="58"/>
        <item x="141"/>
        <item x="41"/>
        <item x="176"/>
        <item x="0"/>
        <item x="108"/>
        <item x="178"/>
        <item x="115"/>
        <item x="3"/>
        <item x="113"/>
        <item x="85"/>
        <item x="145"/>
        <item x="146"/>
        <item x="181"/>
        <item x="189"/>
        <item x="79"/>
        <item x="51"/>
        <item x="66"/>
        <item x="63"/>
        <item x="68"/>
        <item x="139"/>
        <item x="110"/>
        <item x="93"/>
        <item x="45"/>
        <item x="129"/>
        <item x="12"/>
        <item x="182"/>
        <item x="197"/>
        <item t="default"/>
      </items>
    </pivotField>
    <pivotField showAll="0"/>
    <pivotField axis="axisCol" showAll="0">
      <items count="7">
        <item h="1" x="0"/>
        <item x="3"/>
        <item x="2"/>
        <item x="1"/>
        <item x="4"/>
        <item x="5"/>
        <item t="default"/>
      </items>
    </pivotField>
    <pivotField showAll="0"/>
    <pivotField showAll="0"/>
    <pivotField dataField="1" showAll="0"/>
  </pivotFields>
  <rowFields count="1">
    <field x="0"/>
  </rowFields>
  <rowItems count="368">
    <i>
      <x v="25"/>
    </i>
    <i>
      <x v="31"/>
    </i>
    <i>
      <x v="36"/>
    </i>
    <i>
      <x v="37"/>
    </i>
    <i>
      <x v="39"/>
    </i>
    <i>
      <x v="41"/>
    </i>
    <i>
      <x v="43"/>
    </i>
    <i>
      <x v="45"/>
    </i>
    <i>
      <x v="56"/>
    </i>
    <i>
      <x v="64"/>
    </i>
    <i>
      <x v="67"/>
    </i>
    <i>
      <x v="77"/>
    </i>
    <i>
      <x v="82"/>
    </i>
    <i>
      <x v="83"/>
    </i>
    <i>
      <x v="93"/>
    </i>
    <i>
      <x v="105"/>
    </i>
    <i>
      <x v="106"/>
    </i>
    <i>
      <x v="108"/>
    </i>
    <i>
      <x v="109"/>
    </i>
    <i>
      <x v="113"/>
    </i>
    <i>
      <x v="116"/>
    </i>
    <i>
      <x v="117"/>
    </i>
    <i>
      <x v="118"/>
    </i>
    <i>
      <x v="119"/>
    </i>
    <i>
      <x v="120"/>
    </i>
    <i>
      <x v="124"/>
    </i>
    <i>
      <x v="126"/>
    </i>
    <i>
      <x v="127"/>
    </i>
    <i>
      <x v="129"/>
    </i>
    <i>
      <x v="136"/>
    </i>
    <i>
      <x v="142"/>
    </i>
    <i>
      <x v="150"/>
    </i>
    <i>
      <x v="158"/>
    </i>
    <i>
      <x v="172"/>
    </i>
    <i>
      <x v="174"/>
    </i>
    <i>
      <x v="176"/>
    </i>
    <i>
      <x v="179"/>
    </i>
    <i>
      <x v="180"/>
    </i>
    <i>
      <x v="181"/>
    </i>
    <i>
      <x v="196"/>
    </i>
    <i>
      <x v="223"/>
    </i>
    <i>
      <x v="238"/>
    </i>
    <i>
      <x v="253"/>
    </i>
    <i>
      <x v="258"/>
    </i>
    <i>
      <x v="264"/>
    </i>
    <i>
      <x v="270"/>
    </i>
    <i>
      <x v="284"/>
    </i>
    <i>
      <x v="290"/>
    </i>
    <i>
      <x v="304"/>
    </i>
    <i>
      <x v="310"/>
    </i>
    <i>
      <x v="319"/>
    </i>
    <i>
      <x v="321"/>
    </i>
    <i>
      <x v="322"/>
    </i>
    <i>
      <x v="323"/>
    </i>
    <i>
      <x v="330"/>
    </i>
    <i>
      <x v="334"/>
    </i>
    <i>
      <x v="335"/>
    </i>
    <i>
      <x v="347"/>
    </i>
    <i>
      <x v="352"/>
    </i>
    <i>
      <x v="356"/>
    </i>
    <i>
      <x v="357"/>
    </i>
    <i>
      <x v="363"/>
    </i>
    <i>
      <x v="366"/>
    </i>
    <i>
      <x v="369"/>
    </i>
    <i>
      <x v="370"/>
    </i>
    <i>
      <x v="374"/>
    </i>
    <i>
      <x v="376"/>
    </i>
    <i>
      <x v="380"/>
    </i>
    <i>
      <x v="383"/>
    </i>
    <i>
      <x v="392"/>
    </i>
    <i>
      <x v="406"/>
    </i>
    <i>
      <x v="408"/>
    </i>
    <i>
      <x v="411"/>
    </i>
    <i>
      <x v="422"/>
    </i>
    <i>
      <x v="430"/>
    </i>
    <i>
      <x v="437"/>
    </i>
    <i>
      <x v="441"/>
    </i>
    <i>
      <x v="442"/>
    </i>
    <i>
      <x v="451"/>
    </i>
    <i>
      <x v="458"/>
    </i>
    <i>
      <x v="459"/>
    </i>
    <i>
      <x v="463"/>
    </i>
    <i>
      <x v="469"/>
    </i>
    <i>
      <x v="470"/>
    </i>
    <i>
      <x v="471"/>
    </i>
    <i>
      <x v="474"/>
    </i>
    <i>
      <x v="476"/>
    </i>
    <i>
      <x v="477"/>
    </i>
    <i>
      <x v="482"/>
    </i>
    <i>
      <x v="483"/>
    </i>
    <i>
      <x v="490"/>
    </i>
    <i>
      <x v="493"/>
    </i>
    <i>
      <x v="495"/>
    </i>
    <i>
      <x v="500"/>
    </i>
    <i>
      <x v="506"/>
    </i>
    <i>
      <x v="508"/>
    </i>
    <i>
      <x v="512"/>
    </i>
    <i>
      <x v="513"/>
    </i>
    <i>
      <x v="518"/>
    </i>
    <i>
      <x v="524"/>
    </i>
    <i>
      <x v="525"/>
    </i>
    <i>
      <x v="535"/>
    </i>
    <i>
      <x v="546"/>
    </i>
    <i>
      <x v="550"/>
    </i>
    <i>
      <x v="562"/>
    </i>
    <i>
      <x v="574"/>
    </i>
    <i>
      <x v="585"/>
    </i>
    <i>
      <x v="598"/>
    </i>
    <i>
      <x v="624"/>
    </i>
    <i>
      <x v="628"/>
    </i>
    <i>
      <x v="630"/>
    </i>
    <i>
      <x v="631"/>
    </i>
    <i>
      <x v="633"/>
    </i>
    <i>
      <x v="645"/>
    </i>
    <i>
      <x v="647"/>
    </i>
    <i>
      <x v="648"/>
    </i>
    <i>
      <x v="653"/>
    </i>
    <i>
      <x v="655"/>
    </i>
    <i>
      <x v="656"/>
    </i>
    <i>
      <x v="657"/>
    </i>
    <i>
      <x v="658"/>
    </i>
    <i>
      <x v="660"/>
    </i>
    <i>
      <x v="663"/>
    </i>
    <i>
      <x v="668"/>
    </i>
    <i>
      <x v="669"/>
    </i>
    <i>
      <x v="675"/>
    </i>
    <i>
      <x v="676"/>
    </i>
    <i>
      <x v="677"/>
    </i>
    <i>
      <x v="678"/>
    </i>
    <i>
      <x v="684"/>
    </i>
    <i>
      <x v="687"/>
    </i>
    <i>
      <x v="696"/>
    </i>
    <i>
      <x v="697"/>
    </i>
    <i>
      <x v="702"/>
    </i>
    <i>
      <x v="707"/>
    </i>
    <i>
      <x v="709"/>
    </i>
    <i>
      <x v="712"/>
    </i>
    <i>
      <x v="715"/>
    </i>
    <i>
      <x v="721"/>
    </i>
    <i>
      <x v="730"/>
    </i>
    <i>
      <x v="738"/>
    </i>
    <i>
      <x v="741"/>
    </i>
    <i>
      <x v="745"/>
    </i>
    <i>
      <x v="751"/>
    </i>
    <i>
      <x v="759"/>
    </i>
    <i>
      <x v="762"/>
    </i>
    <i>
      <x v="764"/>
    </i>
    <i>
      <x v="765"/>
    </i>
    <i>
      <x v="767"/>
    </i>
    <i>
      <x v="770"/>
    </i>
    <i>
      <x v="772"/>
    </i>
    <i>
      <x v="774"/>
    </i>
    <i>
      <x v="788"/>
    </i>
    <i>
      <x v="791"/>
    </i>
    <i>
      <x v="801"/>
    </i>
    <i>
      <x v="803"/>
    </i>
    <i>
      <x v="804"/>
    </i>
    <i>
      <x v="805"/>
    </i>
    <i>
      <x v="819"/>
    </i>
    <i>
      <x v="820"/>
    </i>
    <i>
      <x v="821"/>
    </i>
    <i>
      <x v="827"/>
    </i>
    <i>
      <x v="830"/>
    </i>
    <i>
      <x v="832"/>
    </i>
    <i>
      <x v="840"/>
    </i>
    <i>
      <x v="845"/>
    </i>
    <i>
      <x v="847"/>
    </i>
    <i>
      <x v="851"/>
    </i>
    <i>
      <x v="854"/>
    </i>
    <i>
      <x v="859"/>
    </i>
    <i>
      <x v="867"/>
    </i>
    <i>
      <x v="869"/>
    </i>
    <i>
      <x v="872"/>
    </i>
    <i>
      <x v="874"/>
    </i>
    <i>
      <x v="876"/>
    </i>
    <i>
      <x v="878"/>
    </i>
    <i>
      <x v="888"/>
    </i>
    <i>
      <x v="889"/>
    </i>
    <i>
      <x v="894"/>
    </i>
    <i>
      <x v="902"/>
    </i>
    <i>
      <x v="903"/>
    </i>
    <i>
      <x v="904"/>
    </i>
    <i>
      <x v="910"/>
    </i>
    <i>
      <x v="913"/>
    </i>
    <i>
      <x v="914"/>
    </i>
    <i>
      <x v="916"/>
    </i>
    <i>
      <x v="920"/>
    </i>
    <i>
      <x v="926"/>
    </i>
    <i>
      <x v="931"/>
    </i>
    <i>
      <x v="934"/>
    </i>
    <i>
      <x v="935"/>
    </i>
    <i>
      <x v="942"/>
    </i>
    <i>
      <x v="946"/>
    </i>
    <i>
      <x v="947"/>
    </i>
    <i>
      <x v="952"/>
    </i>
    <i>
      <x v="956"/>
    </i>
    <i>
      <x v="958"/>
    </i>
    <i>
      <x v="965"/>
    </i>
    <i>
      <x v="967"/>
    </i>
    <i>
      <x v="970"/>
    </i>
    <i>
      <x v="975"/>
    </i>
    <i>
      <x v="977"/>
    </i>
    <i>
      <x v="986"/>
    </i>
    <i>
      <x v="991"/>
    </i>
    <i>
      <x v="1008"/>
    </i>
    <i>
      <x v="1014"/>
    </i>
    <i>
      <x v="1015"/>
    </i>
    <i>
      <x v="1020"/>
    </i>
    <i>
      <x v="1021"/>
    </i>
    <i>
      <x v="1023"/>
    </i>
    <i>
      <x v="1028"/>
    </i>
    <i>
      <x v="1036"/>
    </i>
    <i>
      <x v="1038"/>
    </i>
    <i>
      <x v="1039"/>
    </i>
    <i>
      <x v="1051"/>
    </i>
    <i>
      <x v="1053"/>
    </i>
    <i>
      <x v="1054"/>
    </i>
    <i>
      <x v="1058"/>
    </i>
    <i>
      <x v="1059"/>
    </i>
    <i>
      <x v="1069"/>
    </i>
    <i>
      <x v="1073"/>
    </i>
    <i>
      <x v="1076"/>
    </i>
    <i>
      <x v="1077"/>
    </i>
    <i>
      <x v="1080"/>
    </i>
    <i>
      <x v="1081"/>
    </i>
    <i>
      <x v="1084"/>
    </i>
    <i>
      <x v="1091"/>
    </i>
    <i>
      <x v="1096"/>
    </i>
    <i>
      <x v="1103"/>
    </i>
    <i>
      <x v="1104"/>
    </i>
    <i>
      <x v="1113"/>
    </i>
    <i>
      <x v="1118"/>
    </i>
    <i>
      <x v="1124"/>
    </i>
    <i>
      <x v="1126"/>
    </i>
    <i>
      <x v="1128"/>
    </i>
    <i>
      <x v="1129"/>
    </i>
    <i>
      <x v="1131"/>
    </i>
    <i>
      <x v="1137"/>
    </i>
    <i>
      <x v="1138"/>
    </i>
    <i>
      <x v="1139"/>
    </i>
    <i>
      <x v="1142"/>
    </i>
    <i>
      <x v="1151"/>
    </i>
    <i>
      <x v="1155"/>
    </i>
    <i>
      <x v="1160"/>
    </i>
    <i>
      <x v="1168"/>
    </i>
    <i>
      <x v="1180"/>
    </i>
    <i>
      <x v="1193"/>
    </i>
    <i>
      <x v="1197"/>
    </i>
    <i>
      <x v="1199"/>
    </i>
    <i>
      <x v="1202"/>
    </i>
    <i>
      <x v="1204"/>
    </i>
    <i>
      <x v="1208"/>
    </i>
    <i>
      <x v="1209"/>
    </i>
    <i>
      <x v="1210"/>
    </i>
    <i>
      <x v="1211"/>
    </i>
    <i>
      <x v="1217"/>
    </i>
    <i>
      <x v="1218"/>
    </i>
    <i>
      <x v="1221"/>
    </i>
    <i>
      <x v="1229"/>
    </i>
    <i>
      <x v="1231"/>
    </i>
    <i>
      <x v="1243"/>
    </i>
    <i>
      <x v="1254"/>
    </i>
    <i>
      <x v="1256"/>
    </i>
    <i>
      <x v="1259"/>
    </i>
    <i>
      <x v="1260"/>
    </i>
    <i>
      <x v="1265"/>
    </i>
    <i>
      <x v="1268"/>
    </i>
    <i>
      <x v="1269"/>
    </i>
    <i>
      <x v="1271"/>
    </i>
    <i>
      <x v="1272"/>
    </i>
    <i>
      <x v="1274"/>
    </i>
    <i>
      <x v="1277"/>
    </i>
    <i>
      <x v="1282"/>
    </i>
    <i>
      <x v="1284"/>
    </i>
    <i>
      <x v="1287"/>
    </i>
    <i>
      <x v="1289"/>
    </i>
    <i>
      <x v="1297"/>
    </i>
    <i>
      <x v="1307"/>
    </i>
    <i>
      <x v="1312"/>
    </i>
    <i>
      <x v="1315"/>
    </i>
    <i>
      <x v="1319"/>
    </i>
    <i>
      <x v="1327"/>
    </i>
    <i>
      <x v="1328"/>
    </i>
    <i>
      <x v="1331"/>
    </i>
    <i>
      <x v="1344"/>
    </i>
    <i>
      <x v="1345"/>
    </i>
    <i>
      <x v="1346"/>
    </i>
    <i>
      <x v="1347"/>
    </i>
    <i>
      <x v="1355"/>
    </i>
    <i>
      <x v="1359"/>
    </i>
    <i>
      <x v="1364"/>
    </i>
    <i>
      <x v="1366"/>
    </i>
    <i>
      <x v="1379"/>
    </i>
    <i>
      <x v="1381"/>
    </i>
    <i>
      <x v="1385"/>
    </i>
    <i>
      <x v="1400"/>
    </i>
    <i>
      <x v="1402"/>
    </i>
    <i>
      <x v="1406"/>
    </i>
    <i>
      <x v="1414"/>
    </i>
    <i>
      <x v="1415"/>
    </i>
    <i>
      <x v="1417"/>
    </i>
    <i>
      <x v="1421"/>
    </i>
    <i>
      <x v="1422"/>
    </i>
    <i>
      <x v="1432"/>
    </i>
    <i>
      <x v="1434"/>
    </i>
    <i>
      <x v="1435"/>
    </i>
    <i>
      <x v="1436"/>
    </i>
    <i>
      <x v="1437"/>
    </i>
    <i>
      <x v="1439"/>
    </i>
    <i>
      <x v="1441"/>
    </i>
    <i>
      <x v="1452"/>
    </i>
    <i>
      <x v="1459"/>
    </i>
    <i>
      <x v="1463"/>
    </i>
    <i>
      <x v="1464"/>
    </i>
    <i>
      <x v="1465"/>
    </i>
    <i>
      <x v="1467"/>
    </i>
    <i>
      <x v="1470"/>
    </i>
    <i>
      <x v="1482"/>
    </i>
    <i>
      <x v="1487"/>
    </i>
    <i>
      <x v="1488"/>
    </i>
    <i>
      <x v="1491"/>
    </i>
    <i>
      <x v="1492"/>
    </i>
    <i>
      <x v="1500"/>
    </i>
    <i>
      <x v="1509"/>
    </i>
    <i>
      <x v="1513"/>
    </i>
    <i>
      <x v="1525"/>
    </i>
    <i>
      <x v="1526"/>
    </i>
    <i>
      <x v="1534"/>
    </i>
    <i>
      <x v="1537"/>
    </i>
    <i>
      <x v="1538"/>
    </i>
    <i>
      <x v="1539"/>
    </i>
    <i>
      <x v="1543"/>
    </i>
    <i>
      <x v="1549"/>
    </i>
    <i>
      <x v="1559"/>
    </i>
    <i>
      <x v="1560"/>
    </i>
    <i>
      <x v="1562"/>
    </i>
    <i>
      <x v="1564"/>
    </i>
    <i>
      <x v="1565"/>
    </i>
    <i>
      <x v="1566"/>
    </i>
    <i>
      <x v="1581"/>
    </i>
    <i>
      <x v="1582"/>
    </i>
    <i>
      <x v="1585"/>
    </i>
    <i>
      <x v="1586"/>
    </i>
    <i>
      <x v="1588"/>
    </i>
    <i>
      <x v="1595"/>
    </i>
    <i>
      <x v="1599"/>
    </i>
    <i>
      <x v="1603"/>
    </i>
    <i>
      <x v="1604"/>
    </i>
    <i>
      <x v="1615"/>
    </i>
    <i>
      <x v="1620"/>
    </i>
    <i>
      <x v="1630"/>
    </i>
    <i>
      <x v="1632"/>
    </i>
    <i>
      <x v="1636"/>
    </i>
    <i>
      <x v="1637"/>
    </i>
    <i>
      <x v="1643"/>
    </i>
    <i>
      <x v="1648"/>
    </i>
    <i>
      <x v="1650"/>
    </i>
    <i>
      <x v="1651"/>
    </i>
    <i>
      <x v="1653"/>
    </i>
    <i>
      <x v="1663"/>
    </i>
    <i>
      <x v="1665"/>
    </i>
    <i>
      <x v="1674"/>
    </i>
    <i>
      <x v="1675"/>
    </i>
    <i>
      <x v="1676"/>
    </i>
    <i>
      <x v="1677"/>
    </i>
    <i>
      <x v="1678"/>
    </i>
    <i>
      <x v="1684"/>
    </i>
    <i t="grand">
      <x/>
    </i>
  </rowItems>
  <colFields count="1">
    <field x="3"/>
  </colFields>
  <colItems count="6">
    <i>
      <x v="1"/>
    </i>
    <i>
      <x v="2"/>
    </i>
    <i>
      <x v="3"/>
    </i>
    <i>
      <x v="4"/>
    </i>
    <i>
      <x v="5"/>
    </i>
    <i t="grand">
      <x/>
    </i>
  </colItems>
  <dataFields count="1">
    <dataField name="Sum of area_ha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4786EC-7287-48BD-B74E-7370D3D2ACF0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F40" firstHeaderRow="1" firstDataRow="2" firstDataCol="1" rowPageCount="1" colPageCount="1"/>
  <pivotFields count="7">
    <pivotField showAll="0">
      <items count="1686">
        <item x="517"/>
        <item x="913"/>
        <item x="197"/>
        <item x="900"/>
        <item x="434"/>
        <item x="462"/>
        <item x="198"/>
        <item x="129"/>
        <item x="813"/>
        <item x="652"/>
        <item x="672"/>
        <item x="1137"/>
        <item x="597"/>
        <item x="881"/>
        <item x="449"/>
        <item x="1105"/>
        <item x="413"/>
        <item x="263"/>
        <item x="690"/>
        <item x="443"/>
        <item x="620"/>
        <item x="708"/>
        <item x="709"/>
        <item x="1124"/>
        <item x="1240"/>
        <item x="1607"/>
        <item x="1529"/>
        <item x="783"/>
        <item x="717"/>
        <item x="1056"/>
        <item x="347"/>
        <item x="1606"/>
        <item x="209"/>
        <item x="498"/>
        <item x="1186"/>
        <item x="729"/>
        <item x="1634"/>
        <item x="1584"/>
        <item x="8"/>
        <item x="447"/>
        <item x="584"/>
        <item x="1682"/>
        <item x="256"/>
        <item x="1625"/>
        <item x="86"/>
        <item x="1442"/>
        <item x="175"/>
        <item x="959"/>
        <item x="1117"/>
        <item x="1047"/>
        <item x="936"/>
        <item x="1490"/>
        <item x="270"/>
        <item x="89"/>
        <item x="563"/>
        <item x="358"/>
        <item x="357"/>
        <item x="536"/>
        <item x="882"/>
        <item x="671"/>
        <item x="165"/>
        <item x="502"/>
        <item x="511"/>
        <item x="1043"/>
        <item x="886"/>
        <item x="548"/>
        <item x="146"/>
        <item x="1535"/>
        <item x="1220"/>
        <item x="1397"/>
        <item x="1113"/>
        <item x="562"/>
        <item x="286"/>
        <item x="312"/>
        <item x="803"/>
        <item x="928"/>
        <item x="1062"/>
        <item x="981"/>
        <item x="118"/>
        <item x="414"/>
        <item x="969"/>
        <item x="880"/>
        <item x="1465"/>
        <item x="1138"/>
        <item x="223"/>
        <item x="1484"/>
        <item x="73"/>
        <item x="624"/>
        <item x="657"/>
        <item x="1265"/>
        <item x="663"/>
        <item x="265"/>
        <item x="400"/>
        <item x="1285"/>
        <item x="1111"/>
        <item x="851"/>
        <item x="1002"/>
        <item x="996"/>
        <item x="796"/>
        <item x="121"/>
        <item x="154"/>
        <item x="134"/>
        <item x="988"/>
        <item x="403"/>
        <item x="352"/>
        <item x="370"/>
        <item x="1507"/>
        <item x="613"/>
        <item x="739"/>
        <item x="604"/>
        <item x="694"/>
        <item x="496"/>
        <item x="253"/>
        <item x="677"/>
        <item x="147"/>
        <item x="249"/>
        <item x="1455"/>
        <item x="371"/>
        <item x="1591"/>
        <item x="1661"/>
        <item x="1342"/>
        <item x="1270"/>
        <item x="1180"/>
        <item x="940"/>
        <item x="1044"/>
        <item x="747"/>
        <item x="1640"/>
        <item x="463"/>
        <item x="208"/>
        <item x="378"/>
        <item x="1463"/>
        <item x="1461"/>
        <item x="1303"/>
        <item x="1197"/>
        <item x="777"/>
        <item x="1107"/>
        <item x="392"/>
        <item x="1219"/>
        <item x="143"/>
        <item x="139"/>
        <item x="156"/>
        <item x="133"/>
        <item x="1620"/>
        <item x="1159"/>
        <item x="1275"/>
        <item x="1234"/>
        <item x="550"/>
        <item x="665"/>
        <item x="968"/>
        <item x="166"/>
        <item x="1667"/>
        <item x="538"/>
        <item x="28"/>
        <item x="363"/>
        <item x="1262"/>
        <item x="930"/>
        <item x="1318"/>
        <item x="919"/>
        <item x="381"/>
        <item x="912"/>
        <item x="1123"/>
        <item x="1225"/>
        <item x="2"/>
        <item x="712"/>
        <item x="176"/>
        <item x="594"/>
        <item x="1009"/>
        <item x="852"/>
        <item x="178"/>
        <item x="353"/>
        <item x="807"/>
        <item x="1434"/>
        <item x="1287"/>
        <item x="1326"/>
        <item x="1649"/>
        <item x="43"/>
        <item x="614"/>
        <item x="31"/>
        <item x="187"/>
        <item x="1583"/>
        <item x="1425"/>
        <item x="1578"/>
        <item x="435"/>
        <item x="1167"/>
        <item x="1464"/>
        <item x="860"/>
        <item x="34"/>
        <item x="528"/>
        <item x="911"/>
        <item x="1517"/>
        <item x="983"/>
        <item x="1438"/>
        <item x="155"/>
        <item x="421"/>
        <item x="343"/>
        <item x="33"/>
        <item x="1663"/>
        <item x="587"/>
        <item x="1218"/>
        <item x="871"/>
        <item x="159"/>
        <item x="884"/>
        <item x="719"/>
        <item x="470"/>
        <item x="126"/>
        <item x="287"/>
        <item x="1149"/>
        <item x="710"/>
        <item x="1029"/>
        <item x="478"/>
        <item x="897"/>
        <item x="1116"/>
        <item x="595"/>
        <item x="785"/>
        <item x="288"/>
        <item x="56"/>
        <item x="1273"/>
        <item x="1166"/>
        <item x="1114"/>
        <item x="1271"/>
        <item x="1179"/>
        <item x="1518"/>
        <item x="1115"/>
        <item x="1598"/>
        <item x="1477"/>
        <item x="647"/>
        <item x="1061"/>
        <item x="1468"/>
        <item x="1356"/>
        <item x="664"/>
        <item x="1337"/>
        <item x="1041"/>
        <item x="1327"/>
        <item x="467"/>
        <item x="257"/>
        <item x="240"/>
        <item x="97"/>
        <item x="931"/>
        <item x="1651"/>
        <item x="464"/>
        <item x="545"/>
        <item x="540"/>
        <item x="349"/>
        <item x="520"/>
        <item x="1357"/>
        <item x="648"/>
        <item x="94"/>
        <item x="960"/>
        <item x="876"/>
        <item x="714"/>
        <item x="1132"/>
        <item x="910"/>
        <item x="1147"/>
        <item x="1415"/>
        <item x="235"/>
        <item x="802"/>
        <item x="439"/>
        <item x="1383"/>
        <item x="1068"/>
        <item x="128"/>
        <item x="1475"/>
        <item x="1376"/>
        <item x="450"/>
        <item x="307"/>
        <item x="635"/>
        <item x="393"/>
        <item x="315"/>
        <item x="808"/>
        <item x="985"/>
        <item x="1368"/>
        <item x="1026"/>
        <item x="261"/>
        <item x="1194"/>
        <item x="142"/>
        <item x="428"/>
        <item x="69"/>
        <item x="1247"/>
        <item x="202"/>
        <item x="1042"/>
        <item x="628"/>
        <item x="1076"/>
        <item x="1095"/>
        <item x="1055"/>
        <item x="242"/>
        <item x="1616"/>
        <item x="444"/>
        <item x="279"/>
        <item x="1028"/>
        <item x="1298"/>
        <item x="1302"/>
        <item x="1406"/>
        <item x="448"/>
        <item x="1261"/>
        <item x="725"/>
        <item x="161"/>
        <item x="883"/>
        <item x="1336"/>
        <item x="85"/>
        <item x="1384"/>
        <item x="722"/>
        <item x="603"/>
        <item x="177"/>
        <item x="442"/>
        <item x="1292"/>
        <item x="1437"/>
        <item x="1221"/>
        <item x="1408"/>
        <item x="1172"/>
        <item x="588"/>
        <item x="546"/>
        <item x="1087"/>
        <item x="527"/>
        <item x="567"/>
        <item x="543"/>
        <item x="705"/>
        <item x="643"/>
        <item x="1196"/>
        <item x="1131"/>
        <item x="295"/>
        <item x="1627"/>
        <item x="935"/>
        <item x="1371"/>
        <item x="391"/>
        <item x="1447"/>
        <item x="148"/>
        <item x="1421"/>
        <item x="201"/>
        <item x="1248"/>
        <item x="355"/>
        <item x="82"/>
        <item x="1187"/>
        <item x="716"/>
        <item x="752"/>
        <item x="1369"/>
        <item x="1051"/>
        <item x="1453"/>
        <item x="962"/>
        <item x="1400"/>
        <item x="1451"/>
        <item x="744"/>
        <item x="1374"/>
        <item x="113"/>
        <item x="1256"/>
        <item x="1354"/>
        <item x="1481"/>
        <item x="216"/>
        <item x="1370"/>
        <item x="606"/>
        <item x="213"/>
        <item x="779"/>
        <item x="364"/>
        <item x="743"/>
        <item x="136"/>
        <item x="416"/>
        <item x="1069"/>
        <item x="669"/>
        <item x="1075"/>
        <item x="1647"/>
        <item x="571"/>
        <item x="792"/>
        <item x="460"/>
        <item x="5"/>
        <item x="59"/>
        <item x="589"/>
        <item x="137"/>
        <item x="678"/>
        <item x="1366"/>
        <item x="40"/>
        <item x="590"/>
        <item x="1084"/>
        <item x="1398"/>
        <item x="1032"/>
        <item x="953"/>
        <item x="516"/>
        <item x="724"/>
        <item x="1251"/>
        <item x="1100"/>
        <item x="1141"/>
        <item x="243"/>
        <item x="1486"/>
        <item x="368"/>
        <item x="490"/>
        <item x="431"/>
        <item x="1404"/>
        <item x="455"/>
        <item x="689"/>
        <item x="929"/>
        <item x="337"/>
        <item x="585"/>
        <item x="923"/>
        <item x="214"/>
        <item x="1096"/>
        <item x="821"/>
        <item x="401"/>
        <item x="1264"/>
        <item x="686"/>
        <item x="541"/>
        <item x="944"/>
        <item x="1381"/>
        <item x="1213"/>
        <item x="1268"/>
        <item x="1269"/>
        <item x="205"/>
        <item x="65"/>
        <item x="641"/>
        <item x="916"/>
        <item x="1433"/>
        <item x="160"/>
        <item x="1585"/>
        <item x="1291"/>
        <item x="915"/>
        <item x="375"/>
        <item x="80"/>
        <item x="149"/>
        <item x="271"/>
        <item x="473"/>
        <item x="183"/>
        <item x="420"/>
        <item x="1059"/>
        <item x="258"/>
        <item x="0"/>
        <item x="1184"/>
        <item x="1658"/>
        <item x="1526"/>
        <item x="1382"/>
        <item x="1278"/>
        <item x="494"/>
        <item x="191"/>
        <item x="963"/>
        <item x="285"/>
        <item x="1555"/>
        <item x="569"/>
        <item x="461"/>
        <item x="1457"/>
        <item x="309"/>
        <item x="38"/>
        <item x="698"/>
        <item x="1446"/>
        <item x="1427"/>
        <item x="1060"/>
        <item x="736"/>
        <item x="365"/>
        <item x="1612"/>
        <item x="239"/>
        <item x="1286"/>
        <item x="383"/>
        <item x="534"/>
        <item x="409"/>
        <item x="1245"/>
        <item x="18"/>
        <item x="868"/>
        <item x="1579"/>
        <item x="441"/>
        <item x="1188"/>
        <item x="549"/>
        <item x="456"/>
        <item x="1402"/>
        <item x="87"/>
        <item x="277"/>
        <item x="1565"/>
        <item x="720"/>
        <item x="30"/>
        <item x="48"/>
        <item x="1003"/>
        <item x="1272"/>
        <item x="790"/>
        <item x="15"/>
        <item x="1511"/>
        <item x="560"/>
        <item x="1487"/>
        <item x="1531"/>
        <item x="1594"/>
        <item x="266"/>
        <item x="847"/>
        <item x="1452"/>
        <item x="334"/>
        <item x="373"/>
        <item x="1226"/>
        <item x="1308"/>
        <item x="377"/>
        <item x="827"/>
        <item x="1158"/>
        <item x="1650"/>
        <item x="1660"/>
        <item x="1333"/>
        <item x="250"/>
        <item x="11"/>
        <item x="10"/>
        <item x="1319"/>
        <item x="1314"/>
        <item x="1674"/>
        <item x="1361"/>
        <item x="1168"/>
        <item x="1554"/>
        <item x="1216"/>
        <item x="366"/>
        <item x="1489"/>
        <item x="471"/>
        <item x="1049"/>
        <item x="894"/>
        <item x="1429"/>
        <item x="1297"/>
        <item x="596"/>
        <item x="1290"/>
        <item x="1170"/>
        <item x="1282"/>
        <item x="1642"/>
        <item x="332"/>
        <item x="1567"/>
        <item x="17"/>
        <item x="840"/>
        <item x="662"/>
        <item x="1572"/>
        <item x="376"/>
        <item x="1108"/>
        <item x="325"/>
        <item x="933"/>
        <item x="1198"/>
        <item x="1163"/>
        <item x="593"/>
        <item x="1130"/>
        <item x="791"/>
        <item x="1097"/>
        <item x="1007"/>
        <item x="637"/>
        <item x="892"/>
        <item x="602"/>
        <item x="341"/>
        <item x="879"/>
        <item x="976"/>
        <item x="1185"/>
        <item x="742"/>
        <item x="60"/>
        <item x="1349"/>
        <item x="805"/>
        <item x="1587"/>
        <item x="1058"/>
        <item x="1010"/>
        <item x="1250"/>
        <item x="859"/>
        <item x="774"/>
        <item x="639"/>
        <item x="497"/>
        <item x="982"/>
        <item x="618"/>
        <item x="487"/>
        <item x="138"/>
        <item x="1394"/>
        <item x="715"/>
        <item x="112"/>
        <item x="927"/>
        <item x="642"/>
        <item x="759"/>
        <item x="210"/>
        <item x="570"/>
        <item x="493"/>
        <item x="893"/>
        <item x="514"/>
        <item x="539"/>
        <item x="482"/>
        <item x="488"/>
        <item x="116"/>
        <item x="1638"/>
        <item x="1192"/>
        <item x="658"/>
        <item x="797"/>
        <item x="817"/>
        <item x="1235"/>
        <item x="1063"/>
        <item x="685"/>
        <item x="1199"/>
        <item x="646"/>
        <item x="564"/>
        <item x="501"/>
        <item x="667"/>
        <item x="702"/>
        <item x="1082"/>
        <item x="23"/>
        <item x="965"/>
        <item x="162"/>
        <item x="891"/>
        <item x="730"/>
        <item x="300"/>
        <item x="1000"/>
        <item x="1258"/>
        <item x="1498"/>
        <item x="1079"/>
        <item x="1121"/>
        <item x="901"/>
        <item x="754"/>
        <item x="979"/>
        <item x="844"/>
        <item x="1460"/>
        <item x="971"/>
        <item x="489"/>
        <item x="823"/>
        <item x="580"/>
        <item x="995"/>
        <item x="1021"/>
        <item x="713"/>
        <item x="1345"/>
        <item x="1207"/>
        <item x="945"/>
        <item x="141"/>
        <item x="222"/>
        <item x="1023"/>
        <item x="458"/>
        <item x="521"/>
        <item x="966"/>
        <item x="425"/>
        <item x="877"/>
        <item x="1160"/>
        <item x="1211"/>
        <item x="583"/>
        <item x="924"/>
        <item x="704"/>
        <item x="1157"/>
        <item x="947"/>
        <item x="438"/>
        <item x="1036"/>
        <item x="645"/>
        <item x="404"/>
        <item x="255"/>
        <item x="1232"/>
        <item x="634"/>
        <item x="196"/>
        <item x="525"/>
        <item x="751"/>
        <item x="1542"/>
        <item x="861"/>
        <item x="1385"/>
        <item x="1624"/>
        <item x="500"/>
        <item x="1556"/>
        <item x="396"/>
        <item x="1279"/>
        <item x="105"/>
        <item x="151"/>
        <item x="1493"/>
        <item x="636"/>
        <item x="1008"/>
        <item x="25"/>
        <item x="109"/>
        <item x="1375"/>
        <item x="7"/>
        <item x="1505"/>
        <item x="629"/>
        <item x="1593"/>
        <item x="1548"/>
        <item x="1426"/>
        <item x="228"/>
        <item x="13"/>
        <item x="445"/>
        <item x="1677"/>
        <item x="845"/>
        <item x="1412"/>
        <item x="956"/>
        <item x="1571"/>
        <item x="1675"/>
        <item x="117"/>
        <item x="1573"/>
        <item x="35"/>
        <item x="6"/>
        <item x="499"/>
        <item x="688"/>
        <item x="972"/>
        <item x="1077"/>
        <item x="63"/>
        <item x="372"/>
        <item x="1449"/>
        <item x="1086"/>
        <item x="862"/>
        <item x="173"/>
        <item x="856"/>
        <item x="1418"/>
        <item x="1654"/>
        <item x="1665"/>
        <item x="1668"/>
        <item x="1643"/>
        <item x="1281"/>
        <item x="938"/>
        <item x="769"/>
        <item x="609"/>
        <item x="1506"/>
        <item x="1127"/>
        <item x="943"/>
        <item x="1315"/>
        <item x="1576"/>
        <item x="220"/>
        <item x="1317"/>
        <item x="1340"/>
        <item x="66"/>
        <item x="1283"/>
        <item x="45"/>
        <item x="1304"/>
        <item x="283"/>
        <item x="1608"/>
        <item x="1588"/>
        <item x="632"/>
        <item x="864"/>
        <item x="96"/>
        <item x="170"/>
        <item x="1448"/>
        <item x="1019"/>
        <item x="405"/>
        <item x="544"/>
        <item x="46"/>
        <item x="703"/>
        <item x="522"/>
        <item x="659"/>
        <item x="278"/>
        <item x="389"/>
        <item x="1623"/>
        <item x="1500"/>
        <item x="42"/>
        <item x="386"/>
        <item x="1524"/>
        <item x="1241"/>
        <item x="1223"/>
        <item x="1329"/>
        <item x="1485"/>
        <item x="1377"/>
        <item x="70"/>
        <item x="1071"/>
        <item x="1355"/>
        <item x="1467"/>
        <item x="654"/>
        <item x="776"/>
        <item x="977"/>
        <item x="1175"/>
        <item x="1522"/>
        <item x="771"/>
        <item x="918"/>
        <item x="768"/>
        <item x="1416"/>
        <item x="415"/>
        <item x="388"/>
        <item x="775"/>
        <item x="1549"/>
        <item x="1203"/>
        <item x="889"/>
        <item x="1316"/>
        <item x="772"/>
        <item x="1372"/>
        <item x="1470"/>
        <item x="1628"/>
        <item x="582"/>
        <item x="1358"/>
        <item x="485"/>
        <item x="193"/>
        <item x="1006"/>
        <item x="1641"/>
        <item x="1515"/>
        <item x="753"/>
        <item x="289"/>
        <item x="453"/>
        <item x="342"/>
        <item x="718"/>
        <item x="1229"/>
        <item x="638"/>
        <item x="167"/>
        <item x="682"/>
        <item x="1680"/>
        <item x="1501"/>
        <item x="986"/>
        <item x="374"/>
        <item x="275"/>
        <item x="1351"/>
        <item x="272"/>
        <item x="833"/>
        <item x="1399"/>
        <item x="786"/>
        <item x="1386"/>
        <item x="575"/>
        <item x="572"/>
        <item x="763"/>
        <item x="656"/>
        <item x="633"/>
        <item x="331"/>
        <item x="1296"/>
        <item x="937"/>
        <item x="230"/>
        <item x="1156"/>
        <item x="1142"/>
        <item x="1332"/>
        <item x="1183"/>
        <item x="1074"/>
        <item x="344"/>
        <item x="990"/>
        <item x="907"/>
        <item x="268"/>
        <item x="728"/>
        <item x="853"/>
        <item x="90"/>
        <item x="1151"/>
        <item x="290"/>
        <item x="123"/>
        <item x="1509"/>
        <item x="666"/>
        <item x="14"/>
        <item x="199"/>
        <item x="1629"/>
        <item x="1309"/>
        <item x="1392"/>
        <item x="1632"/>
        <item x="1440"/>
        <item x="397"/>
        <item x="1306"/>
        <item x="561"/>
        <item x="814"/>
        <item x="1513"/>
        <item x="299"/>
        <item x="1153"/>
        <item x="452"/>
        <item x="592"/>
        <item x="644"/>
        <item x="649"/>
        <item x="825"/>
        <item x="740"/>
        <item x="1423"/>
        <item x="1430"/>
        <item x="1566"/>
        <item x="132"/>
        <item x="264"/>
        <item x="1173"/>
        <item x="153"/>
        <item x="1228"/>
        <item x="610"/>
        <item x="433"/>
        <item x="350"/>
        <item x="770"/>
        <item x="157"/>
        <item x="1295"/>
        <item x="1244"/>
        <item x="760"/>
        <item x="767"/>
        <item x="102"/>
        <item x="673"/>
        <item x="964"/>
        <item x="311"/>
        <item x="1575"/>
        <item x="1050"/>
        <item x="1514"/>
        <item x="1128"/>
        <item x="917"/>
        <item x="1671"/>
        <item x="681"/>
        <item x="839"/>
        <item x="1364"/>
        <item x="801"/>
        <item x="122"/>
        <item x="1659"/>
        <item x="437"/>
        <item x="294"/>
        <item x="351"/>
        <item x="581"/>
        <item x="946"/>
        <item x="1260"/>
        <item x="212"/>
        <item x="552"/>
        <item x="1001"/>
        <item x="1110"/>
        <item x="359"/>
        <item x="1512"/>
        <item x="866"/>
        <item x="217"/>
        <item x="957"/>
        <item x="1378"/>
        <item x="533"/>
        <item x="1102"/>
        <item x="81"/>
        <item x="114"/>
        <item x="1090"/>
        <item x="734"/>
        <item x="1414"/>
        <item x="83"/>
        <item x="887"/>
        <item x="1101"/>
        <item x="1193"/>
        <item x="858"/>
        <item x="863"/>
        <item x="1133"/>
        <item x="830"/>
        <item x="74"/>
        <item x="1523"/>
        <item x="1289"/>
        <item x="1152"/>
        <item x="869"/>
        <item x="1557"/>
        <item x="1683"/>
        <item x="32"/>
        <item x="346"/>
        <item x="1483"/>
        <item x="1362"/>
        <item x="1615"/>
        <item x="1409"/>
        <item x="84"/>
        <item x="1140"/>
        <item x="818"/>
        <item x="1210"/>
        <item x="1365"/>
        <item x="186"/>
        <item x="958"/>
        <item x="1420"/>
        <item x="980"/>
        <item x="1222"/>
        <item x="55"/>
        <item x="41"/>
        <item x="600"/>
        <item x="574"/>
        <item x="998"/>
        <item x="1330"/>
        <item x="1502"/>
        <item x="1359"/>
        <item x="1125"/>
        <item x="37"/>
        <item x="1618"/>
        <item x="407"/>
        <item x="1139"/>
        <item x="984"/>
        <item x="1534"/>
        <item x="1388"/>
        <item x="1473"/>
        <item x="394"/>
        <item x="1436"/>
        <item x="699"/>
        <item x="1662"/>
        <item x="273"/>
        <item x="838"/>
        <item x="843"/>
        <item x="1161"/>
        <item x="1478"/>
        <item x="1299"/>
        <item x="1320"/>
        <item x="1538"/>
        <item x="1673"/>
        <item x="1035"/>
        <item x="251"/>
        <item x="1145"/>
        <item x="195"/>
        <item x="77"/>
        <item x="1324"/>
        <item x="1670"/>
        <item x="1352"/>
        <item x="1046"/>
        <item x="1323"/>
        <item x="1450"/>
        <item x="1581"/>
        <item x="824"/>
        <item x="1143"/>
        <item x="361"/>
        <item x="675"/>
        <item x="1577"/>
        <item x="340"/>
        <item x="721"/>
        <item x="975"/>
        <item x="1419"/>
        <item x="302"/>
        <item x="565"/>
        <item x="526"/>
        <item x="103"/>
        <item x="227"/>
        <item x="417"/>
        <item x="577"/>
        <item x="297"/>
        <item x="1405"/>
        <item x="215"/>
        <item x="510"/>
        <item x="608"/>
        <item x="93"/>
        <item x="1073"/>
        <item x="1456"/>
        <item x="402"/>
        <item x="701"/>
        <item x="51"/>
        <item x="1626"/>
        <item x="1020"/>
        <item x="1227"/>
        <item x="573"/>
        <item x="232"/>
        <item x="806"/>
        <item x="306"/>
        <item x="262"/>
        <item x="281"/>
        <item x="1249"/>
        <item x="1311"/>
        <item x="1550"/>
        <item x="238"/>
        <item x="898"/>
        <item x="1346"/>
        <item x="878"/>
        <item x="1492"/>
        <item x="1310"/>
        <item x="231"/>
        <item x="362"/>
        <item x="1017"/>
        <item x="1277"/>
        <item x="627"/>
        <item x="483"/>
        <item x="834"/>
        <item x="1024"/>
        <item x="773"/>
        <item x="328"/>
        <item x="330"/>
        <item x="691"/>
        <item x="1033"/>
        <item x="1070"/>
        <item x="9"/>
        <item x="1609"/>
        <item x="925"/>
        <item x="558"/>
        <item x="21"/>
        <item x="1380"/>
        <item x="519"/>
        <item x="1574"/>
        <item x="1582"/>
        <item x="418"/>
        <item x="1253"/>
        <item x="1503"/>
        <item x="1482"/>
        <item x="1586"/>
        <item x="16"/>
        <item x="1004"/>
        <item x="1553"/>
        <item x="904"/>
        <item x="1202"/>
        <item x="248"/>
        <item x="276"/>
        <item x="997"/>
        <item x="333"/>
        <item x="144"/>
        <item x="244"/>
        <item x="1146"/>
        <item x="723"/>
        <item x="941"/>
        <item x="1519"/>
        <item x="967"/>
        <item x="867"/>
        <item x="994"/>
        <item x="1645"/>
        <item x="1527"/>
        <item x="465"/>
        <item x="908"/>
        <item x="1239"/>
        <item x="194"/>
        <item x="942"/>
        <item x="576"/>
        <item x="171"/>
        <item x="850"/>
        <item x="395"/>
        <item x="1237"/>
        <item x="1462"/>
        <item x="1092"/>
        <item x="837"/>
        <item x="1672"/>
        <item x="1508"/>
        <item x="1181"/>
        <item x="495"/>
        <item x="1679"/>
        <item x="316"/>
        <item x="1353"/>
        <item x="317"/>
        <item x="1259"/>
        <item x="1052"/>
        <item x="914"/>
        <item x="670"/>
        <item x="683"/>
        <item x="130"/>
        <item x="71"/>
        <item x="607"/>
        <item x="1136"/>
        <item x="185"/>
        <item x="741"/>
        <item x="1681"/>
        <item x="1288"/>
        <item x="225"/>
        <item x="1045"/>
        <item x="424"/>
        <item x="1246"/>
        <item x="108"/>
        <item x="1040"/>
        <item x="731"/>
        <item x="259"/>
        <item x="491"/>
        <item x="1596"/>
        <item x="1343"/>
        <item x="700"/>
        <item x="789"/>
        <item x="104"/>
        <item x="951"/>
        <item x="432"/>
        <item x="1603"/>
        <item x="601"/>
        <item x="1339"/>
        <item x="1439"/>
        <item x="1162"/>
        <item x="1646"/>
        <item x="1424"/>
        <item x="1088"/>
        <item x="578"/>
        <item x="39"/>
        <item x="486"/>
        <item x="1164"/>
        <item x="1592"/>
        <item x="1387"/>
        <item x="1389"/>
        <item x="474"/>
        <item x="1480"/>
        <item x="115"/>
        <item x="319"/>
        <item x="1"/>
        <item x="62"/>
        <item x="54"/>
        <item x="1252"/>
        <item x="1169"/>
        <item x="888"/>
        <item x="419"/>
        <item x="360"/>
        <item x="367"/>
        <item x="1338"/>
        <item x="88"/>
        <item x="1103"/>
        <item x="1233"/>
        <item x="535"/>
        <item x="1652"/>
        <item x="298"/>
        <item x="949"/>
        <item x="412"/>
        <item x="1403"/>
        <item x="1600"/>
        <item x="1335"/>
        <item x="229"/>
        <item x="695"/>
        <item x="547"/>
        <item x="1135"/>
        <item x="336"/>
        <item x="842"/>
        <item x="1563"/>
        <item x="1569"/>
        <item x="1664"/>
        <item x="1347"/>
        <item x="204"/>
        <item x="1678"/>
        <item x="1089"/>
        <item x="119"/>
        <item x="27"/>
        <item x="738"/>
        <item x="732"/>
        <item x="1080"/>
        <item x="57"/>
        <item x="269"/>
        <item x="1081"/>
        <item x="164"/>
        <item x="274"/>
        <item x="668"/>
        <item x="1539"/>
        <item x="254"/>
        <item x="206"/>
        <item x="181"/>
        <item x="292"/>
        <item x="711"/>
        <item x="50"/>
        <item x="469"/>
        <item x="1499"/>
        <item x="440"/>
        <item x="1428"/>
        <item x="1401"/>
        <item x="932"/>
        <item x="296"/>
        <item x="168"/>
        <item x="1195"/>
        <item x="841"/>
        <item x="20"/>
        <item x="58"/>
        <item x="252"/>
        <item x="835"/>
        <item x="1112"/>
        <item x="655"/>
        <item x="727"/>
        <item x="44"/>
        <item x="1431"/>
        <item x="726"/>
        <item x="630"/>
        <item x="1174"/>
        <item x="301"/>
        <item x="479"/>
        <item x="1236"/>
        <item x="733"/>
        <item x="970"/>
        <item x="542"/>
        <item x="1072"/>
        <item x="1191"/>
        <item x="1098"/>
        <item x="1532"/>
        <item x="531"/>
        <item x="1129"/>
        <item x="1120"/>
        <item x="1552"/>
        <item x="1263"/>
        <item x="1445"/>
        <item x="1064"/>
        <item x="1331"/>
        <item x="1666"/>
        <item x="816"/>
        <item x="978"/>
        <item x="794"/>
        <item x="1459"/>
        <item x="127"/>
        <item x="1559"/>
        <item x="1533"/>
        <item x="1034"/>
        <item x="1648"/>
        <item x="1053"/>
        <item x="480"/>
        <item x="961"/>
        <item x="661"/>
        <item x="203"/>
        <item x="1621"/>
        <item x="1568"/>
        <item x="303"/>
        <item x="64"/>
        <item x="1589"/>
        <item x="68"/>
        <item x="457"/>
        <item x="241"/>
        <item x="189"/>
        <item x="454"/>
        <item x="1206"/>
        <item x="765"/>
        <item x="781"/>
        <item x="385"/>
        <item x="1454"/>
        <item x="1230"/>
        <item x="4"/>
        <item x="190"/>
        <item x="1119"/>
        <item x="26"/>
        <item x="49"/>
        <item x="804"/>
        <item x="476"/>
        <item x="1417"/>
        <item x="812"/>
        <item x="282"/>
        <item x="106"/>
        <item x="619"/>
        <item x="472"/>
        <item x="140"/>
        <item x="566"/>
        <item x="706"/>
        <item x="828"/>
        <item x="1274"/>
        <item x="1300"/>
        <item x="762"/>
        <item x="991"/>
        <item x="1441"/>
        <item x="513"/>
        <item x="47"/>
        <item x="906"/>
        <item x="832"/>
        <item x="369"/>
        <item x="1543"/>
        <item x="921"/>
        <item x="954"/>
        <item x="896"/>
        <item x="948"/>
        <item x="1631"/>
        <item x="226"/>
        <item x="466"/>
        <item x="1363"/>
        <item x="568"/>
        <item x="1305"/>
        <item x="1599"/>
        <item x="1474"/>
        <item x="426"/>
        <item x="1396"/>
        <item x="1521"/>
        <item x="221"/>
        <item x="503"/>
        <item x="820"/>
        <item x="735"/>
        <item x="267"/>
        <item x="468"/>
        <item x="1497"/>
        <item x="795"/>
        <item x="1610"/>
        <item x="615"/>
        <item x="188"/>
        <item x="379"/>
        <item x="260"/>
        <item x="423"/>
        <item x="390"/>
        <item x="451"/>
        <item x="1422"/>
        <item x="873"/>
        <item x="782"/>
        <item x="1525"/>
        <item x="1391"/>
        <item x="1379"/>
        <item x="829"/>
        <item x="750"/>
        <item x="1122"/>
        <item x="224"/>
        <item x="79"/>
        <item x="822"/>
        <item x="111"/>
        <item x="611"/>
        <item x="761"/>
        <item x="323"/>
        <item x="846"/>
        <item x="815"/>
        <item x="623"/>
        <item x="1410"/>
        <item x="1560"/>
        <item x="1078"/>
        <item x="793"/>
        <item x="1630"/>
        <item x="809"/>
        <item x="872"/>
        <item x="854"/>
        <item x="653"/>
        <item x="1099"/>
        <item x="999"/>
        <item x="934"/>
        <item x="427"/>
        <item x="920"/>
        <item x="380"/>
        <item x="651"/>
        <item x="1155"/>
        <item x="348"/>
        <item x="245"/>
        <item x="553"/>
        <item x="1018"/>
        <item x="865"/>
        <item x="1091"/>
        <item x="950"/>
        <item x="870"/>
        <item x="679"/>
        <item x="631"/>
        <item x="780"/>
        <item x="320"/>
        <item x="1276"/>
        <item x="318"/>
        <item x="692"/>
        <item x="903"/>
        <item x="626"/>
        <item x="922"/>
        <item x="1014"/>
        <item x="1644"/>
        <item x="551"/>
        <item x="436"/>
        <item x="537"/>
        <item x="1322"/>
        <item x="616"/>
        <item x="1255"/>
        <item x="234"/>
        <item x="321"/>
        <item x="746"/>
        <item x="430"/>
        <item x="1148"/>
        <item x="640"/>
        <item x="308"/>
        <item x="909"/>
        <item x="788"/>
        <item x="1011"/>
        <item x="1435"/>
        <item x="1471"/>
        <item x="293"/>
        <item x="1013"/>
        <item x="1217"/>
        <item x="819"/>
        <item x="687"/>
        <item x="1284"/>
        <item x="855"/>
        <item x="100"/>
        <item x="1027"/>
        <item x="169"/>
        <item x="1012"/>
        <item x="505"/>
        <item x="696"/>
        <item x="1066"/>
        <item x="72"/>
        <item x="52"/>
        <item x="831"/>
        <item x="885"/>
        <item x="890"/>
        <item x="625"/>
        <item x="326"/>
        <item x="800"/>
        <item x="1238"/>
        <item x="1190"/>
        <item x="902"/>
        <item x="508"/>
        <item x="1214"/>
        <item x="481"/>
        <item x="399"/>
        <item x="621"/>
        <item x="218"/>
        <item x="408"/>
        <item x="764"/>
        <item x="811"/>
        <item x="676"/>
        <item x="1479"/>
        <item x="874"/>
        <item x="523"/>
        <item x="1413"/>
        <item x="748"/>
        <item x="284"/>
        <item x="612"/>
        <item x="1165"/>
        <item x="1334"/>
        <item x="327"/>
        <item x="810"/>
        <item x="778"/>
        <item x="1494"/>
        <item x="1602"/>
        <item x="1669"/>
        <item x="184"/>
        <item x="1656"/>
        <item x="509"/>
        <item x="1242"/>
        <item x="1267"/>
        <item x="1558"/>
        <item x="1605"/>
        <item x="1348"/>
        <item x="492"/>
        <item x="849"/>
        <item x="1022"/>
        <item x="1266"/>
        <item x="174"/>
        <item x="529"/>
        <item x="622"/>
        <item x="1458"/>
        <item x="1561"/>
        <item x="1367"/>
        <item x="1595"/>
        <item x="1622"/>
        <item x="1611"/>
        <item x="1614"/>
        <item x="1134"/>
        <item x="1657"/>
        <item x="1057"/>
        <item x="1201"/>
        <item x="1118"/>
        <item x="192"/>
        <item x="799"/>
        <item x="1504"/>
        <item x="1178"/>
        <item x="313"/>
        <item x="1182"/>
        <item x="1054"/>
        <item x="1243"/>
        <item x="1048"/>
        <item x="291"/>
        <item x="826"/>
        <item x="1106"/>
        <item x="1257"/>
        <item x="1231"/>
        <item x="1280"/>
        <item x="19"/>
        <item x="693"/>
        <item x="61"/>
        <item x="599"/>
        <item x="1411"/>
        <item x="1407"/>
        <item x="1636"/>
        <item x="387"/>
        <item x="384"/>
        <item x="1547"/>
        <item x="339"/>
        <item x="329"/>
        <item x="1637"/>
        <item x="1321"/>
        <item x="411"/>
        <item x="974"/>
        <item x="1313"/>
        <item x="857"/>
        <item x="1496"/>
        <item x="993"/>
        <item x="559"/>
        <item x="1039"/>
        <item x="1031"/>
        <item x="848"/>
        <item x="787"/>
        <item x="755"/>
        <item x="29"/>
        <item x="233"/>
        <item x="1510"/>
        <item x="1466"/>
        <item x="1633"/>
        <item x="1393"/>
        <item x="3"/>
        <item x="992"/>
        <item x="1562"/>
        <item x="532"/>
        <item x="1491"/>
        <item x="605"/>
        <item x="356"/>
        <item x="556"/>
        <item x="1495"/>
        <item x="477"/>
        <item x="1016"/>
        <item x="518"/>
        <item x="798"/>
        <item x="1104"/>
        <item x="617"/>
        <item x="1293"/>
        <item x="952"/>
        <item x="406"/>
        <item x="179"/>
        <item x="1546"/>
        <item x="989"/>
        <item x="905"/>
        <item x="180"/>
        <item x="1619"/>
        <item x="22"/>
        <item x="554"/>
        <item x="1094"/>
        <item x="987"/>
        <item x="12"/>
        <item x="324"/>
        <item x="1189"/>
        <item x="172"/>
        <item x="1204"/>
        <item x="680"/>
        <item x="1205"/>
        <item x="1544"/>
        <item x="1541"/>
        <item x="67"/>
        <item x="398"/>
        <item x="24"/>
        <item x="1067"/>
        <item x="895"/>
        <item x="926"/>
        <item x="579"/>
        <item x="1537"/>
        <item x="158"/>
        <item x="1109"/>
        <item x="1395"/>
        <item x="1597"/>
        <item x="1590"/>
        <item x="95"/>
        <item x="335"/>
        <item x="459"/>
        <item x="756"/>
        <item x="1038"/>
        <item x="124"/>
        <item x="120"/>
        <item x="237"/>
        <item x="219"/>
        <item x="1224"/>
        <item x="1390"/>
        <item x="784"/>
        <item x="939"/>
        <item x="200"/>
        <item x="1341"/>
        <item x="36"/>
        <item x="422"/>
        <item x="1444"/>
        <item x="182"/>
        <item x="1540"/>
        <item x="1613"/>
        <item x="530"/>
        <item x="1570"/>
        <item x="758"/>
        <item x="1604"/>
        <item x="1635"/>
        <item x="1536"/>
        <item x="1215"/>
        <item x="1373"/>
        <item x="1344"/>
        <item x="446"/>
        <item x="1325"/>
        <item x="1528"/>
        <item x="875"/>
        <item x="338"/>
        <item x="484"/>
        <item x="674"/>
        <item x="314"/>
        <item x="475"/>
        <item x="163"/>
        <item x="107"/>
        <item x="1208"/>
        <item x="1312"/>
        <item x="76"/>
        <item x="1126"/>
        <item x="1301"/>
        <item x="1037"/>
        <item x="247"/>
        <item x="973"/>
        <item x="91"/>
        <item x="1307"/>
        <item x="131"/>
        <item x="246"/>
        <item x="101"/>
        <item x="507"/>
        <item x="1676"/>
        <item x="504"/>
        <item x="1200"/>
        <item x="591"/>
        <item x="410"/>
        <item x="1254"/>
        <item x="1328"/>
        <item x="1360"/>
        <item x="1432"/>
        <item x="1601"/>
        <item x="1025"/>
        <item x="1015"/>
        <item x="280"/>
        <item x="836"/>
        <item x="1030"/>
        <item x="382"/>
        <item x="1488"/>
        <item x="1212"/>
        <item x="207"/>
        <item x="697"/>
        <item x="345"/>
        <item x="515"/>
        <item x="512"/>
        <item x="737"/>
        <item x="749"/>
        <item x="1551"/>
        <item x="125"/>
        <item x="211"/>
        <item x="598"/>
        <item x="354"/>
        <item x="745"/>
        <item x="145"/>
        <item x="1209"/>
        <item x="304"/>
        <item x="557"/>
        <item x="236"/>
        <item x="766"/>
        <item x="1005"/>
        <item x="99"/>
        <item x="524"/>
        <item x="1472"/>
        <item x="1469"/>
        <item x="1443"/>
        <item x="1176"/>
        <item x="322"/>
        <item x="757"/>
        <item x="899"/>
        <item x="75"/>
        <item x="305"/>
        <item x="1154"/>
        <item x="310"/>
        <item x="150"/>
        <item x="1065"/>
        <item x="684"/>
        <item x="135"/>
        <item x="1653"/>
        <item x="1476"/>
        <item x="53"/>
        <item x="1580"/>
        <item x="955"/>
        <item x="152"/>
        <item x="429"/>
        <item x="660"/>
        <item x="506"/>
        <item x="1085"/>
        <item x="1150"/>
        <item x="707"/>
        <item x="1350"/>
        <item x="1516"/>
        <item x="1294"/>
        <item x="1639"/>
        <item x="586"/>
        <item x="98"/>
        <item x="1093"/>
        <item x="1144"/>
        <item x="92"/>
        <item x="1177"/>
        <item x="110"/>
        <item x="1171"/>
        <item x="1655"/>
        <item x="1545"/>
        <item x="1083"/>
        <item x="1564"/>
        <item x="1617"/>
        <item x="1530"/>
        <item x="78"/>
        <item x="1520"/>
        <item x="650"/>
        <item x="555"/>
        <item x="1684"/>
        <item t="default"/>
      </items>
    </pivotField>
    <pivotField axis="axisRow" showAll="0">
      <items count="199">
        <item x="67"/>
        <item x="49"/>
        <item x="62"/>
        <item x="112"/>
        <item x="187"/>
        <item x="102"/>
        <item x="43"/>
        <item x="44"/>
        <item x="74"/>
        <item x="35"/>
        <item x="131"/>
        <item x="11"/>
        <item x="150"/>
        <item x="132"/>
        <item x="124"/>
        <item x="177"/>
        <item x="36"/>
        <item x="24"/>
        <item x="55"/>
        <item x="100"/>
        <item x="190"/>
        <item x="154"/>
        <item x="101"/>
        <item x="52"/>
        <item x="152"/>
        <item x="158"/>
        <item x="97"/>
        <item x="78"/>
        <item x="89"/>
        <item x="10"/>
        <item x="32"/>
        <item x="37"/>
        <item x="4"/>
        <item x="75"/>
        <item x="94"/>
        <item x="50"/>
        <item x="40"/>
        <item x="17"/>
        <item x="126"/>
        <item x="135"/>
        <item x="125"/>
        <item x="13"/>
        <item x="47"/>
        <item x="14"/>
        <item x="162"/>
        <item x="164"/>
        <item x="117"/>
        <item x="159"/>
        <item x="163"/>
        <item x="77"/>
        <item x="72"/>
        <item x="170"/>
        <item x="8"/>
        <item x="34"/>
        <item x="88"/>
        <item x="83"/>
        <item x="91"/>
        <item x="16"/>
        <item x="183"/>
        <item x="180"/>
        <item x="156"/>
        <item x="144"/>
        <item x="140"/>
        <item x="42"/>
        <item x="73"/>
        <item x="173"/>
        <item x="96"/>
        <item x="184"/>
        <item x="111"/>
        <item x="7"/>
        <item x="194"/>
        <item x="26"/>
        <item x="168"/>
        <item x="9"/>
        <item x="153"/>
        <item x="39"/>
        <item x="134"/>
        <item x="167"/>
        <item x="191"/>
        <item x="121"/>
        <item x="80"/>
        <item x="70"/>
        <item x="57"/>
        <item x="21"/>
        <item x="82"/>
        <item x="86"/>
        <item x="81"/>
        <item x="106"/>
        <item x="114"/>
        <item x="120"/>
        <item x="122"/>
        <item x="107"/>
        <item x="87"/>
        <item x="118"/>
        <item x="133"/>
        <item x="65"/>
        <item x="38"/>
        <item x="2"/>
        <item x="6"/>
        <item x="53"/>
        <item x="92"/>
        <item x="1"/>
        <item x="147"/>
        <item x="119"/>
        <item x="46"/>
        <item x="48"/>
        <item x="22"/>
        <item x="195"/>
        <item x="165"/>
        <item x="19"/>
        <item x="104"/>
        <item x="128"/>
        <item x="84"/>
        <item x="185"/>
        <item x="30"/>
        <item x="169"/>
        <item x="90"/>
        <item x="138"/>
        <item x="172"/>
        <item x="136"/>
        <item x="5"/>
        <item x="179"/>
        <item x="186"/>
        <item x="29"/>
        <item x="20"/>
        <item x="59"/>
        <item x="196"/>
        <item x="27"/>
        <item x="98"/>
        <item x="149"/>
        <item x="103"/>
        <item x="99"/>
        <item x="157"/>
        <item x="109"/>
        <item x="188"/>
        <item x="175"/>
        <item x="142"/>
        <item x="31"/>
        <item x="25"/>
        <item x="64"/>
        <item x="95"/>
        <item x="143"/>
        <item x="23"/>
        <item x="76"/>
        <item x="192"/>
        <item x="71"/>
        <item x="56"/>
        <item x="137"/>
        <item x="127"/>
        <item x="61"/>
        <item x="15"/>
        <item x="123"/>
        <item x="69"/>
        <item x="105"/>
        <item x="174"/>
        <item x="54"/>
        <item x="171"/>
        <item x="28"/>
        <item x="60"/>
        <item x="155"/>
        <item x="193"/>
        <item x="161"/>
        <item x="160"/>
        <item x="18"/>
        <item x="151"/>
        <item x="33"/>
        <item x="130"/>
        <item x="166"/>
        <item x="148"/>
        <item x="116"/>
        <item x="58"/>
        <item x="141"/>
        <item x="41"/>
        <item x="176"/>
        <item x="0"/>
        <item x="108"/>
        <item x="178"/>
        <item x="115"/>
        <item x="3"/>
        <item x="113"/>
        <item x="85"/>
        <item x="145"/>
        <item x="146"/>
        <item x="181"/>
        <item x="189"/>
        <item x="79"/>
        <item x="51"/>
        <item x="66"/>
        <item x="63"/>
        <item x="68"/>
        <item x="139"/>
        <item x="110"/>
        <item x="93"/>
        <item x="45"/>
        <item x="129"/>
        <item x="12"/>
        <item x="182"/>
        <item x="197"/>
        <item t="default"/>
      </items>
    </pivotField>
    <pivotField axis="axisPage" multipleItemSelectionAllowed="1" showAll="0">
      <items count="27">
        <item x="10"/>
        <item h="1" x="18"/>
        <item h="1" x="7"/>
        <item h="1" x="2"/>
        <item h="1" x="4"/>
        <item h="1" x="11"/>
        <item h="1" x="15"/>
        <item x="5"/>
        <item h="1" x="8"/>
        <item h="1" x="19"/>
        <item h="1" x="6"/>
        <item h="1" x="14"/>
        <item h="1" x="21"/>
        <item h="1" x="22"/>
        <item h="1" x="9"/>
        <item x="23"/>
        <item x="16"/>
        <item h="1" x="1"/>
        <item h="1" x="17"/>
        <item h="1" x="13"/>
        <item x="3"/>
        <item x="12"/>
        <item h="1" x="0"/>
        <item h="1" x="24"/>
        <item h="1" x="20"/>
        <item h="1" x="25"/>
        <item t="default"/>
      </items>
    </pivotField>
    <pivotField axis="axisCol" showAll="0">
      <items count="7">
        <item h="1" x="0"/>
        <item x="3"/>
        <item x="2"/>
        <item x="1"/>
        <item x="4"/>
        <item x="5"/>
        <item t="default"/>
      </items>
    </pivotField>
    <pivotField showAll="0"/>
    <pivotField showAll="0"/>
    <pivotField dataField="1" showAll="0"/>
  </pivotFields>
  <rowFields count="1">
    <field x="1"/>
  </rowFields>
  <rowItems count="36">
    <i>
      <x v="4"/>
    </i>
    <i>
      <x v="18"/>
    </i>
    <i>
      <x v="20"/>
    </i>
    <i>
      <x v="23"/>
    </i>
    <i>
      <x v="27"/>
    </i>
    <i>
      <x v="36"/>
    </i>
    <i>
      <x v="45"/>
    </i>
    <i>
      <x v="58"/>
    </i>
    <i>
      <x v="67"/>
    </i>
    <i>
      <x v="70"/>
    </i>
    <i>
      <x v="78"/>
    </i>
    <i>
      <x v="104"/>
    </i>
    <i>
      <x v="107"/>
    </i>
    <i>
      <x v="113"/>
    </i>
    <i>
      <x v="115"/>
    </i>
    <i>
      <x v="116"/>
    </i>
    <i>
      <x v="118"/>
    </i>
    <i>
      <x v="121"/>
    </i>
    <i>
      <x v="122"/>
    </i>
    <i>
      <x v="126"/>
    </i>
    <i>
      <x v="143"/>
    </i>
    <i>
      <x v="144"/>
    </i>
    <i>
      <x v="152"/>
    </i>
    <i>
      <x v="154"/>
    </i>
    <i>
      <x v="155"/>
    </i>
    <i>
      <x v="156"/>
    </i>
    <i>
      <x v="157"/>
    </i>
    <i>
      <x v="160"/>
    </i>
    <i>
      <x v="165"/>
    </i>
    <i>
      <x v="175"/>
    </i>
    <i>
      <x v="177"/>
    </i>
    <i>
      <x v="181"/>
    </i>
    <i>
      <x v="184"/>
    </i>
    <i>
      <x v="185"/>
    </i>
    <i>
      <x v="186"/>
    </i>
    <i t="grand">
      <x/>
    </i>
  </rowItems>
  <colFields count="1">
    <field x="3"/>
  </colFields>
  <colItems count="5">
    <i>
      <x v="1"/>
    </i>
    <i>
      <x v="2"/>
    </i>
    <i>
      <x v="3"/>
    </i>
    <i>
      <x v="4"/>
    </i>
    <i t="grand">
      <x/>
    </i>
  </colItems>
  <pageFields count="1">
    <pageField fld="2" hier="-1"/>
  </pageFields>
  <dataFields count="1">
    <dataField name="Sum of area_ha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F478E-CD2F-4B47-8EB8-C266EC59959C}">
  <sheetPr codeName="Sheet1"/>
  <dimension ref="B1:S31"/>
  <sheetViews>
    <sheetView tabSelected="1" workbookViewId="0">
      <selection activeCell="C11" sqref="C11"/>
    </sheetView>
  </sheetViews>
  <sheetFormatPr defaultColWidth="8.7265625" defaultRowHeight="14.5" x14ac:dyDescent="0.35"/>
  <cols>
    <col min="1" max="1" width="3" customWidth="1"/>
    <col min="2" max="2" width="40.453125" bestFit="1" customWidth="1"/>
    <col min="3" max="3" width="25.7265625" style="26" bestFit="1" customWidth="1"/>
    <col min="4" max="5" width="10.08984375" bestFit="1" customWidth="1"/>
    <col min="8" max="12" width="8.7265625" style="20"/>
    <col min="13" max="13" width="11.26953125" style="20" bestFit="1" customWidth="1"/>
    <col min="14" max="16" width="8.7265625" style="20"/>
    <col min="17" max="19" width="0" hidden="1" customWidth="1"/>
  </cols>
  <sheetData>
    <row r="1" spans="2:19" ht="13.9" customHeight="1" x14ac:dyDescent="0.35"/>
    <row r="2" spans="2:19" x14ac:dyDescent="0.35">
      <c r="C2" s="31" t="s">
        <v>2174</v>
      </c>
    </row>
    <row r="3" spans="2:19" ht="6" customHeight="1" thickBot="1" x14ac:dyDescent="0.4"/>
    <row r="4" spans="2:19" ht="15" thickBot="1" x14ac:dyDescent="0.4">
      <c r="B4" s="41" t="s">
        <v>2163</v>
      </c>
      <c r="C4" s="42"/>
    </row>
    <row r="5" spans="2:19" x14ac:dyDescent="0.35">
      <c r="B5" s="19" t="s">
        <v>2162</v>
      </c>
      <c r="C5" s="37" t="s">
        <v>2173</v>
      </c>
      <c r="D5" s="16"/>
    </row>
    <row r="6" spans="2:19" x14ac:dyDescent="0.35">
      <c r="B6" s="19" t="s">
        <v>2164</v>
      </c>
      <c r="C6" s="21" t="str">
        <f>IF(C5="Menos de 2 años","No apto para financiamiento",IF(C5="2 a 5 años",50000, IF(C5="5 a 7 años",100000,IF(C5="Más de 7 años",150000,"-"))))</f>
        <v>-</v>
      </c>
      <c r="D6" s="16"/>
    </row>
    <row r="7" spans="2:19" ht="15" thickBot="1" x14ac:dyDescent="0.4">
      <c r="B7" s="25" t="s">
        <v>2168</v>
      </c>
      <c r="C7" s="38"/>
      <c r="D7" s="16"/>
    </row>
    <row r="8" spans="2:19" ht="6" customHeight="1" thickBot="1" x14ac:dyDescent="0.4"/>
    <row r="9" spans="2:19" ht="15" thickBot="1" x14ac:dyDescent="0.4">
      <c r="B9" s="43" t="s">
        <v>2159</v>
      </c>
      <c r="C9" s="44"/>
      <c r="R9" s="32" t="s">
        <v>2173</v>
      </c>
      <c r="S9" s="32"/>
    </row>
    <row r="10" spans="2:19" x14ac:dyDescent="0.35">
      <c r="B10" s="22" t="s">
        <v>2166</v>
      </c>
      <c r="C10" s="36"/>
      <c r="R10" s="33" t="s">
        <v>2169</v>
      </c>
      <c r="S10" s="34">
        <v>1</v>
      </c>
    </row>
    <row r="11" spans="2:19" x14ac:dyDescent="0.35">
      <c r="B11" s="15" t="s">
        <v>1773</v>
      </c>
      <c r="C11" s="39"/>
      <c r="D11" s="16"/>
      <c r="R11" s="33" t="s">
        <v>2170</v>
      </c>
      <c r="S11" s="34">
        <v>0.75</v>
      </c>
    </row>
    <row r="12" spans="2:19" x14ac:dyDescent="0.35">
      <c r="B12" s="15" t="s">
        <v>1774</v>
      </c>
      <c r="C12" s="39"/>
      <c r="D12" s="16"/>
      <c r="R12" s="35" t="s">
        <v>2171</v>
      </c>
      <c r="S12" s="34">
        <v>0.5</v>
      </c>
    </row>
    <row r="13" spans="2:19" x14ac:dyDescent="0.35">
      <c r="B13" s="15" t="s">
        <v>0</v>
      </c>
      <c r="C13" s="39"/>
      <c r="D13" s="16"/>
      <c r="R13" s="35" t="s">
        <v>2172</v>
      </c>
      <c r="S13" s="34">
        <v>0.25</v>
      </c>
    </row>
    <row r="14" spans="2:19" x14ac:dyDescent="0.35">
      <c r="B14" s="15" t="s">
        <v>2157</v>
      </c>
      <c r="C14" s="27" t="str">
        <f>_xlfn.IFNA(VLOOKUP(C13,'defo 10-21 distritos'!$D$3:$L$357,9,FALSE),"-")</f>
        <v>-</v>
      </c>
      <c r="D14" s="16"/>
    </row>
    <row r="15" spans="2:19" x14ac:dyDescent="0.35">
      <c r="B15" s="15" t="s">
        <v>2158</v>
      </c>
      <c r="C15" s="28" t="str">
        <f>IFERROR(C10-(C10*EXP(-C14*7)),"-")</f>
        <v>-</v>
      </c>
      <c r="D15" s="16"/>
    </row>
    <row r="16" spans="2:19" x14ac:dyDescent="0.35">
      <c r="B16" s="15" t="s">
        <v>2161</v>
      </c>
      <c r="C16" s="28" t="str">
        <f>_xlfn.IFNA(VLOOKUP(C13,FE!$C$3:$M$368,11,FALSE),"-")</f>
        <v>-</v>
      </c>
      <c r="D16" s="16"/>
    </row>
    <row r="17" spans="2:5" ht="15" thickBot="1" x14ac:dyDescent="0.4">
      <c r="B17" s="17" t="s">
        <v>2176</v>
      </c>
      <c r="C17" s="29">
        <f>IFERROR(C16*C15,0)</f>
        <v>0</v>
      </c>
    </row>
    <row r="18" spans="2:5" ht="6" customHeight="1" thickBot="1" x14ac:dyDescent="0.4"/>
    <row r="19" spans="2:5" ht="15" thickBot="1" x14ac:dyDescent="0.4">
      <c r="B19" s="41" t="s">
        <v>2167</v>
      </c>
      <c r="C19" s="42"/>
      <c r="E19" s="16"/>
    </row>
    <row r="20" spans="2:5" x14ac:dyDescent="0.35">
      <c r="B20" s="23" t="s">
        <v>2160</v>
      </c>
      <c r="C20" s="36"/>
    </row>
    <row r="21" spans="2:5" x14ac:dyDescent="0.35">
      <c r="B21" s="15" t="s">
        <v>2161</v>
      </c>
      <c r="C21" s="40" t="str">
        <f>IF(C20&gt;0,3.77*44/12,"-")</f>
        <v>-</v>
      </c>
      <c r="D21" s="16"/>
    </row>
    <row r="22" spans="2:5" ht="15" thickBot="1" x14ac:dyDescent="0.4">
      <c r="B22" s="17" t="s">
        <v>2175</v>
      </c>
      <c r="C22" s="29">
        <f>IFERROR(+C21*C20*7,0)</f>
        <v>0</v>
      </c>
    </row>
    <row r="23" spans="2:5" ht="6" customHeight="1" thickBot="1" x14ac:dyDescent="0.4"/>
    <row r="24" spans="2:5" ht="15" thickBot="1" x14ac:dyDescent="0.4">
      <c r="B24" s="24" t="s">
        <v>2165</v>
      </c>
      <c r="C24" s="30" t="str">
        <f>IFERROR(C7/(_xlfn.IFNA(C17,0)+_xlfn.IFNA(C22,0)),"-")</f>
        <v>-</v>
      </c>
    </row>
    <row r="25" spans="2:5" ht="59.5" customHeight="1" thickBot="1" x14ac:dyDescent="0.4">
      <c r="B25" s="45" t="str">
        <f>IF(C24="-","-",IF(C24&gt;20,"Reducir el monto de financiamiento solicitado o ampliar el área comprometida para conservación o recuperación del bosque, a fin de cumplir con el costo máximo de inversión de US$ por tonelada de CO2 equivalente mitigada",IF(C24&lt;=20,"Valor apto para financiamiento")))</f>
        <v>-</v>
      </c>
      <c r="C25" s="46"/>
      <c r="D25" s="16"/>
    </row>
    <row r="26" spans="2:5" ht="11.5" customHeight="1" x14ac:dyDescent="0.35"/>
    <row r="28" spans="2:5" x14ac:dyDescent="0.35">
      <c r="B28" s="18"/>
    </row>
    <row r="29" spans="2:5" x14ac:dyDescent="0.35">
      <c r="B29" s="18"/>
    </row>
    <row r="30" spans="2:5" x14ac:dyDescent="0.35">
      <c r="B30" s="18"/>
    </row>
    <row r="31" spans="2:5" x14ac:dyDescent="0.35">
      <c r="B31" s="18"/>
    </row>
  </sheetData>
  <sheetProtection algorithmName="SHA-512" hashValue="lxqt+XonGAEKS4l8chPk0E60+MsHyM0QKvRYZggAzIqvQkA6tVbiInFmicOXHv6kCX/kiFOIsJKVSSdQFJU7NQ==" saltValue="9IveM9e2mEGC2VPwlNbLkw==" spinCount="100000" sheet="1" selectLockedCells="1"/>
  <mergeCells count="4">
    <mergeCell ref="B19:C19"/>
    <mergeCell ref="B9:C9"/>
    <mergeCell ref="B4:C4"/>
    <mergeCell ref="B25:C25"/>
  </mergeCells>
  <conditionalFormatting sqref="C24">
    <cfRule type="cellIs" dxfId="1" priority="1" operator="greaterThan">
      <formula>20</formula>
    </cfRule>
    <cfRule type="cellIs" dxfId="0" priority="2" operator="lessThanOrEqual">
      <formula>20</formula>
    </cfRule>
  </conditionalFormatting>
  <dataValidations count="5">
    <dataValidation type="list" allowBlank="1" showInputMessage="1" showErrorMessage="1" sqref="C11" xr:uid="{172682E0-5ADA-4CB1-82A1-BA16504D03CB}">
      <formula1>Regiones</formula1>
    </dataValidation>
    <dataValidation type="list" allowBlank="1" showInputMessage="1" showErrorMessage="1" sqref="C12:C13" xr:uid="{DCDFAE5F-8E87-4B72-B924-E3B11C629A08}">
      <formula1>INDIRECT(SUBSTITUTE(C11, " ", "_"))</formula1>
    </dataValidation>
    <dataValidation type="list" allowBlank="1" showInputMessage="1" showErrorMessage="1" sqref="C5" xr:uid="{BD89D5B2-3FEA-4CE2-B18A-11C4480F1C3E}">
      <formula1>$R$9:$R$13</formula1>
    </dataValidation>
    <dataValidation type="whole" allowBlank="1" showInputMessage="1" showErrorMessage="1" error="El monto no puede superar el límite permitido" sqref="C7" xr:uid="{1CA32315-50DE-4DAD-895E-01F8604E8264}">
      <formula1>0</formula1>
      <formula2>C6</formula2>
    </dataValidation>
    <dataValidation errorStyle="warning" operator="lessThanOrEqual" allowBlank="1" showInputMessage="1" showErrorMessage="1" error="_x000a_" sqref="C24" xr:uid="{D2A5774E-87B1-48C6-A9AA-D01803F9BC8E}"/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099D-7AF4-472E-B466-A67AFC83C497}">
  <sheetPr codeName="Sheet2"/>
  <dimension ref="B1:U368"/>
  <sheetViews>
    <sheetView workbookViewId="0">
      <selection activeCell="M11" sqref="M11"/>
    </sheetView>
  </sheetViews>
  <sheetFormatPr defaultColWidth="8.7265625" defaultRowHeight="14.5" x14ac:dyDescent="0.35"/>
  <cols>
    <col min="2" max="2" width="28.7265625" bestFit="1" customWidth="1"/>
    <col min="3" max="3" width="28.7265625" customWidth="1"/>
    <col min="12" max="12" width="11.7265625" bestFit="1" customWidth="1"/>
  </cols>
  <sheetData>
    <row r="1" spans="2:21" x14ac:dyDescent="0.35">
      <c r="D1" s="47" t="s">
        <v>1760</v>
      </c>
      <c r="E1" s="47"/>
      <c r="F1" s="47"/>
      <c r="G1" s="47"/>
      <c r="H1" s="47" t="s">
        <v>1761</v>
      </c>
      <c r="I1" s="47"/>
      <c r="J1" s="47"/>
      <c r="K1" s="47"/>
      <c r="M1" t="s">
        <v>1</v>
      </c>
    </row>
    <row r="2" spans="2:21" x14ac:dyDescent="0.35">
      <c r="B2" t="s">
        <v>0</v>
      </c>
      <c r="D2" t="s">
        <v>1757</v>
      </c>
      <c r="E2" t="s">
        <v>1758</v>
      </c>
      <c r="F2" t="s">
        <v>1759</v>
      </c>
      <c r="G2" t="s">
        <v>1756</v>
      </c>
      <c r="H2" t="s">
        <v>1757</v>
      </c>
      <c r="I2" t="s">
        <v>1758</v>
      </c>
      <c r="J2" t="s">
        <v>1759</v>
      </c>
      <c r="K2" t="s">
        <v>1756</v>
      </c>
      <c r="L2" t="s">
        <v>1753</v>
      </c>
      <c r="T2" t="s">
        <v>1</v>
      </c>
    </row>
    <row r="3" spans="2:21" x14ac:dyDescent="0.35">
      <c r="B3" t="s">
        <v>1378</v>
      </c>
      <c r="C3" t="str">
        <f>PROPER(B3)</f>
        <v>Agua Blanca</v>
      </c>
      <c r="F3">
        <v>15252.944205485901</v>
      </c>
      <c r="H3" s="4">
        <f>+D3/L3</f>
        <v>0</v>
      </c>
      <c r="I3" s="4">
        <f>+E3/L3</f>
        <v>0</v>
      </c>
      <c r="J3" s="4">
        <f>+F3/L3</f>
        <v>1</v>
      </c>
      <c r="K3" s="4">
        <f>+G3/L3</f>
        <v>0</v>
      </c>
      <c r="L3">
        <v>15252.944205485901</v>
      </c>
      <c r="M3" s="5">
        <f>+H3*$U$3+I3*$U$4+J3*$U$5+K3*$U$6</f>
        <v>503.09</v>
      </c>
      <c r="T3" t="s">
        <v>1757</v>
      </c>
      <c r="U3">
        <v>680.91</v>
      </c>
    </row>
    <row r="4" spans="2:21" x14ac:dyDescent="0.35">
      <c r="B4" t="s">
        <v>1676</v>
      </c>
      <c r="C4" t="str">
        <f t="shared" ref="C4:C67" si="0">PROPER(B4)</f>
        <v>Alberto Leveau</v>
      </c>
      <c r="F4">
        <v>5177.2472536134001</v>
      </c>
      <c r="H4" s="4">
        <f t="shared" ref="H4:H67" si="1">+D4/L4</f>
        <v>0</v>
      </c>
      <c r="I4" s="4">
        <f t="shared" ref="I4:I67" si="2">+E4/L4</f>
        <v>0</v>
      </c>
      <c r="J4" s="4">
        <f t="shared" ref="J4:J67" si="3">+F4/L4</f>
        <v>1</v>
      </c>
      <c r="K4" s="4">
        <f t="shared" ref="K4:K67" si="4">+G4/L4</f>
        <v>0</v>
      </c>
      <c r="L4">
        <v>5177.2472536134001</v>
      </c>
      <c r="M4" s="5">
        <f t="shared" ref="M4:M67" si="5">+H4*$U$3+I4*$U$4+J4*$U$5+K4*$U$6</f>
        <v>503.09</v>
      </c>
      <c r="T4" t="s">
        <v>1758</v>
      </c>
      <c r="U4">
        <v>533.6</v>
      </c>
    </row>
    <row r="5" spans="2:21" x14ac:dyDescent="0.35">
      <c r="B5" t="s">
        <v>1703</v>
      </c>
      <c r="C5" t="str">
        <f t="shared" si="0"/>
        <v>Alonso De Alvarado</v>
      </c>
      <c r="F5">
        <v>29624.611761439402</v>
      </c>
      <c r="H5" s="4">
        <f t="shared" si="1"/>
        <v>0</v>
      </c>
      <c r="I5" s="4">
        <f t="shared" si="2"/>
        <v>0</v>
      </c>
      <c r="J5" s="4">
        <f t="shared" si="3"/>
        <v>1</v>
      </c>
      <c r="K5" s="4">
        <f t="shared" si="4"/>
        <v>0</v>
      </c>
      <c r="L5">
        <v>29624.611761439402</v>
      </c>
      <c r="M5" s="5">
        <f t="shared" si="5"/>
        <v>503.09</v>
      </c>
      <c r="T5" t="s">
        <v>1759</v>
      </c>
      <c r="U5">
        <v>503.09</v>
      </c>
    </row>
    <row r="6" spans="2:21" x14ac:dyDescent="0.35">
      <c r="B6" t="s">
        <v>1654</v>
      </c>
      <c r="C6" t="str">
        <f t="shared" si="0"/>
        <v>Alto Biavo</v>
      </c>
      <c r="E6">
        <v>407146.93693290569</v>
      </c>
      <c r="F6">
        <v>190307.0308551903</v>
      </c>
      <c r="H6" s="4">
        <f t="shared" si="1"/>
        <v>0</v>
      </c>
      <c r="I6" s="4">
        <f t="shared" si="2"/>
        <v>0.68146996904255541</v>
      </c>
      <c r="J6" s="4">
        <f t="shared" si="3"/>
        <v>0.31853003095744453</v>
      </c>
      <c r="K6" s="4">
        <f t="shared" si="4"/>
        <v>0</v>
      </c>
      <c r="L6">
        <v>597453.96778809605</v>
      </c>
      <c r="M6" s="5">
        <f t="shared" si="5"/>
        <v>523.88164875548841</v>
      </c>
      <c r="T6" t="s">
        <v>1756</v>
      </c>
      <c r="U6">
        <v>444.57</v>
      </c>
    </row>
    <row r="7" spans="2:21" x14ac:dyDescent="0.35">
      <c r="B7" t="s">
        <v>515</v>
      </c>
      <c r="C7" t="str">
        <f t="shared" si="0"/>
        <v>Alto Inambari</v>
      </c>
      <c r="E7">
        <v>30396.809616554499</v>
      </c>
      <c r="F7">
        <v>106581.3821318448</v>
      </c>
      <c r="H7" s="4">
        <f t="shared" si="1"/>
        <v>0</v>
      </c>
      <c r="I7" s="4">
        <f t="shared" si="2"/>
        <v>0.22190984731633176</v>
      </c>
      <c r="J7" s="4">
        <f t="shared" si="3"/>
        <v>0.77809015268366832</v>
      </c>
      <c r="K7" s="4">
        <f t="shared" si="4"/>
        <v>0</v>
      </c>
      <c r="L7">
        <v>136978.19174839929</v>
      </c>
      <c r="M7" s="5">
        <f t="shared" si="5"/>
        <v>509.86046944162132</v>
      </c>
    </row>
    <row r="8" spans="2:21" x14ac:dyDescent="0.35">
      <c r="B8" t="s">
        <v>1749</v>
      </c>
      <c r="C8" t="str">
        <f t="shared" si="0"/>
        <v>Alto Nanay</v>
      </c>
      <c r="D8">
        <v>1455428.92893182</v>
      </c>
      <c r="H8" s="4">
        <f t="shared" si="1"/>
        <v>1</v>
      </c>
      <c r="I8" s="4">
        <f t="shared" si="2"/>
        <v>0</v>
      </c>
      <c r="J8" s="4">
        <f t="shared" si="3"/>
        <v>0</v>
      </c>
      <c r="K8" s="4">
        <f t="shared" si="4"/>
        <v>0</v>
      </c>
      <c r="L8">
        <v>1455428.92893182</v>
      </c>
      <c r="M8" s="5">
        <f t="shared" si="5"/>
        <v>680.91</v>
      </c>
    </row>
    <row r="9" spans="2:21" x14ac:dyDescent="0.35">
      <c r="B9" t="s">
        <v>1696</v>
      </c>
      <c r="C9" t="str">
        <f t="shared" si="0"/>
        <v>Alto Saposoa</v>
      </c>
      <c r="E9">
        <v>82630.836944789902</v>
      </c>
      <c r="F9">
        <v>55237.890671801404</v>
      </c>
      <c r="H9" s="4">
        <f t="shared" si="1"/>
        <v>0</v>
      </c>
      <c r="I9" s="4">
        <f t="shared" si="2"/>
        <v>0.59934430652456383</v>
      </c>
      <c r="J9" s="4">
        <f t="shared" si="3"/>
        <v>0.40065569347543611</v>
      </c>
      <c r="K9" s="4">
        <f t="shared" si="4"/>
        <v>0</v>
      </c>
      <c r="L9">
        <v>137868.72761659132</v>
      </c>
      <c r="M9" s="5">
        <f t="shared" si="5"/>
        <v>521.37599479206438</v>
      </c>
    </row>
    <row r="10" spans="2:21" x14ac:dyDescent="0.35">
      <c r="B10" t="s">
        <v>1512</v>
      </c>
      <c r="C10" t="str">
        <f t="shared" si="0"/>
        <v>Alto Tapiche</v>
      </c>
      <c r="D10">
        <v>790277.80478946178</v>
      </c>
      <c r="G10">
        <v>115896.458336182</v>
      </c>
      <c r="H10" s="4">
        <f t="shared" si="1"/>
        <v>0.87210356434487191</v>
      </c>
      <c r="I10" s="4">
        <f t="shared" si="2"/>
        <v>0</v>
      </c>
      <c r="J10" s="4">
        <f t="shared" si="3"/>
        <v>0</v>
      </c>
      <c r="K10" s="4">
        <f t="shared" si="4"/>
        <v>0.12789643565512807</v>
      </c>
      <c r="L10">
        <v>906174.26312564383</v>
      </c>
      <c r="M10" s="5">
        <f t="shared" si="5"/>
        <v>650.68295639726705</v>
      </c>
    </row>
    <row r="11" spans="2:21" x14ac:dyDescent="0.35">
      <c r="B11" t="s">
        <v>405</v>
      </c>
      <c r="C11" t="str">
        <f t="shared" si="0"/>
        <v>Anco</v>
      </c>
      <c r="E11">
        <v>13296.3007634797</v>
      </c>
      <c r="F11">
        <v>45538.657393243899</v>
      </c>
      <c r="H11" s="4">
        <f t="shared" si="1"/>
        <v>0</v>
      </c>
      <c r="I11" s="4">
        <f t="shared" si="2"/>
        <v>0.22599320506120241</v>
      </c>
      <c r="J11" s="4">
        <f t="shared" si="3"/>
        <v>0.77400679493879754</v>
      </c>
      <c r="K11" s="4">
        <f t="shared" si="4"/>
        <v>0</v>
      </c>
      <c r="L11">
        <v>58834.958156723602</v>
      </c>
      <c r="M11" s="5">
        <f t="shared" si="5"/>
        <v>509.98505268641725</v>
      </c>
    </row>
    <row r="12" spans="2:21" x14ac:dyDescent="0.35">
      <c r="B12" t="s">
        <v>326</v>
      </c>
      <c r="C12" t="str">
        <f t="shared" si="0"/>
        <v>Andamarca</v>
      </c>
      <c r="F12">
        <v>12354.7794978037</v>
      </c>
      <c r="H12" s="4">
        <f t="shared" si="1"/>
        <v>0</v>
      </c>
      <c r="I12" s="4">
        <f t="shared" si="2"/>
        <v>0</v>
      </c>
      <c r="J12" s="4">
        <f t="shared" si="3"/>
        <v>1</v>
      </c>
      <c r="K12" s="4">
        <f t="shared" si="4"/>
        <v>0</v>
      </c>
      <c r="L12">
        <v>12354.7794978037</v>
      </c>
      <c r="M12" s="5">
        <f t="shared" si="5"/>
        <v>503.09</v>
      </c>
    </row>
    <row r="13" spans="2:21" x14ac:dyDescent="0.35">
      <c r="B13" t="s">
        <v>1606</v>
      </c>
      <c r="C13" t="str">
        <f t="shared" si="0"/>
        <v>Andoas</v>
      </c>
      <c r="D13">
        <v>1025749.94064879</v>
      </c>
      <c r="G13">
        <v>154759.49605217701</v>
      </c>
      <c r="H13" s="4">
        <f t="shared" si="1"/>
        <v>0.86890448204745796</v>
      </c>
      <c r="I13" s="4">
        <f t="shared" si="2"/>
        <v>0</v>
      </c>
      <c r="J13" s="4">
        <f t="shared" si="3"/>
        <v>0</v>
      </c>
      <c r="K13" s="4">
        <f t="shared" si="4"/>
        <v>0.13109551795254212</v>
      </c>
      <c r="L13">
        <v>1180509.4367009669</v>
      </c>
      <c r="M13" s="5">
        <f t="shared" si="5"/>
        <v>649.92688528709618</v>
      </c>
    </row>
    <row r="14" spans="2:21" x14ac:dyDescent="0.35">
      <c r="B14" t="s">
        <v>1058</v>
      </c>
      <c r="C14" t="str">
        <f t="shared" si="0"/>
        <v>Apata</v>
      </c>
      <c r="F14">
        <v>5740.3791676864003</v>
      </c>
      <c r="H14" s="4">
        <f t="shared" si="1"/>
        <v>0</v>
      </c>
      <c r="I14" s="4">
        <f t="shared" si="2"/>
        <v>0</v>
      </c>
      <c r="J14" s="4">
        <f t="shared" si="3"/>
        <v>1</v>
      </c>
      <c r="K14" s="4">
        <f t="shared" si="4"/>
        <v>0</v>
      </c>
      <c r="L14">
        <v>5740.3791676864003</v>
      </c>
      <c r="M14" s="5">
        <f t="shared" si="5"/>
        <v>503.09</v>
      </c>
    </row>
    <row r="15" spans="2:21" x14ac:dyDescent="0.35">
      <c r="B15" t="s">
        <v>1535</v>
      </c>
      <c r="C15" t="str">
        <f t="shared" si="0"/>
        <v>Aramango</v>
      </c>
      <c r="E15">
        <v>5753.7117975863002</v>
      </c>
      <c r="F15">
        <v>75503.433873317495</v>
      </c>
      <c r="H15" s="4">
        <f t="shared" si="1"/>
        <v>0</v>
      </c>
      <c r="I15" s="4">
        <f t="shared" si="2"/>
        <v>7.0808687040142551E-2</v>
      </c>
      <c r="J15" s="4">
        <f t="shared" si="3"/>
        <v>0.92919131295985757</v>
      </c>
      <c r="K15" s="4">
        <f t="shared" si="4"/>
        <v>0</v>
      </c>
      <c r="L15">
        <v>81257.145670903788</v>
      </c>
      <c r="M15" s="5">
        <f t="shared" si="5"/>
        <v>505.2503730415948</v>
      </c>
    </row>
    <row r="16" spans="2:21" x14ac:dyDescent="0.35">
      <c r="B16" t="s">
        <v>1215</v>
      </c>
      <c r="C16" t="str">
        <f t="shared" si="0"/>
        <v>Arancay</v>
      </c>
      <c r="E16">
        <v>2392.7106990470002</v>
      </c>
      <c r="F16">
        <v>11.8683635726</v>
      </c>
      <c r="H16" s="4">
        <f t="shared" si="1"/>
        <v>0</v>
      </c>
      <c r="I16" s="4">
        <f t="shared" si="2"/>
        <v>0.99506426561010208</v>
      </c>
      <c r="J16" s="4">
        <f t="shared" si="3"/>
        <v>4.9357343898978924E-3</v>
      </c>
      <c r="K16" s="4">
        <f t="shared" si="4"/>
        <v>0</v>
      </c>
      <c r="L16">
        <v>2404.5790626196003</v>
      </c>
      <c r="M16" s="5">
        <f t="shared" si="5"/>
        <v>533.44941074376425</v>
      </c>
    </row>
    <row r="17" spans="2:13" x14ac:dyDescent="0.35">
      <c r="B17" t="s">
        <v>1209</v>
      </c>
      <c r="C17" t="str">
        <f t="shared" si="0"/>
        <v>Asuncion</v>
      </c>
      <c r="F17">
        <v>2814.7323005757999</v>
      </c>
      <c r="H17" s="4">
        <f t="shared" si="1"/>
        <v>0</v>
      </c>
      <c r="I17" s="4">
        <f t="shared" si="2"/>
        <v>0</v>
      </c>
      <c r="J17" s="4">
        <f t="shared" si="3"/>
        <v>1</v>
      </c>
      <c r="K17" s="4">
        <f t="shared" si="4"/>
        <v>0</v>
      </c>
      <c r="L17">
        <v>2814.7323005757999</v>
      </c>
      <c r="M17" s="5">
        <f t="shared" si="5"/>
        <v>503.09</v>
      </c>
    </row>
    <row r="18" spans="2:13" x14ac:dyDescent="0.35">
      <c r="B18" t="s">
        <v>425</v>
      </c>
      <c r="C18" t="str">
        <f t="shared" si="0"/>
        <v>Awajun</v>
      </c>
      <c r="E18">
        <v>18069.826622439195</v>
      </c>
      <c r="F18">
        <v>30812.614022641203</v>
      </c>
      <c r="H18" s="4">
        <f t="shared" si="1"/>
        <v>0</v>
      </c>
      <c r="I18" s="4">
        <f t="shared" si="2"/>
        <v>0.36965884648924074</v>
      </c>
      <c r="J18" s="4">
        <f t="shared" si="3"/>
        <v>0.63034115351075937</v>
      </c>
      <c r="K18" s="4">
        <f t="shared" si="4"/>
        <v>0</v>
      </c>
      <c r="L18">
        <v>48882.440645080394</v>
      </c>
      <c r="M18" s="5">
        <f t="shared" si="5"/>
        <v>514.36829140638679</v>
      </c>
    </row>
    <row r="19" spans="2:13" x14ac:dyDescent="0.35">
      <c r="B19" t="s">
        <v>1557</v>
      </c>
      <c r="C19" t="str">
        <f t="shared" si="0"/>
        <v>Ayabaca</v>
      </c>
      <c r="E19">
        <v>11.1628873727</v>
      </c>
      <c r="F19">
        <v>8260.4705078616007</v>
      </c>
      <c r="H19" s="4">
        <f t="shared" si="1"/>
        <v>0</v>
      </c>
      <c r="I19" s="4">
        <f t="shared" si="2"/>
        <v>1.3495384574383452E-3</v>
      </c>
      <c r="J19" s="4">
        <f t="shared" si="3"/>
        <v>0.99865046154256165</v>
      </c>
      <c r="K19" s="4">
        <f t="shared" si="4"/>
        <v>0</v>
      </c>
      <c r="L19">
        <v>8271.6333952343011</v>
      </c>
      <c r="M19" s="5">
        <f t="shared" si="5"/>
        <v>503.13117441833646</v>
      </c>
    </row>
    <row r="20" spans="2:13" x14ac:dyDescent="0.35">
      <c r="B20" t="s">
        <v>806</v>
      </c>
      <c r="C20" t="str">
        <f t="shared" si="0"/>
        <v>Ayahuanco</v>
      </c>
      <c r="E20">
        <v>23117.181741907702</v>
      </c>
      <c r="F20">
        <v>20744.919936182399</v>
      </c>
      <c r="H20" s="4">
        <f t="shared" si="1"/>
        <v>0</v>
      </c>
      <c r="I20" s="4">
        <f t="shared" si="2"/>
        <v>0.5270422724284356</v>
      </c>
      <c r="J20" s="4">
        <f t="shared" si="3"/>
        <v>0.47295772757156451</v>
      </c>
      <c r="K20" s="4">
        <f t="shared" si="4"/>
        <v>0</v>
      </c>
      <c r="L20">
        <v>43862.101678090097</v>
      </c>
      <c r="M20" s="5">
        <f t="shared" si="5"/>
        <v>519.17005973179164</v>
      </c>
    </row>
    <row r="21" spans="2:13" x14ac:dyDescent="0.35">
      <c r="B21" t="s">
        <v>672</v>
      </c>
      <c r="C21" t="str">
        <f t="shared" si="0"/>
        <v>Ayapata</v>
      </c>
      <c r="D21">
        <v>1159.5891981716002</v>
      </c>
      <c r="E21">
        <v>112325.82893183621</v>
      </c>
      <c r="F21">
        <v>49608.404661402798</v>
      </c>
      <c r="H21" s="4">
        <f t="shared" si="1"/>
        <v>7.1099516727537908E-3</v>
      </c>
      <c r="I21" s="4">
        <f t="shared" si="2"/>
        <v>0.68871908824833727</v>
      </c>
      <c r="J21" s="4">
        <f t="shared" si="3"/>
        <v>0.30417096007890887</v>
      </c>
      <c r="K21" s="4">
        <f t="shared" si="4"/>
        <v>0</v>
      </c>
      <c r="L21">
        <v>163093.82279141061</v>
      </c>
      <c r="M21" s="5">
        <f t="shared" si="5"/>
        <v>525.36711098890578</v>
      </c>
    </row>
    <row r="22" spans="2:13" x14ac:dyDescent="0.35">
      <c r="B22" t="s">
        <v>741</v>
      </c>
      <c r="C22" t="str">
        <f t="shared" si="0"/>
        <v>Ayna</v>
      </c>
      <c r="E22">
        <v>2260.4794092494999</v>
      </c>
      <c r="F22">
        <v>18145.409334339602</v>
      </c>
      <c r="H22" s="4">
        <f t="shared" si="1"/>
        <v>0</v>
      </c>
      <c r="I22" s="4">
        <f t="shared" si="2"/>
        <v>0.11077583719354897</v>
      </c>
      <c r="J22" s="4">
        <f t="shared" si="3"/>
        <v>0.889224162806451</v>
      </c>
      <c r="K22" s="4">
        <f t="shared" si="4"/>
        <v>0</v>
      </c>
      <c r="L22">
        <v>20405.888743589101</v>
      </c>
      <c r="M22" s="5">
        <f t="shared" si="5"/>
        <v>506.46977079277519</v>
      </c>
    </row>
    <row r="23" spans="2:13" x14ac:dyDescent="0.35">
      <c r="B23" t="s">
        <v>430</v>
      </c>
      <c r="C23" t="str">
        <f t="shared" si="0"/>
        <v>Bagua</v>
      </c>
      <c r="F23">
        <v>2049.4093955641001</v>
      </c>
      <c r="H23" s="4">
        <f t="shared" si="1"/>
        <v>0</v>
      </c>
      <c r="I23" s="4">
        <f t="shared" si="2"/>
        <v>0</v>
      </c>
      <c r="J23" s="4">
        <f t="shared" si="3"/>
        <v>1</v>
      </c>
      <c r="K23" s="4">
        <f t="shared" si="4"/>
        <v>0</v>
      </c>
      <c r="L23">
        <v>2049.4093955641001</v>
      </c>
      <c r="M23" s="5">
        <f t="shared" si="5"/>
        <v>503.09</v>
      </c>
    </row>
    <row r="24" spans="2:13" x14ac:dyDescent="0.35">
      <c r="B24" t="s">
        <v>428</v>
      </c>
      <c r="C24" t="str">
        <f t="shared" si="0"/>
        <v>Bagua Grande</v>
      </c>
      <c r="E24">
        <v>99.899382377099997</v>
      </c>
      <c r="F24">
        <v>45501.8623971466</v>
      </c>
      <c r="H24" s="4">
        <f t="shared" si="1"/>
        <v>0</v>
      </c>
      <c r="I24" s="4">
        <f t="shared" si="2"/>
        <v>2.1906912908342337E-3</v>
      </c>
      <c r="J24" s="4">
        <f t="shared" si="3"/>
        <v>0.99780930870916573</v>
      </c>
      <c r="K24" s="4">
        <f t="shared" si="4"/>
        <v>0</v>
      </c>
      <c r="L24">
        <v>45601.761779523702</v>
      </c>
      <c r="M24" s="5">
        <f t="shared" si="5"/>
        <v>503.15683799128328</v>
      </c>
    </row>
    <row r="25" spans="2:13" x14ac:dyDescent="0.35">
      <c r="B25" t="s">
        <v>1661</v>
      </c>
      <c r="C25" t="str">
        <f t="shared" si="0"/>
        <v>Bajo Biavo</v>
      </c>
      <c r="E25">
        <v>18718.770714622598</v>
      </c>
      <c r="F25">
        <v>93480.497152687094</v>
      </c>
      <c r="H25" s="4">
        <f t="shared" si="1"/>
        <v>0</v>
      </c>
      <c r="I25" s="4">
        <f t="shared" si="2"/>
        <v>0.16683505222832642</v>
      </c>
      <c r="J25" s="4">
        <f t="shared" si="3"/>
        <v>0.8331649477716736</v>
      </c>
      <c r="K25" s="4">
        <f t="shared" si="4"/>
        <v>0</v>
      </c>
      <c r="L25">
        <v>112199.2678673097</v>
      </c>
      <c r="M25" s="5">
        <f t="shared" si="5"/>
        <v>508.18013744348627</v>
      </c>
    </row>
    <row r="26" spans="2:13" x14ac:dyDescent="0.35">
      <c r="B26" t="s">
        <v>1730</v>
      </c>
      <c r="C26" t="str">
        <f t="shared" si="0"/>
        <v>Balsapuerto</v>
      </c>
      <c r="D26">
        <v>145986.69165692499</v>
      </c>
      <c r="E26">
        <v>100109.05564223594</v>
      </c>
      <c r="F26">
        <v>44640.504043468194</v>
      </c>
      <c r="H26" s="4">
        <f t="shared" si="1"/>
        <v>0.50212758465019025</v>
      </c>
      <c r="I26" s="4">
        <f t="shared" si="2"/>
        <v>0.34432945729997266</v>
      </c>
      <c r="J26" s="4">
        <f t="shared" si="3"/>
        <v>0.15354295804983709</v>
      </c>
      <c r="K26" s="4">
        <f t="shared" si="4"/>
        <v>0</v>
      </c>
      <c r="L26">
        <v>290736.25134262914</v>
      </c>
      <c r="M26" s="5">
        <f t="shared" si="5"/>
        <v>602.88381884471903</v>
      </c>
    </row>
    <row r="27" spans="2:13" x14ac:dyDescent="0.35">
      <c r="B27" t="s">
        <v>1415</v>
      </c>
      <c r="C27" t="str">
        <f t="shared" si="0"/>
        <v>Balsas</v>
      </c>
      <c r="F27">
        <v>9965.9111788843002</v>
      </c>
      <c r="H27" s="4">
        <f t="shared" si="1"/>
        <v>0</v>
      </c>
      <c r="I27" s="4">
        <f t="shared" si="2"/>
        <v>0</v>
      </c>
      <c r="J27" s="4">
        <f t="shared" si="3"/>
        <v>1</v>
      </c>
      <c r="K27" s="4">
        <f t="shared" si="4"/>
        <v>0</v>
      </c>
      <c r="L27">
        <v>9965.9111788843002</v>
      </c>
      <c r="M27" s="5">
        <f t="shared" si="5"/>
        <v>503.09</v>
      </c>
    </row>
    <row r="28" spans="2:13" x14ac:dyDescent="0.35">
      <c r="B28" t="s">
        <v>979</v>
      </c>
      <c r="C28" t="str">
        <f t="shared" si="0"/>
        <v>Barranca</v>
      </c>
      <c r="D28">
        <v>57150.937284619496</v>
      </c>
      <c r="E28">
        <v>269592.64807497209</v>
      </c>
      <c r="F28">
        <v>11806.013495523401</v>
      </c>
      <c r="G28">
        <v>367779.34588741406</v>
      </c>
      <c r="H28" s="4">
        <f t="shared" si="1"/>
        <v>8.0912636682972328E-2</v>
      </c>
      <c r="I28" s="4">
        <f t="shared" si="2"/>
        <v>0.38168143905421287</v>
      </c>
      <c r="J28" s="4">
        <f t="shared" si="3"/>
        <v>1.6714610923706272E-2</v>
      </c>
      <c r="K28" s="4">
        <f t="shared" si="4"/>
        <v>0.52069131333910845</v>
      </c>
      <c r="L28">
        <v>706328.94474252907</v>
      </c>
      <c r="M28" s="5">
        <f t="shared" si="5"/>
        <v>498.65213010390551</v>
      </c>
    </row>
    <row r="29" spans="2:13" x14ac:dyDescent="0.35">
      <c r="B29" t="s">
        <v>1710</v>
      </c>
      <c r="C29" t="str">
        <f t="shared" si="0"/>
        <v>Barranquita</v>
      </c>
      <c r="D29">
        <v>71948.201020172695</v>
      </c>
      <c r="E29">
        <v>26092.064293458512</v>
      </c>
      <c r="F29">
        <v>3236.2603167522011</v>
      </c>
      <c r="H29" s="4">
        <f t="shared" si="1"/>
        <v>0.71041340105557405</v>
      </c>
      <c r="I29" s="4">
        <f t="shared" si="2"/>
        <v>0.25763190562720861</v>
      </c>
      <c r="J29" s="4">
        <f t="shared" si="3"/>
        <v>3.1954693317217314E-2</v>
      </c>
      <c r="K29" s="4">
        <f t="shared" si="4"/>
        <v>0</v>
      </c>
      <c r="L29">
        <v>101276.52563038342</v>
      </c>
      <c r="M29" s="5">
        <f t="shared" si="5"/>
        <v>637.27606041638819</v>
      </c>
    </row>
    <row r="30" spans="2:13" x14ac:dyDescent="0.35">
      <c r="B30" t="s">
        <v>533</v>
      </c>
      <c r="C30" t="str">
        <f t="shared" si="0"/>
        <v>Belen</v>
      </c>
      <c r="D30">
        <v>61377.211635757303</v>
      </c>
      <c r="G30">
        <v>3965.8695252480998</v>
      </c>
      <c r="H30" s="4">
        <f t="shared" si="1"/>
        <v>0.93930697091745352</v>
      </c>
      <c r="I30" s="4">
        <f t="shared" si="2"/>
        <v>0</v>
      </c>
      <c r="J30" s="4">
        <f t="shared" si="3"/>
        <v>0</v>
      </c>
      <c r="K30" s="4">
        <f t="shared" si="4"/>
        <v>6.0693029082546542E-2</v>
      </c>
      <c r="L30">
        <v>65343.081161005401</v>
      </c>
      <c r="M30" s="5">
        <f t="shared" si="5"/>
        <v>666.5658095066309</v>
      </c>
    </row>
    <row r="31" spans="2:13" x14ac:dyDescent="0.35">
      <c r="B31" t="s">
        <v>436</v>
      </c>
      <c r="C31" t="str">
        <f t="shared" si="0"/>
        <v>Bellavista</v>
      </c>
      <c r="F31">
        <v>36734.161580396103</v>
      </c>
      <c r="H31" s="4">
        <f t="shared" si="1"/>
        <v>0</v>
      </c>
      <c r="I31" s="4">
        <f t="shared" si="2"/>
        <v>0</v>
      </c>
      <c r="J31" s="4">
        <f t="shared" si="3"/>
        <v>1</v>
      </c>
      <c r="K31" s="4">
        <f t="shared" si="4"/>
        <v>0</v>
      </c>
      <c r="L31">
        <v>36734.161580396103</v>
      </c>
      <c r="M31" s="5">
        <f t="shared" si="5"/>
        <v>503.09</v>
      </c>
    </row>
    <row r="32" spans="2:13" x14ac:dyDescent="0.35">
      <c r="B32" t="s">
        <v>454</v>
      </c>
      <c r="C32" t="str">
        <f t="shared" si="0"/>
        <v>Buenos Aires</v>
      </c>
      <c r="F32">
        <v>31117.853683029502</v>
      </c>
      <c r="H32" s="4">
        <f t="shared" si="1"/>
        <v>0</v>
      </c>
      <c r="I32" s="4">
        <f t="shared" si="2"/>
        <v>0</v>
      </c>
      <c r="J32" s="4">
        <f t="shared" si="3"/>
        <v>1</v>
      </c>
      <c r="K32" s="4">
        <f t="shared" si="4"/>
        <v>0</v>
      </c>
      <c r="L32">
        <v>31117.853683029502</v>
      </c>
      <c r="M32" s="5">
        <f t="shared" si="5"/>
        <v>503.09</v>
      </c>
    </row>
    <row r="33" spans="2:13" x14ac:dyDescent="0.35">
      <c r="B33" t="s">
        <v>1691</v>
      </c>
      <c r="C33" t="str">
        <f t="shared" si="0"/>
        <v>Cacatachi</v>
      </c>
      <c r="F33">
        <v>5243.9906374926995</v>
      </c>
      <c r="H33" s="4">
        <f t="shared" si="1"/>
        <v>0</v>
      </c>
      <c r="I33" s="4">
        <f t="shared" si="2"/>
        <v>0</v>
      </c>
      <c r="J33" s="4">
        <f t="shared" si="3"/>
        <v>1</v>
      </c>
      <c r="K33" s="4">
        <f t="shared" si="4"/>
        <v>0</v>
      </c>
      <c r="L33">
        <v>5243.9906374926995</v>
      </c>
      <c r="M33" s="5">
        <f t="shared" si="5"/>
        <v>503.09</v>
      </c>
    </row>
    <row r="34" spans="2:13" x14ac:dyDescent="0.35">
      <c r="B34" t="s">
        <v>1734</v>
      </c>
      <c r="C34" t="str">
        <f t="shared" si="0"/>
        <v>Cahuapanas</v>
      </c>
      <c r="D34">
        <v>164132.58246733685</v>
      </c>
      <c r="E34">
        <v>131585.25105917713</v>
      </c>
      <c r="F34">
        <v>37426.434003532086</v>
      </c>
      <c r="G34">
        <v>175632.993384181</v>
      </c>
      <c r="H34" s="4">
        <f t="shared" si="1"/>
        <v>0.32260204037500678</v>
      </c>
      <c r="I34" s="4">
        <f t="shared" si="2"/>
        <v>0.25863036964885228</v>
      </c>
      <c r="J34" s="4">
        <f t="shared" si="3"/>
        <v>7.3561530513923015E-2</v>
      </c>
      <c r="K34" s="4">
        <f t="shared" si="4"/>
        <v>0.34520605946221783</v>
      </c>
      <c r="L34">
        <v>508777.26091422711</v>
      </c>
      <c r="M34" s="5">
        <f t="shared" si="5"/>
        <v>548.14444879774112</v>
      </c>
    </row>
    <row r="35" spans="2:13" x14ac:dyDescent="0.35">
      <c r="B35" t="s">
        <v>440</v>
      </c>
      <c r="C35" t="str">
        <f t="shared" si="0"/>
        <v>Cajaruro</v>
      </c>
      <c r="E35">
        <v>65929.298142224899</v>
      </c>
      <c r="F35">
        <v>99504.075400933289</v>
      </c>
      <c r="H35" s="4">
        <f t="shared" si="1"/>
        <v>0</v>
      </c>
      <c r="I35" s="4">
        <f t="shared" si="2"/>
        <v>0.39852477604843922</v>
      </c>
      <c r="J35" s="4">
        <f t="shared" si="3"/>
        <v>0.60147522395156083</v>
      </c>
      <c r="K35" s="4">
        <f t="shared" si="4"/>
        <v>0</v>
      </c>
      <c r="L35">
        <v>165433.37354315817</v>
      </c>
      <c r="M35" s="5">
        <f t="shared" si="5"/>
        <v>515.24899091723796</v>
      </c>
    </row>
    <row r="36" spans="2:13" x14ac:dyDescent="0.35">
      <c r="B36" t="s">
        <v>1361</v>
      </c>
      <c r="C36" t="str">
        <f t="shared" si="0"/>
        <v>Calleria</v>
      </c>
      <c r="D36">
        <v>1164524.733961764</v>
      </c>
      <c r="H36" s="4">
        <f t="shared" si="1"/>
        <v>1</v>
      </c>
      <c r="I36" s="4">
        <f t="shared" si="2"/>
        <v>0</v>
      </c>
      <c r="J36" s="4">
        <f t="shared" si="3"/>
        <v>0</v>
      </c>
      <c r="K36" s="4">
        <f t="shared" si="4"/>
        <v>0</v>
      </c>
      <c r="L36">
        <v>1164524.733961764</v>
      </c>
      <c r="M36" s="5">
        <f t="shared" si="5"/>
        <v>680.91</v>
      </c>
    </row>
    <row r="37" spans="2:13" x14ac:dyDescent="0.35">
      <c r="B37" t="s">
        <v>1718</v>
      </c>
      <c r="C37" t="str">
        <f t="shared" si="0"/>
        <v>Calzada</v>
      </c>
      <c r="F37">
        <v>11593.532992460901</v>
      </c>
      <c r="H37" s="4">
        <f t="shared" si="1"/>
        <v>0</v>
      </c>
      <c r="I37" s="4">
        <f t="shared" si="2"/>
        <v>0</v>
      </c>
      <c r="J37" s="4">
        <f t="shared" si="3"/>
        <v>1</v>
      </c>
      <c r="K37" s="4">
        <f t="shared" si="4"/>
        <v>0</v>
      </c>
      <c r="L37">
        <v>11593.532992460901</v>
      </c>
      <c r="M37" s="5">
        <f t="shared" si="5"/>
        <v>503.09</v>
      </c>
    </row>
    <row r="38" spans="2:13" x14ac:dyDescent="0.35">
      <c r="B38" t="s">
        <v>680</v>
      </c>
      <c r="C38" t="str">
        <f t="shared" si="0"/>
        <v>Camanti</v>
      </c>
      <c r="E38">
        <v>189455.53148343781</v>
      </c>
      <c r="F38">
        <v>81912.220288453405</v>
      </c>
      <c r="H38" s="4">
        <f t="shared" si="1"/>
        <v>0</v>
      </c>
      <c r="I38" s="4">
        <f t="shared" si="2"/>
        <v>0.69815049963155562</v>
      </c>
      <c r="J38" s="4">
        <f t="shared" si="3"/>
        <v>0.30184950036844443</v>
      </c>
      <c r="K38" s="4">
        <f t="shared" si="4"/>
        <v>0</v>
      </c>
      <c r="L38">
        <v>271367.7517718912</v>
      </c>
      <c r="M38" s="5">
        <f t="shared" si="5"/>
        <v>524.39057174375876</v>
      </c>
    </row>
    <row r="39" spans="2:13" x14ac:dyDescent="0.35">
      <c r="B39" t="s">
        <v>1653</v>
      </c>
      <c r="C39" t="str">
        <f t="shared" si="0"/>
        <v>Campanilla</v>
      </c>
      <c r="E39">
        <v>102417.0328167485</v>
      </c>
      <c r="F39">
        <v>78566.568738985792</v>
      </c>
      <c r="H39" s="4">
        <f t="shared" si="1"/>
        <v>0</v>
      </c>
      <c r="I39" s="4">
        <f t="shared" si="2"/>
        <v>0.56589122957202809</v>
      </c>
      <c r="J39" s="4">
        <f t="shared" si="3"/>
        <v>0.43410877042797186</v>
      </c>
      <c r="K39" s="4">
        <f t="shared" si="4"/>
        <v>0</v>
      </c>
      <c r="L39">
        <v>180983.60155573429</v>
      </c>
      <c r="M39" s="5">
        <f t="shared" si="5"/>
        <v>520.3553414142425</v>
      </c>
    </row>
    <row r="40" spans="2:13" x14ac:dyDescent="0.35">
      <c r="B40" t="s">
        <v>1496</v>
      </c>
      <c r="C40" t="str">
        <f t="shared" si="0"/>
        <v>Camporredondo</v>
      </c>
      <c r="F40">
        <v>16837.847182347701</v>
      </c>
      <c r="H40" s="4">
        <f t="shared" si="1"/>
        <v>0</v>
      </c>
      <c r="I40" s="4">
        <f t="shared" si="2"/>
        <v>0</v>
      </c>
      <c r="J40" s="4">
        <f t="shared" si="3"/>
        <v>1</v>
      </c>
      <c r="K40" s="4">
        <f t="shared" si="4"/>
        <v>0</v>
      </c>
      <c r="L40">
        <v>16837.847182347701</v>
      </c>
      <c r="M40" s="5">
        <f t="shared" si="5"/>
        <v>503.09</v>
      </c>
    </row>
    <row r="41" spans="2:13" x14ac:dyDescent="0.35">
      <c r="B41" t="s">
        <v>1648</v>
      </c>
      <c r="C41" t="str">
        <f t="shared" si="0"/>
        <v>Campoverde</v>
      </c>
      <c r="D41">
        <v>129246.89594062608</v>
      </c>
      <c r="H41" s="4">
        <f t="shared" si="1"/>
        <v>1</v>
      </c>
      <c r="I41" s="4">
        <f t="shared" si="2"/>
        <v>0</v>
      </c>
      <c r="J41" s="4">
        <f t="shared" si="3"/>
        <v>0</v>
      </c>
      <c r="K41" s="4">
        <f t="shared" si="4"/>
        <v>0</v>
      </c>
      <c r="L41">
        <v>129246.89594062608</v>
      </c>
      <c r="M41" s="5">
        <f t="shared" si="5"/>
        <v>680.91</v>
      </c>
    </row>
    <row r="42" spans="2:13" x14ac:dyDescent="0.35">
      <c r="B42" t="s">
        <v>1731</v>
      </c>
      <c r="C42" t="str">
        <f t="shared" si="0"/>
        <v>Capelo</v>
      </c>
      <c r="G42">
        <v>80061.0897547778</v>
      </c>
      <c r="H42" s="4">
        <f t="shared" si="1"/>
        <v>0</v>
      </c>
      <c r="I42" s="4">
        <f t="shared" si="2"/>
        <v>0</v>
      </c>
      <c r="J42" s="4">
        <f t="shared" si="3"/>
        <v>0</v>
      </c>
      <c r="K42" s="4">
        <f t="shared" si="4"/>
        <v>1</v>
      </c>
      <c r="L42">
        <v>80061.0897547778</v>
      </c>
      <c r="M42" s="5">
        <f t="shared" si="5"/>
        <v>444.57</v>
      </c>
    </row>
    <row r="43" spans="2:13" x14ac:dyDescent="0.35">
      <c r="B43" t="s">
        <v>1668</v>
      </c>
      <c r="C43" t="str">
        <f t="shared" si="0"/>
        <v>Caspisapa</v>
      </c>
      <c r="E43">
        <v>1632.4738780600001</v>
      </c>
      <c r="F43">
        <v>5968.7441223956002</v>
      </c>
      <c r="H43" s="4">
        <f t="shared" si="1"/>
        <v>0</v>
      </c>
      <c r="I43" s="4">
        <f t="shared" si="2"/>
        <v>0.21476477558756416</v>
      </c>
      <c r="J43" s="4">
        <f t="shared" si="3"/>
        <v>0.78523522441243587</v>
      </c>
      <c r="K43" s="4">
        <f t="shared" si="4"/>
        <v>0</v>
      </c>
      <c r="L43">
        <v>7601.2180004556003</v>
      </c>
      <c r="M43" s="5">
        <f t="shared" si="5"/>
        <v>509.64247330317659</v>
      </c>
    </row>
    <row r="44" spans="2:13" x14ac:dyDescent="0.35">
      <c r="B44" t="s">
        <v>1720</v>
      </c>
      <c r="C44" t="str">
        <f t="shared" si="0"/>
        <v>Caynarachi</v>
      </c>
      <c r="D44">
        <v>65138.231621946397</v>
      </c>
      <c r="E44">
        <v>42934.842878891475</v>
      </c>
      <c r="F44">
        <v>17891.967123805105</v>
      </c>
      <c r="H44" s="4">
        <f t="shared" si="1"/>
        <v>0.51711356406365983</v>
      </c>
      <c r="I44" s="4">
        <f t="shared" si="2"/>
        <v>0.3408472884630237</v>
      </c>
      <c r="J44" s="4">
        <f t="shared" si="3"/>
        <v>0.14203914747331642</v>
      </c>
      <c r="K44" s="4">
        <f t="shared" si="4"/>
        <v>0</v>
      </c>
      <c r="L44">
        <v>125965.04162464298</v>
      </c>
      <c r="M44" s="5">
        <f t="shared" si="5"/>
        <v>605.44238473280677</v>
      </c>
    </row>
    <row r="45" spans="2:13" x14ac:dyDescent="0.35">
      <c r="B45" t="s">
        <v>1394</v>
      </c>
      <c r="C45" t="str">
        <f t="shared" si="0"/>
        <v>Chachapoyas</v>
      </c>
      <c r="F45">
        <v>14771.411206894698</v>
      </c>
      <c r="H45" s="4">
        <f t="shared" si="1"/>
        <v>0</v>
      </c>
      <c r="I45" s="4">
        <f t="shared" si="2"/>
        <v>0</v>
      </c>
      <c r="J45" s="4">
        <f t="shared" si="3"/>
        <v>1</v>
      </c>
      <c r="K45" s="4">
        <f t="shared" si="4"/>
        <v>0</v>
      </c>
      <c r="L45">
        <v>14771.411206894698</v>
      </c>
      <c r="M45" s="5">
        <f t="shared" si="5"/>
        <v>503.09</v>
      </c>
    </row>
    <row r="46" spans="2:13" x14ac:dyDescent="0.35">
      <c r="B46" t="s">
        <v>1140</v>
      </c>
      <c r="C46" t="str">
        <f t="shared" si="0"/>
        <v>Chaglla</v>
      </c>
      <c r="E46">
        <v>16384.908538343901</v>
      </c>
      <c r="F46">
        <v>43371.219176446597</v>
      </c>
      <c r="H46" s="4">
        <f t="shared" si="1"/>
        <v>0</v>
      </c>
      <c r="I46" s="4">
        <f t="shared" si="2"/>
        <v>0.27419629023733411</v>
      </c>
      <c r="J46" s="4">
        <f t="shared" si="3"/>
        <v>0.72580370976266584</v>
      </c>
      <c r="K46" s="4">
        <f t="shared" si="4"/>
        <v>0</v>
      </c>
      <c r="L46">
        <v>59756.127714790498</v>
      </c>
      <c r="M46" s="5">
        <f t="shared" si="5"/>
        <v>511.45572881514101</v>
      </c>
    </row>
    <row r="47" spans="2:13" x14ac:dyDescent="0.35">
      <c r="B47" t="s">
        <v>701</v>
      </c>
      <c r="C47" t="str">
        <f t="shared" si="0"/>
        <v>Challabamba</v>
      </c>
      <c r="F47">
        <v>14209.585179539401</v>
      </c>
      <c r="H47" s="4">
        <f t="shared" si="1"/>
        <v>0</v>
      </c>
      <c r="I47" s="4">
        <f t="shared" si="2"/>
        <v>0</v>
      </c>
      <c r="J47" s="4">
        <f t="shared" si="3"/>
        <v>1</v>
      </c>
      <c r="K47" s="4">
        <f t="shared" si="4"/>
        <v>0</v>
      </c>
      <c r="L47">
        <v>14209.585179539401</v>
      </c>
      <c r="M47" s="5">
        <f t="shared" si="5"/>
        <v>503.09</v>
      </c>
    </row>
    <row r="48" spans="2:13" x14ac:dyDescent="0.35">
      <c r="B48" t="s">
        <v>1082</v>
      </c>
      <c r="C48" t="str">
        <f t="shared" si="0"/>
        <v>Chanchamayo</v>
      </c>
      <c r="E48">
        <v>12404.851483599003</v>
      </c>
      <c r="F48">
        <v>52382.652650092401</v>
      </c>
      <c r="H48" s="4">
        <f t="shared" si="1"/>
        <v>0</v>
      </c>
      <c r="I48" s="4">
        <f t="shared" si="2"/>
        <v>0.19146981581511668</v>
      </c>
      <c r="J48" s="4">
        <f t="shared" si="3"/>
        <v>0.80853018418488343</v>
      </c>
      <c r="K48" s="4">
        <f t="shared" si="4"/>
        <v>0</v>
      </c>
      <c r="L48">
        <v>64787.5041336914</v>
      </c>
      <c r="M48" s="5">
        <f t="shared" si="5"/>
        <v>508.93174408051925</v>
      </c>
    </row>
    <row r="49" spans="2:13" x14ac:dyDescent="0.35">
      <c r="B49" t="s">
        <v>1687</v>
      </c>
      <c r="C49" t="str">
        <f t="shared" si="0"/>
        <v>Chazuta</v>
      </c>
      <c r="E49">
        <v>38849.186615873172</v>
      </c>
      <c r="F49">
        <v>56312.829777359584</v>
      </c>
      <c r="H49" s="4">
        <f t="shared" si="1"/>
        <v>0</v>
      </c>
      <c r="I49" s="4">
        <f t="shared" si="2"/>
        <v>0.40824257501374095</v>
      </c>
      <c r="J49" s="4">
        <f t="shared" si="3"/>
        <v>0.59175742498625905</v>
      </c>
      <c r="K49" s="4">
        <f t="shared" si="4"/>
        <v>0</v>
      </c>
      <c r="L49">
        <v>95162.016393232756</v>
      </c>
      <c r="M49" s="5">
        <f t="shared" si="5"/>
        <v>515.54548096366921</v>
      </c>
    </row>
    <row r="50" spans="2:13" x14ac:dyDescent="0.35">
      <c r="B50" t="s">
        <v>1479</v>
      </c>
      <c r="C50" t="str">
        <f t="shared" si="0"/>
        <v>Cheto</v>
      </c>
      <c r="F50">
        <v>6635.9873496414993</v>
      </c>
      <c r="H50" s="4">
        <f t="shared" si="1"/>
        <v>0</v>
      </c>
      <c r="I50" s="4">
        <f t="shared" si="2"/>
        <v>0</v>
      </c>
      <c r="J50" s="4">
        <f t="shared" si="3"/>
        <v>1</v>
      </c>
      <c r="K50" s="4">
        <f t="shared" si="4"/>
        <v>0</v>
      </c>
      <c r="L50">
        <v>6635.9873496414993</v>
      </c>
      <c r="M50" s="5">
        <f t="shared" si="5"/>
        <v>503.09</v>
      </c>
    </row>
    <row r="51" spans="2:13" x14ac:dyDescent="0.35">
      <c r="B51" t="s">
        <v>1508</v>
      </c>
      <c r="C51" t="str">
        <f t="shared" si="0"/>
        <v>Chiliquin</v>
      </c>
      <c r="F51">
        <v>12615.027350586</v>
      </c>
      <c r="H51" s="4">
        <f t="shared" si="1"/>
        <v>0</v>
      </c>
      <c r="I51" s="4">
        <f t="shared" si="2"/>
        <v>0</v>
      </c>
      <c r="J51" s="4">
        <f t="shared" si="3"/>
        <v>1</v>
      </c>
      <c r="K51" s="4">
        <f t="shared" si="4"/>
        <v>0</v>
      </c>
      <c r="L51">
        <v>12615.027350586</v>
      </c>
      <c r="M51" s="5">
        <f t="shared" si="5"/>
        <v>503.09</v>
      </c>
    </row>
    <row r="52" spans="2:13" x14ac:dyDescent="0.35">
      <c r="B52" t="s">
        <v>1162</v>
      </c>
      <c r="C52" t="str">
        <f t="shared" si="0"/>
        <v>Chinchao</v>
      </c>
      <c r="E52">
        <v>42184.9511710839</v>
      </c>
      <c r="F52">
        <v>129191.6173271218</v>
      </c>
      <c r="H52" s="4">
        <f t="shared" si="1"/>
        <v>0</v>
      </c>
      <c r="I52" s="4">
        <f t="shared" si="2"/>
        <v>0.24615355261664945</v>
      </c>
      <c r="J52" s="4">
        <f t="shared" si="3"/>
        <v>0.7538464473833506</v>
      </c>
      <c r="K52" s="4">
        <f t="shared" si="4"/>
        <v>0</v>
      </c>
      <c r="L52">
        <v>171376.56849820568</v>
      </c>
      <c r="M52" s="5">
        <f t="shared" si="5"/>
        <v>510.60014489033398</v>
      </c>
    </row>
    <row r="53" spans="2:13" x14ac:dyDescent="0.35">
      <c r="B53" t="s">
        <v>1698</v>
      </c>
      <c r="C53" t="str">
        <f t="shared" si="0"/>
        <v>Chipurana</v>
      </c>
      <c r="D53">
        <v>29897.678171822201</v>
      </c>
      <c r="F53">
        <v>686.9733700104</v>
      </c>
      <c r="H53" s="4">
        <f t="shared" si="1"/>
        <v>0.97753862361090549</v>
      </c>
      <c r="I53" s="4">
        <f t="shared" si="2"/>
        <v>0</v>
      </c>
      <c r="J53" s="4">
        <f t="shared" si="3"/>
        <v>2.2461376389094453E-2</v>
      </c>
      <c r="K53" s="4">
        <f t="shared" si="4"/>
        <v>0</v>
      </c>
      <c r="L53">
        <v>30584.651541832602</v>
      </c>
      <c r="M53" s="5">
        <f t="shared" si="5"/>
        <v>676.9159180504912</v>
      </c>
    </row>
    <row r="54" spans="2:13" x14ac:dyDescent="0.35">
      <c r="B54" t="s">
        <v>1444</v>
      </c>
      <c r="C54" t="str">
        <f t="shared" si="0"/>
        <v>Chirimoto</v>
      </c>
      <c r="E54">
        <v>881.62364328150011</v>
      </c>
      <c r="F54">
        <v>13897.269081267301</v>
      </c>
      <c r="H54" s="4">
        <f t="shared" si="1"/>
        <v>0</v>
      </c>
      <c r="I54" s="4">
        <f t="shared" si="2"/>
        <v>5.9654242013480484E-2</v>
      </c>
      <c r="J54" s="4">
        <f t="shared" si="3"/>
        <v>0.94034575798651954</v>
      </c>
      <c r="K54" s="4">
        <f t="shared" si="4"/>
        <v>0</v>
      </c>
      <c r="L54">
        <v>14778.892724548801</v>
      </c>
      <c r="M54" s="5">
        <f t="shared" si="5"/>
        <v>504.91005092383125</v>
      </c>
    </row>
    <row r="55" spans="2:13" x14ac:dyDescent="0.35">
      <c r="B55" t="s">
        <v>453</v>
      </c>
      <c r="C55" t="str">
        <f t="shared" si="0"/>
        <v>Chirinos</v>
      </c>
      <c r="E55">
        <v>0.70765512669999997</v>
      </c>
      <c r="F55">
        <v>25015.8414284354</v>
      </c>
      <c r="H55" s="4">
        <f t="shared" si="1"/>
        <v>0</v>
      </c>
      <c r="I55" s="4">
        <f t="shared" si="2"/>
        <v>2.8287479793325562E-5</v>
      </c>
      <c r="J55" s="4">
        <f t="shared" si="3"/>
        <v>0.99997171252020678</v>
      </c>
      <c r="K55" s="4">
        <f t="shared" si="4"/>
        <v>0</v>
      </c>
      <c r="L55">
        <v>25016.549083562099</v>
      </c>
      <c r="M55" s="5">
        <f t="shared" si="5"/>
        <v>503.09086305100857</v>
      </c>
    </row>
    <row r="56" spans="2:13" x14ac:dyDescent="0.35">
      <c r="B56" t="s">
        <v>1519</v>
      </c>
      <c r="C56" t="str">
        <f t="shared" si="0"/>
        <v>Chisquilla</v>
      </c>
      <c r="E56">
        <v>4678.8724374392996</v>
      </c>
      <c r="F56">
        <v>9478.703176303201</v>
      </c>
      <c r="H56" s="4">
        <f t="shared" si="1"/>
        <v>0</v>
      </c>
      <c r="I56" s="4">
        <f t="shared" si="2"/>
        <v>0.33048542809106407</v>
      </c>
      <c r="J56" s="4">
        <f t="shared" si="3"/>
        <v>0.66951457190893593</v>
      </c>
      <c r="K56" s="4">
        <f t="shared" si="4"/>
        <v>0</v>
      </c>
      <c r="L56">
        <v>14157.575613742501</v>
      </c>
      <c r="M56" s="5">
        <f t="shared" si="5"/>
        <v>513.17311041105836</v>
      </c>
    </row>
    <row r="57" spans="2:13" x14ac:dyDescent="0.35">
      <c r="B57" t="s">
        <v>1262</v>
      </c>
      <c r="C57" t="str">
        <f t="shared" si="0"/>
        <v>Cholon</v>
      </c>
      <c r="E57">
        <v>155303.08338313291</v>
      </c>
      <c r="F57">
        <v>174698.51754147714</v>
      </c>
      <c r="H57" s="4">
        <f t="shared" si="1"/>
        <v>0</v>
      </c>
      <c r="I57" s="4">
        <f t="shared" si="2"/>
        <v>0.47061312111213793</v>
      </c>
      <c r="J57" s="4">
        <f t="shared" si="3"/>
        <v>0.52938687888786207</v>
      </c>
      <c r="K57" s="4">
        <f t="shared" si="4"/>
        <v>0</v>
      </c>
      <c r="L57">
        <v>330001.60092461004</v>
      </c>
      <c r="M57" s="5">
        <f t="shared" si="5"/>
        <v>517.44840632513137</v>
      </c>
    </row>
    <row r="58" spans="2:13" x14ac:dyDescent="0.35">
      <c r="B58" t="s">
        <v>1124</v>
      </c>
      <c r="C58" t="str">
        <f t="shared" si="0"/>
        <v>Chontabamba</v>
      </c>
      <c r="E58">
        <v>5702.5476197773014</v>
      </c>
      <c r="F58">
        <v>35789.034833308702</v>
      </c>
      <c r="H58" s="4">
        <f t="shared" si="1"/>
        <v>0</v>
      </c>
      <c r="I58" s="4">
        <f t="shared" si="2"/>
        <v>0.13743866304027083</v>
      </c>
      <c r="J58" s="4">
        <f t="shared" si="3"/>
        <v>0.86256133695972914</v>
      </c>
      <c r="K58" s="4">
        <f t="shared" si="4"/>
        <v>0</v>
      </c>
      <c r="L58">
        <v>41491.582453086005</v>
      </c>
      <c r="M58" s="5">
        <f t="shared" si="5"/>
        <v>507.28325360935861</v>
      </c>
    </row>
    <row r="59" spans="2:13" x14ac:dyDescent="0.35">
      <c r="B59" t="s">
        <v>1525</v>
      </c>
      <c r="C59" t="str">
        <f t="shared" si="0"/>
        <v>Chontali</v>
      </c>
      <c r="E59">
        <v>1169.28</v>
      </c>
      <c r="F59">
        <v>39899.50245205329</v>
      </c>
      <c r="H59" s="4">
        <f t="shared" si="1"/>
        <v>0</v>
      </c>
      <c r="I59" s="4">
        <f t="shared" si="2"/>
        <v>2.8471260412092889E-2</v>
      </c>
      <c r="J59" s="4">
        <f t="shared" si="3"/>
        <v>0.97152873958790709</v>
      </c>
      <c r="K59" s="4">
        <f t="shared" si="4"/>
        <v>0</v>
      </c>
      <c r="L59">
        <v>41068.782452053289</v>
      </c>
      <c r="M59" s="5">
        <f t="shared" si="5"/>
        <v>503.95865815517294</v>
      </c>
    </row>
    <row r="60" spans="2:13" x14ac:dyDescent="0.35">
      <c r="B60" t="s">
        <v>674</v>
      </c>
      <c r="C60" t="str">
        <f t="shared" si="0"/>
        <v>Chungui</v>
      </c>
      <c r="E60">
        <v>1839.6626961802999</v>
      </c>
      <c r="F60">
        <v>27777.968364624903</v>
      </c>
      <c r="H60" s="4">
        <f t="shared" si="1"/>
        <v>0</v>
      </c>
      <c r="I60" s="4">
        <f t="shared" si="2"/>
        <v>6.2113769072329232E-2</v>
      </c>
      <c r="J60" s="4">
        <f t="shared" si="3"/>
        <v>0.93788623092767076</v>
      </c>
      <c r="K60" s="4">
        <f t="shared" si="4"/>
        <v>0</v>
      </c>
      <c r="L60">
        <v>29617.631060805204</v>
      </c>
      <c r="M60" s="5">
        <f t="shared" si="5"/>
        <v>504.98509109439675</v>
      </c>
    </row>
    <row r="61" spans="2:13" x14ac:dyDescent="0.35">
      <c r="B61" t="s">
        <v>160</v>
      </c>
      <c r="C61" t="str">
        <f t="shared" si="0"/>
        <v>Chuquibamba</v>
      </c>
      <c r="F61">
        <v>3428.7047359495996</v>
      </c>
      <c r="H61" s="4">
        <f t="shared" si="1"/>
        <v>0</v>
      </c>
      <c r="I61" s="4">
        <f t="shared" si="2"/>
        <v>0</v>
      </c>
      <c r="J61" s="4">
        <f t="shared" si="3"/>
        <v>1</v>
      </c>
      <c r="K61" s="4">
        <f t="shared" si="4"/>
        <v>0</v>
      </c>
      <c r="L61">
        <v>3428.7047359495996</v>
      </c>
      <c r="M61" s="5">
        <f t="shared" si="5"/>
        <v>503.09</v>
      </c>
    </row>
    <row r="62" spans="2:13" x14ac:dyDescent="0.35">
      <c r="B62" t="s">
        <v>1147</v>
      </c>
      <c r="C62" t="str">
        <f t="shared" si="0"/>
        <v>Churubamba</v>
      </c>
      <c r="E62">
        <v>992.07289570989997</v>
      </c>
      <c r="F62">
        <v>7693.9881585711</v>
      </c>
      <c r="H62" s="4">
        <f t="shared" si="1"/>
        <v>0</v>
      </c>
      <c r="I62" s="4">
        <f t="shared" si="2"/>
        <v>0.11421435901845847</v>
      </c>
      <c r="J62" s="4">
        <f t="shared" si="3"/>
        <v>0.88578564098154167</v>
      </c>
      <c r="K62" s="4">
        <f t="shared" si="4"/>
        <v>0</v>
      </c>
      <c r="L62">
        <v>8686.0610542809991</v>
      </c>
      <c r="M62" s="5">
        <f t="shared" si="5"/>
        <v>506.57468009365323</v>
      </c>
    </row>
    <row r="63" spans="2:13" x14ac:dyDescent="0.35">
      <c r="B63" t="s">
        <v>1717</v>
      </c>
      <c r="C63" t="str">
        <f t="shared" si="0"/>
        <v>Churuja</v>
      </c>
      <c r="F63">
        <v>3186.1143425854998</v>
      </c>
      <c r="H63" s="4">
        <f t="shared" si="1"/>
        <v>0</v>
      </c>
      <c r="I63" s="4">
        <f t="shared" si="2"/>
        <v>0</v>
      </c>
      <c r="J63" s="4">
        <f t="shared" si="3"/>
        <v>1</v>
      </c>
      <c r="K63" s="4">
        <f t="shared" si="4"/>
        <v>0</v>
      </c>
      <c r="L63">
        <v>3186.1143425854998</v>
      </c>
      <c r="M63" s="5">
        <f t="shared" si="5"/>
        <v>503.09</v>
      </c>
    </row>
    <row r="64" spans="2:13" x14ac:dyDescent="0.35">
      <c r="B64" t="s">
        <v>658</v>
      </c>
      <c r="C64" t="str">
        <f t="shared" si="0"/>
        <v>Coasa</v>
      </c>
      <c r="D64">
        <v>4034.5146596367003</v>
      </c>
      <c r="E64">
        <v>197643.91703449542</v>
      </c>
      <c r="F64">
        <v>38967.580566265802</v>
      </c>
      <c r="H64" s="4">
        <f t="shared" si="1"/>
        <v>1.6765350157853593E-2</v>
      </c>
      <c r="I64" s="4">
        <f t="shared" si="2"/>
        <v>0.821305598119071</v>
      </c>
      <c r="J64" s="4">
        <f t="shared" si="3"/>
        <v>0.16192905172307537</v>
      </c>
      <c r="K64" s="4">
        <f t="shared" si="4"/>
        <v>0</v>
      </c>
      <c r="L64">
        <v>240646.01226039793</v>
      </c>
      <c r="M64" s="5">
        <f t="shared" si="5"/>
        <v>531.12924836368234</v>
      </c>
    </row>
    <row r="65" spans="2:13" x14ac:dyDescent="0.35">
      <c r="B65" t="s">
        <v>1438</v>
      </c>
      <c r="C65" t="str">
        <f t="shared" si="0"/>
        <v>Cocabamba</v>
      </c>
      <c r="F65">
        <v>17150.741845213601</v>
      </c>
      <c r="H65" s="4">
        <f t="shared" si="1"/>
        <v>0</v>
      </c>
      <c r="I65" s="4">
        <f t="shared" si="2"/>
        <v>0</v>
      </c>
      <c r="J65" s="4">
        <f t="shared" si="3"/>
        <v>1</v>
      </c>
      <c r="K65" s="4">
        <f t="shared" si="4"/>
        <v>0</v>
      </c>
      <c r="L65">
        <v>17150.741845213601</v>
      </c>
      <c r="M65" s="5">
        <f t="shared" si="5"/>
        <v>503.09</v>
      </c>
    </row>
    <row r="66" spans="2:13" x14ac:dyDescent="0.35">
      <c r="B66" t="s">
        <v>1158</v>
      </c>
      <c r="C66" t="str">
        <f t="shared" si="0"/>
        <v>Cochabamba</v>
      </c>
      <c r="E66">
        <v>15018.232868945201</v>
      </c>
      <c r="F66">
        <v>33599.376525056105</v>
      </c>
      <c r="H66" s="4">
        <f t="shared" si="1"/>
        <v>0</v>
      </c>
      <c r="I66" s="4">
        <f t="shared" si="2"/>
        <v>0.30890521060458037</v>
      </c>
      <c r="J66" s="4">
        <f t="shared" si="3"/>
        <v>0.69109478939541957</v>
      </c>
      <c r="K66" s="4">
        <f t="shared" si="4"/>
        <v>0</v>
      </c>
      <c r="L66">
        <v>48617.609394001309</v>
      </c>
      <c r="M66" s="5">
        <f t="shared" si="5"/>
        <v>512.51469797554569</v>
      </c>
    </row>
    <row r="67" spans="2:13" x14ac:dyDescent="0.35">
      <c r="B67" t="s">
        <v>1471</v>
      </c>
      <c r="C67" t="str">
        <f t="shared" si="0"/>
        <v>Cochamal</v>
      </c>
      <c r="E67">
        <v>1181.79</v>
      </c>
      <c r="F67">
        <v>16172.506987128201</v>
      </c>
      <c r="H67" s="4">
        <f t="shared" si="1"/>
        <v>0</v>
      </c>
      <c r="I67" s="4">
        <f t="shared" si="2"/>
        <v>6.8097831959228403E-2</v>
      </c>
      <c r="J67" s="4">
        <f t="shared" si="3"/>
        <v>0.93190216804077164</v>
      </c>
      <c r="K67" s="4">
        <f t="shared" si="4"/>
        <v>0</v>
      </c>
      <c r="L67">
        <v>17354.2969871282</v>
      </c>
      <c r="M67" s="5">
        <f t="shared" si="5"/>
        <v>505.16766485307608</v>
      </c>
    </row>
    <row r="68" spans="2:13" x14ac:dyDescent="0.35">
      <c r="B68" t="s">
        <v>790</v>
      </c>
      <c r="C68" t="str">
        <f t="shared" ref="C68:C131" si="6">PROPER(B68)</f>
        <v>Cochas</v>
      </c>
      <c r="E68">
        <v>703.43282199689986</v>
      </c>
      <c r="F68">
        <v>2924.4503017687002</v>
      </c>
      <c r="H68" s="4">
        <f t="shared" ref="H68:H131" si="7">+D68/L68</f>
        <v>0</v>
      </c>
      <c r="I68" s="4">
        <f t="shared" ref="I68:I131" si="8">+E68/L68</f>
        <v>0.19389621936518292</v>
      </c>
      <c r="J68" s="4">
        <f t="shared" ref="J68:J131" si="9">+F68/L68</f>
        <v>0.80610378063481714</v>
      </c>
      <c r="K68" s="4">
        <f t="shared" ref="K68:K131" si="10">+G68/L68</f>
        <v>0</v>
      </c>
      <c r="L68">
        <v>3627.8831237656</v>
      </c>
      <c r="M68" s="5">
        <f t="shared" ref="M68:M131" si="11">+H68*$U$3+I68*$U$4+J68*$U$5+K68*$U$6</f>
        <v>509.00577365283175</v>
      </c>
    </row>
    <row r="69" spans="2:13" x14ac:dyDescent="0.35">
      <c r="B69" t="s">
        <v>1176</v>
      </c>
      <c r="C69" t="str">
        <f t="shared" si="6"/>
        <v>Codo Del Pozuzo</v>
      </c>
      <c r="D69">
        <v>161226.38069076909</v>
      </c>
      <c r="E69">
        <v>96334.330309262194</v>
      </c>
      <c r="F69">
        <v>64651.780414535489</v>
      </c>
      <c r="H69" s="4">
        <f t="shared" si="7"/>
        <v>0.50037284396690607</v>
      </c>
      <c r="I69" s="4">
        <f t="shared" si="8"/>
        <v>0.29897764014777439</v>
      </c>
      <c r="J69" s="4">
        <f t="shared" si="9"/>
        <v>0.20064951588531951</v>
      </c>
      <c r="K69" s="4">
        <f t="shared" si="10"/>
        <v>0</v>
      </c>
      <c r="L69">
        <v>322212.49141456676</v>
      </c>
      <c r="M69" s="5">
        <f t="shared" si="11"/>
        <v>601.18810691510384</v>
      </c>
    </row>
    <row r="70" spans="2:13" x14ac:dyDescent="0.35">
      <c r="B70" t="s">
        <v>423</v>
      </c>
      <c r="C70" t="str">
        <f t="shared" si="6"/>
        <v>Colasay</v>
      </c>
      <c r="E70">
        <v>291.21206072000001</v>
      </c>
      <c r="F70">
        <v>51982.975407407699</v>
      </c>
      <c r="H70" s="4">
        <f t="shared" si="7"/>
        <v>0</v>
      </c>
      <c r="I70" s="4">
        <f t="shared" si="8"/>
        <v>5.5708577182104662E-3</v>
      </c>
      <c r="J70" s="4">
        <f t="shared" si="9"/>
        <v>0.99442914228178958</v>
      </c>
      <c r="K70" s="4">
        <f t="shared" si="10"/>
        <v>0</v>
      </c>
      <c r="L70">
        <v>52274.187468127697</v>
      </c>
      <c r="M70" s="5">
        <f t="shared" si="11"/>
        <v>503.25996686898259</v>
      </c>
    </row>
    <row r="71" spans="2:13" x14ac:dyDescent="0.35">
      <c r="B71" t="s">
        <v>1477</v>
      </c>
      <c r="C71" t="str">
        <f t="shared" si="6"/>
        <v>Colcamar</v>
      </c>
      <c r="E71">
        <v>10.594045612699999</v>
      </c>
      <c r="F71">
        <v>8685.1919633643993</v>
      </c>
      <c r="H71" s="4">
        <f t="shared" si="7"/>
        <v>0</v>
      </c>
      <c r="I71" s="4">
        <f t="shared" si="8"/>
        <v>1.2182964946197193E-3</v>
      </c>
      <c r="J71" s="4">
        <f t="shared" si="9"/>
        <v>0.99878170350538042</v>
      </c>
      <c r="K71" s="4">
        <f t="shared" si="10"/>
        <v>0</v>
      </c>
      <c r="L71">
        <v>8695.7860089770984</v>
      </c>
      <c r="M71" s="5">
        <f t="shared" si="11"/>
        <v>503.12717022605085</v>
      </c>
    </row>
    <row r="72" spans="2:13" x14ac:dyDescent="0.35">
      <c r="B72" t="s">
        <v>888</v>
      </c>
      <c r="C72" t="str">
        <f t="shared" si="6"/>
        <v>Comas</v>
      </c>
      <c r="E72">
        <v>284.12999999999994</v>
      </c>
      <c r="F72">
        <v>6401.3082909794002</v>
      </c>
      <c r="H72" s="4">
        <f t="shared" si="7"/>
        <v>0</v>
      </c>
      <c r="I72" s="4">
        <f t="shared" si="8"/>
        <v>4.2499831369825658E-2</v>
      </c>
      <c r="J72" s="4">
        <f t="shared" si="9"/>
        <v>0.95750016863017429</v>
      </c>
      <c r="K72" s="4">
        <f t="shared" si="10"/>
        <v>0</v>
      </c>
      <c r="L72">
        <v>6685.4382909794003</v>
      </c>
      <c r="M72" s="5">
        <f t="shared" si="11"/>
        <v>504.38666985509332</v>
      </c>
    </row>
    <row r="73" spans="2:13" x14ac:dyDescent="0.35">
      <c r="B73" t="s">
        <v>1504</v>
      </c>
      <c r="C73" t="str">
        <f t="shared" si="6"/>
        <v>Conila</v>
      </c>
      <c r="E73">
        <v>2253.0573645136997</v>
      </c>
      <c r="F73">
        <v>21082.7501364747</v>
      </c>
      <c r="H73" s="4">
        <f t="shared" si="7"/>
        <v>0</v>
      </c>
      <c r="I73" s="4">
        <f t="shared" si="8"/>
        <v>9.6549363651472958E-2</v>
      </c>
      <c r="J73" s="4">
        <f t="shared" si="9"/>
        <v>0.90345063634852696</v>
      </c>
      <c r="K73" s="4">
        <f t="shared" si="10"/>
        <v>0</v>
      </c>
      <c r="L73">
        <v>23335.807500988401</v>
      </c>
      <c r="M73" s="5">
        <f t="shared" si="11"/>
        <v>506.0357210850064</v>
      </c>
    </row>
    <row r="74" spans="2:13" x14ac:dyDescent="0.35">
      <c r="B74" t="s">
        <v>1655</v>
      </c>
      <c r="C74" t="str">
        <f t="shared" si="6"/>
        <v>Contamana</v>
      </c>
      <c r="D74">
        <v>941528.6535644317</v>
      </c>
      <c r="E74">
        <v>161373.22608718308</v>
      </c>
      <c r="H74" s="4">
        <f t="shared" si="7"/>
        <v>0.85368306187114518</v>
      </c>
      <c r="I74" s="4">
        <f t="shared" si="8"/>
        <v>0.14631693812885491</v>
      </c>
      <c r="J74" s="4">
        <f t="shared" si="9"/>
        <v>0</v>
      </c>
      <c r="K74" s="4">
        <f t="shared" si="10"/>
        <v>0</v>
      </c>
      <c r="L74">
        <v>1102901.8796516147</v>
      </c>
      <c r="M74" s="5">
        <f t="shared" si="11"/>
        <v>659.35605184423844</v>
      </c>
    </row>
    <row r="75" spans="2:13" x14ac:dyDescent="0.35">
      <c r="B75" t="s">
        <v>432</v>
      </c>
      <c r="C75" t="str">
        <f t="shared" si="6"/>
        <v>Copallin</v>
      </c>
      <c r="F75">
        <v>6941.265454468501</v>
      </c>
      <c r="H75" s="4">
        <f t="shared" si="7"/>
        <v>0</v>
      </c>
      <c r="I75" s="4">
        <f t="shared" si="8"/>
        <v>0</v>
      </c>
      <c r="J75" s="4">
        <f t="shared" si="9"/>
        <v>1</v>
      </c>
      <c r="K75" s="4">
        <f t="shared" si="10"/>
        <v>0</v>
      </c>
      <c r="L75">
        <v>6941.265454468501</v>
      </c>
      <c r="M75" s="5">
        <f t="shared" si="11"/>
        <v>503.09</v>
      </c>
    </row>
    <row r="76" spans="2:13" x14ac:dyDescent="0.35">
      <c r="B76" t="s">
        <v>1727</v>
      </c>
      <c r="C76" t="str">
        <f t="shared" si="6"/>
        <v>Corosha</v>
      </c>
      <c r="E76">
        <v>258.78275419189998</v>
      </c>
      <c r="F76">
        <v>6168.3869419353996</v>
      </c>
      <c r="H76" s="4">
        <f t="shared" si="7"/>
        <v>0</v>
      </c>
      <c r="I76" s="4">
        <f t="shared" si="8"/>
        <v>4.0263874524400674E-2</v>
      </c>
      <c r="J76" s="4">
        <f t="shared" si="9"/>
        <v>0.95973612547559939</v>
      </c>
      <c r="K76" s="4">
        <f t="shared" si="10"/>
        <v>0</v>
      </c>
      <c r="L76">
        <v>6427.1696961272992</v>
      </c>
      <c r="M76" s="5">
        <f t="shared" si="11"/>
        <v>504.31845081173947</v>
      </c>
    </row>
    <row r="77" spans="2:13" x14ac:dyDescent="0.35">
      <c r="B77" t="s">
        <v>1628</v>
      </c>
      <c r="C77" t="str">
        <f t="shared" si="6"/>
        <v>Coviriali</v>
      </c>
      <c r="F77">
        <v>9754.0625775199005</v>
      </c>
      <c r="H77" s="4">
        <f t="shared" si="7"/>
        <v>0</v>
      </c>
      <c r="I77" s="4">
        <f t="shared" si="8"/>
        <v>0</v>
      </c>
      <c r="J77" s="4">
        <f t="shared" si="9"/>
        <v>1</v>
      </c>
      <c r="K77" s="4">
        <f t="shared" si="10"/>
        <v>0</v>
      </c>
      <c r="L77">
        <v>9754.0625775199005</v>
      </c>
      <c r="M77" s="5">
        <f t="shared" si="11"/>
        <v>503.09</v>
      </c>
    </row>
    <row r="78" spans="2:13" x14ac:dyDescent="0.35">
      <c r="B78" t="s">
        <v>1518</v>
      </c>
      <c r="C78" t="str">
        <f t="shared" si="6"/>
        <v>Cuispes</v>
      </c>
      <c r="F78">
        <v>9607.3277081650995</v>
      </c>
      <c r="H78" s="4">
        <f t="shared" si="7"/>
        <v>0</v>
      </c>
      <c r="I78" s="4">
        <f t="shared" si="8"/>
        <v>0</v>
      </c>
      <c r="J78" s="4">
        <f t="shared" si="9"/>
        <v>1</v>
      </c>
      <c r="K78" s="4">
        <f t="shared" si="10"/>
        <v>0</v>
      </c>
      <c r="L78">
        <v>9607.3277081650995</v>
      </c>
      <c r="M78" s="5">
        <f t="shared" si="11"/>
        <v>503.09</v>
      </c>
    </row>
    <row r="79" spans="2:13" x14ac:dyDescent="0.35">
      <c r="B79" t="s">
        <v>415</v>
      </c>
      <c r="C79" t="str">
        <f t="shared" si="6"/>
        <v>Cumba</v>
      </c>
      <c r="F79">
        <v>18159.996417093</v>
      </c>
      <c r="H79" s="4">
        <f t="shared" si="7"/>
        <v>0</v>
      </c>
      <c r="I79" s="4">
        <f t="shared" si="8"/>
        <v>0</v>
      </c>
      <c r="J79" s="4">
        <f t="shared" si="9"/>
        <v>1</v>
      </c>
      <c r="K79" s="4">
        <f t="shared" si="10"/>
        <v>0</v>
      </c>
      <c r="L79">
        <v>18159.996417093</v>
      </c>
      <c r="M79" s="5">
        <f t="shared" si="11"/>
        <v>503.09</v>
      </c>
    </row>
    <row r="80" spans="2:13" x14ac:dyDescent="0.35">
      <c r="B80" t="s">
        <v>1682</v>
      </c>
      <c r="C80" t="str">
        <f t="shared" si="6"/>
        <v>Cuñumbuqui</v>
      </c>
      <c r="F80">
        <v>18196.888932594498</v>
      </c>
      <c r="H80" s="4">
        <f t="shared" si="7"/>
        <v>0</v>
      </c>
      <c r="I80" s="4">
        <f t="shared" si="8"/>
        <v>0</v>
      </c>
      <c r="J80" s="4">
        <f t="shared" si="9"/>
        <v>1</v>
      </c>
      <c r="K80" s="4">
        <f t="shared" si="10"/>
        <v>0</v>
      </c>
      <c r="L80">
        <v>18196.888932594498</v>
      </c>
      <c r="M80" s="5">
        <f t="shared" si="11"/>
        <v>503.09</v>
      </c>
    </row>
    <row r="81" spans="2:13" x14ac:dyDescent="0.35">
      <c r="B81" t="s">
        <v>1649</v>
      </c>
      <c r="C81" t="str">
        <f t="shared" si="6"/>
        <v>Curimana</v>
      </c>
      <c r="D81">
        <v>186598.9757842629</v>
      </c>
      <c r="H81" s="4">
        <f t="shared" si="7"/>
        <v>1</v>
      </c>
      <c r="I81" s="4">
        <f t="shared" si="8"/>
        <v>0</v>
      </c>
      <c r="J81" s="4">
        <f t="shared" si="9"/>
        <v>0</v>
      </c>
      <c r="K81" s="4">
        <f t="shared" si="10"/>
        <v>0</v>
      </c>
      <c r="L81">
        <v>186598.9757842629</v>
      </c>
      <c r="M81" s="5">
        <f t="shared" si="11"/>
        <v>680.91</v>
      </c>
    </row>
    <row r="82" spans="2:13" x14ac:dyDescent="0.35">
      <c r="B82" t="s">
        <v>309</v>
      </c>
      <c r="C82" t="str">
        <f t="shared" si="6"/>
        <v>Cuyocuyo</v>
      </c>
      <c r="F82">
        <v>13.366692669100001</v>
      </c>
      <c r="H82" s="4">
        <f t="shared" si="7"/>
        <v>0</v>
      </c>
      <c r="I82" s="4">
        <f t="shared" si="8"/>
        <v>0</v>
      </c>
      <c r="J82" s="4">
        <f t="shared" si="9"/>
        <v>1</v>
      </c>
      <c r="K82" s="4">
        <f t="shared" si="10"/>
        <v>0</v>
      </c>
      <c r="L82">
        <v>13.366692669100001</v>
      </c>
      <c r="M82" s="5">
        <f t="shared" si="11"/>
        <v>503.09</v>
      </c>
    </row>
    <row r="83" spans="2:13" x14ac:dyDescent="0.35">
      <c r="B83" t="s">
        <v>1636</v>
      </c>
      <c r="C83" t="str">
        <f t="shared" si="6"/>
        <v>Daniel Alomias Robles</v>
      </c>
      <c r="E83">
        <v>21680.780054248302</v>
      </c>
      <c r="F83">
        <v>49197.377039641804</v>
      </c>
      <c r="H83" s="4">
        <f t="shared" si="7"/>
        <v>0</v>
      </c>
      <c r="I83" s="4">
        <f t="shared" si="8"/>
        <v>0.30588803297366274</v>
      </c>
      <c r="J83" s="4">
        <f t="shared" si="9"/>
        <v>0.69411196702633737</v>
      </c>
      <c r="K83" s="4">
        <f t="shared" si="10"/>
        <v>0</v>
      </c>
      <c r="L83">
        <v>70878.157093890099</v>
      </c>
      <c r="M83" s="5">
        <f t="shared" si="11"/>
        <v>512.42264388602644</v>
      </c>
    </row>
    <row r="84" spans="2:13" x14ac:dyDescent="0.35">
      <c r="B84" t="s">
        <v>1079</v>
      </c>
      <c r="C84" t="str">
        <f t="shared" si="6"/>
        <v>Echarate</v>
      </c>
      <c r="D84">
        <v>802868.8350708303</v>
      </c>
      <c r="E84">
        <v>897902.1732081332</v>
      </c>
      <c r="F84">
        <v>388994.35427321412</v>
      </c>
      <c r="H84" s="4">
        <f t="shared" si="7"/>
        <v>0.38419089982920707</v>
      </c>
      <c r="I84" s="4">
        <f t="shared" si="8"/>
        <v>0.42966650194237499</v>
      </c>
      <c r="J84" s="4">
        <f t="shared" si="9"/>
        <v>0.18614259822841792</v>
      </c>
      <c r="K84" s="4">
        <f t="shared" si="10"/>
        <v>0</v>
      </c>
      <c r="L84">
        <v>2089765.3625521776</v>
      </c>
      <c r="M84" s="5">
        <f t="shared" si="11"/>
        <v>584.51595078189143</v>
      </c>
    </row>
    <row r="85" spans="2:13" x14ac:dyDescent="0.35">
      <c r="B85" t="s">
        <v>1554</v>
      </c>
      <c r="C85" t="str">
        <f t="shared" si="6"/>
        <v>El Carmen De La Frontera</v>
      </c>
      <c r="E85">
        <v>13026.481842440604</v>
      </c>
      <c r="F85">
        <v>33495.968092238581</v>
      </c>
      <c r="H85" s="4">
        <f t="shared" si="7"/>
        <v>0</v>
      </c>
      <c r="I85" s="4">
        <f t="shared" si="8"/>
        <v>0.28000421002614234</v>
      </c>
      <c r="J85" s="4">
        <f t="shared" si="9"/>
        <v>0.7199957899738576</v>
      </c>
      <c r="K85" s="4">
        <f t="shared" si="10"/>
        <v>0</v>
      </c>
      <c r="L85">
        <v>46522.449934679185</v>
      </c>
      <c r="M85" s="5">
        <f t="shared" si="11"/>
        <v>511.6329284478976</v>
      </c>
    </row>
    <row r="86" spans="2:13" x14ac:dyDescent="0.35">
      <c r="B86" t="s">
        <v>1600</v>
      </c>
      <c r="C86" t="str">
        <f t="shared" si="6"/>
        <v>El Cenepa</v>
      </c>
      <c r="E86">
        <v>392409.69912738109</v>
      </c>
      <c r="F86">
        <v>168896.77477436993</v>
      </c>
      <c r="H86" s="4">
        <f t="shared" si="7"/>
        <v>0</v>
      </c>
      <c r="I86" s="4">
        <f t="shared" si="8"/>
        <v>0.69910061147106428</v>
      </c>
      <c r="J86" s="4">
        <f t="shared" si="9"/>
        <v>0.30089938852893577</v>
      </c>
      <c r="K86" s="4">
        <f t="shared" si="10"/>
        <v>0</v>
      </c>
      <c r="L86">
        <v>561306.47390175099</v>
      </c>
      <c r="M86" s="5">
        <f t="shared" si="11"/>
        <v>524.4195596559822</v>
      </c>
    </row>
    <row r="87" spans="2:13" x14ac:dyDescent="0.35">
      <c r="B87" t="s">
        <v>1665</v>
      </c>
      <c r="C87" t="str">
        <f t="shared" si="6"/>
        <v>El Eslabon</v>
      </c>
      <c r="F87">
        <v>12465.613276135</v>
      </c>
      <c r="H87" s="4">
        <f t="shared" si="7"/>
        <v>0</v>
      </c>
      <c r="I87" s="4">
        <f t="shared" si="8"/>
        <v>0</v>
      </c>
      <c r="J87" s="4">
        <f t="shared" si="9"/>
        <v>1</v>
      </c>
      <c r="K87" s="4">
        <f t="shared" si="10"/>
        <v>0</v>
      </c>
      <c r="L87">
        <v>12465.613276135</v>
      </c>
      <c r="M87" s="5">
        <f t="shared" si="11"/>
        <v>503.09</v>
      </c>
    </row>
    <row r="88" spans="2:13" x14ac:dyDescent="0.35">
      <c r="B88" t="s">
        <v>1524</v>
      </c>
      <c r="C88" t="str">
        <f t="shared" si="6"/>
        <v>El Milagro</v>
      </c>
      <c r="F88">
        <v>4724.8338861745997</v>
      </c>
      <c r="H88" s="4">
        <f t="shared" si="7"/>
        <v>0</v>
      </c>
      <c r="I88" s="4">
        <f t="shared" si="8"/>
        <v>0</v>
      </c>
      <c r="J88" s="4">
        <f t="shared" si="9"/>
        <v>1</v>
      </c>
      <c r="K88" s="4">
        <f t="shared" si="10"/>
        <v>0</v>
      </c>
      <c r="L88">
        <v>4724.8338861745997</v>
      </c>
      <c r="M88" s="5">
        <f t="shared" si="11"/>
        <v>503.09</v>
      </c>
    </row>
    <row r="89" spans="2:13" x14ac:dyDescent="0.35">
      <c r="B89" t="s">
        <v>429</v>
      </c>
      <c r="C89" t="str">
        <f t="shared" si="6"/>
        <v>El Parco</v>
      </c>
      <c r="F89">
        <v>933.32450722299996</v>
      </c>
      <c r="H89" s="4">
        <f t="shared" si="7"/>
        <v>0</v>
      </c>
      <c r="I89" s="4">
        <f t="shared" si="8"/>
        <v>0</v>
      </c>
      <c r="J89" s="4">
        <f t="shared" si="9"/>
        <v>1</v>
      </c>
      <c r="K89" s="4">
        <f t="shared" si="10"/>
        <v>0</v>
      </c>
      <c r="L89">
        <v>933.32450722299996</v>
      </c>
      <c r="M89" s="5">
        <f t="shared" si="11"/>
        <v>503.09</v>
      </c>
    </row>
    <row r="90" spans="2:13" x14ac:dyDescent="0.35">
      <c r="B90" t="s">
        <v>1298</v>
      </c>
      <c r="C90" t="str">
        <f t="shared" si="6"/>
        <v>El Porvenir</v>
      </c>
      <c r="D90">
        <v>47705.4571291842</v>
      </c>
      <c r="H90" s="4">
        <f t="shared" si="7"/>
        <v>1</v>
      </c>
      <c r="I90" s="4">
        <f t="shared" si="8"/>
        <v>0</v>
      </c>
      <c r="J90" s="4">
        <f t="shared" si="9"/>
        <v>0</v>
      </c>
      <c r="K90" s="4">
        <f t="shared" si="10"/>
        <v>0</v>
      </c>
      <c r="L90">
        <v>47705.4571291842</v>
      </c>
      <c r="M90" s="5">
        <f t="shared" si="11"/>
        <v>680.91</v>
      </c>
    </row>
    <row r="91" spans="2:13" x14ac:dyDescent="0.35">
      <c r="B91" t="s">
        <v>1719</v>
      </c>
      <c r="C91" t="str">
        <f t="shared" si="6"/>
        <v>Elias Soplin Vargas</v>
      </c>
      <c r="E91">
        <v>2927.3717219425002</v>
      </c>
      <c r="F91">
        <v>14019.068866857</v>
      </c>
      <c r="H91" s="4">
        <f t="shared" si="7"/>
        <v>0</v>
      </c>
      <c r="I91" s="4">
        <f t="shared" si="8"/>
        <v>0.17274257131478707</v>
      </c>
      <c r="J91" s="4">
        <f t="shared" si="9"/>
        <v>0.82725742868521279</v>
      </c>
      <c r="K91" s="4">
        <f t="shared" si="10"/>
        <v>0</v>
      </c>
      <c r="L91">
        <v>16946.440588799502</v>
      </c>
      <c r="M91" s="5">
        <f t="shared" si="11"/>
        <v>508.36037585081402</v>
      </c>
    </row>
    <row r="92" spans="2:13" x14ac:dyDescent="0.35">
      <c r="B92" t="s">
        <v>1729</v>
      </c>
      <c r="C92" t="str">
        <f t="shared" si="6"/>
        <v>Emilio San Martin</v>
      </c>
      <c r="D92">
        <v>158927.48627909902</v>
      </c>
      <c r="G92">
        <v>304846.792075451</v>
      </c>
      <c r="H92" s="4">
        <f t="shared" si="7"/>
        <v>0.34268283882186501</v>
      </c>
      <c r="I92" s="4">
        <f t="shared" si="8"/>
        <v>0</v>
      </c>
      <c r="J92" s="4">
        <f t="shared" si="9"/>
        <v>0</v>
      </c>
      <c r="K92" s="4">
        <f t="shared" si="10"/>
        <v>0.65731716117813499</v>
      </c>
      <c r="L92">
        <v>463774.27835455001</v>
      </c>
      <c r="M92" s="5">
        <f t="shared" si="11"/>
        <v>525.55966212715953</v>
      </c>
    </row>
    <row r="93" spans="2:13" x14ac:dyDescent="0.35">
      <c r="B93" t="s">
        <v>1741</v>
      </c>
      <c r="C93" t="str">
        <f t="shared" si="6"/>
        <v>Fernando Lores</v>
      </c>
      <c r="D93">
        <v>328406.95452126698</v>
      </c>
      <c r="G93">
        <v>128516.885872823</v>
      </c>
      <c r="H93" s="4">
        <f t="shared" si="7"/>
        <v>0.71873455812246712</v>
      </c>
      <c r="I93" s="4">
        <f t="shared" si="8"/>
        <v>0</v>
      </c>
      <c r="J93" s="4">
        <f t="shared" si="9"/>
        <v>0</v>
      </c>
      <c r="K93" s="4">
        <f t="shared" si="10"/>
        <v>0.28126544187753283</v>
      </c>
      <c r="L93">
        <v>456923.84039408999</v>
      </c>
      <c r="M93" s="5">
        <f t="shared" si="11"/>
        <v>614.43572546666383</v>
      </c>
    </row>
    <row r="94" spans="2:13" x14ac:dyDescent="0.35">
      <c r="B94" t="s">
        <v>1627</v>
      </c>
      <c r="C94" t="str">
        <f t="shared" si="6"/>
        <v>Fitzcarrald</v>
      </c>
      <c r="D94">
        <v>959052.52180539398</v>
      </c>
      <c r="E94">
        <v>109355.2339990398</v>
      </c>
      <c r="F94">
        <v>35.948804675200002</v>
      </c>
      <c r="H94" s="4">
        <f t="shared" si="7"/>
        <v>0.89761633455106959</v>
      </c>
      <c r="I94" s="4">
        <f t="shared" si="8"/>
        <v>0.10235001949779611</v>
      </c>
      <c r="J94" s="4">
        <f t="shared" si="9"/>
        <v>3.3645951134460479E-5</v>
      </c>
      <c r="K94" s="4">
        <f t="shared" si="10"/>
        <v>0</v>
      </c>
      <c r="L94">
        <v>1068443.7046091089</v>
      </c>
      <c r="M94" s="5">
        <f t="shared" si="11"/>
        <v>665.82683570474899</v>
      </c>
    </row>
    <row r="95" spans="2:13" x14ac:dyDescent="0.35">
      <c r="B95" t="s">
        <v>418</v>
      </c>
      <c r="C95" t="str">
        <f t="shared" si="6"/>
        <v>Florida</v>
      </c>
      <c r="E95">
        <v>254.3765646409</v>
      </c>
      <c r="F95">
        <v>21542.150659304498</v>
      </c>
      <c r="H95" s="4">
        <f t="shared" si="7"/>
        <v>0</v>
      </c>
      <c r="I95" s="4">
        <f t="shared" si="8"/>
        <v>1.1670508885536821E-2</v>
      </c>
      <c r="J95" s="4">
        <f t="shared" si="9"/>
        <v>0.98832949111446311</v>
      </c>
      <c r="K95" s="4">
        <f t="shared" si="10"/>
        <v>0</v>
      </c>
      <c r="L95">
        <v>21796.527223945399</v>
      </c>
      <c r="M95" s="5">
        <f t="shared" si="11"/>
        <v>503.44606722609768</v>
      </c>
    </row>
    <row r="96" spans="2:13" x14ac:dyDescent="0.35">
      <c r="B96" t="s">
        <v>1500</v>
      </c>
      <c r="C96" t="str">
        <f t="shared" si="6"/>
        <v>Granada</v>
      </c>
      <c r="F96">
        <v>4666.3563596238</v>
      </c>
      <c r="H96" s="4">
        <f t="shared" si="7"/>
        <v>0</v>
      </c>
      <c r="I96" s="4">
        <f t="shared" si="8"/>
        <v>0</v>
      </c>
      <c r="J96" s="4">
        <f t="shared" si="9"/>
        <v>1</v>
      </c>
      <c r="K96" s="4">
        <f t="shared" si="10"/>
        <v>0</v>
      </c>
      <c r="L96">
        <v>4666.3563596238</v>
      </c>
      <c r="M96" s="5">
        <f t="shared" si="11"/>
        <v>503.09</v>
      </c>
    </row>
    <row r="97" spans="2:13" x14ac:dyDescent="0.35">
      <c r="B97" t="s">
        <v>1712</v>
      </c>
      <c r="C97" t="str">
        <f t="shared" si="6"/>
        <v>Habana</v>
      </c>
      <c r="F97">
        <v>6882.8030687148002</v>
      </c>
      <c r="H97" s="4">
        <f t="shared" si="7"/>
        <v>0</v>
      </c>
      <c r="I97" s="4">
        <f t="shared" si="8"/>
        <v>0</v>
      </c>
      <c r="J97" s="4">
        <f t="shared" si="9"/>
        <v>1</v>
      </c>
      <c r="K97" s="4">
        <f t="shared" si="10"/>
        <v>0</v>
      </c>
      <c r="L97">
        <v>6882.8030687148002</v>
      </c>
      <c r="M97" s="5">
        <f t="shared" si="11"/>
        <v>503.09</v>
      </c>
    </row>
    <row r="98" spans="2:13" x14ac:dyDescent="0.35">
      <c r="B98" t="s">
        <v>1638</v>
      </c>
      <c r="C98" t="str">
        <f t="shared" si="6"/>
        <v>Hermilio Valdizan</v>
      </c>
      <c r="E98">
        <v>1454.3454287264001</v>
      </c>
      <c r="F98">
        <v>11222.0316562603</v>
      </c>
      <c r="H98" s="4">
        <f t="shared" si="7"/>
        <v>0</v>
      </c>
      <c r="I98" s="4">
        <f t="shared" si="8"/>
        <v>0.11472879190765459</v>
      </c>
      <c r="J98" s="4">
        <f t="shared" si="9"/>
        <v>0.8852712080923455</v>
      </c>
      <c r="K98" s="4">
        <f t="shared" si="10"/>
        <v>0</v>
      </c>
      <c r="L98">
        <v>12676.3770849867</v>
      </c>
      <c r="M98" s="5">
        <f t="shared" si="11"/>
        <v>506.59037544110259</v>
      </c>
    </row>
    <row r="99" spans="2:13" x14ac:dyDescent="0.35">
      <c r="B99" t="s">
        <v>1642</v>
      </c>
      <c r="C99" t="str">
        <f t="shared" si="6"/>
        <v>Honoria</v>
      </c>
      <c r="D99">
        <v>94854.208098951407</v>
      </c>
      <c r="H99" s="4">
        <f t="shared" si="7"/>
        <v>1</v>
      </c>
      <c r="I99" s="4">
        <f t="shared" si="8"/>
        <v>0</v>
      </c>
      <c r="J99" s="4">
        <f t="shared" si="9"/>
        <v>0</v>
      </c>
      <c r="K99" s="4">
        <f t="shared" si="10"/>
        <v>0</v>
      </c>
      <c r="L99">
        <v>94854.208098951407</v>
      </c>
      <c r="M99" s="5">
        <f t="shared" si="11"/>
        <v>680.91</v>
      </c>
    </row>
    <row r="100" spans="2:13" x14ac:dyDescent="0.35">
      <c r="B100" t="s">
        <v>433</v>
      </c>
      <c r="C100" t="str">
        <f t="shared" si="6"/>
        <v>Huabal</v>
      </c>
      <c r="F100">
        <v>8296.4981170091996</v>
      </c>
      <c r="H100" s="4">
        <f t="shared" si="7"/>
        <v>0</v>
      </c>
      <c r="I100" s="4">
        <f t="shared" si="8"/>
        <v>0</v>
      </c>
      <c r="J100" s="4">
        <f t="shared" si="9"/>
        <v>1</v>
      </c>
      <c r="K100" s="4">
        <f t="shared" si="10"/>
        <v>0</v>
      </c>
      <c r="L100">
        <v>8296.4981170091996</v>
      </c>
      <c r="M100" s="5">
        <f t="shared" si="11"/>
        <v>503.09</v>
      </c>
    </row>
    <row r="101" spans="2:13" x14ac:dyDescent="0.35">
      <c r="B101" t="s">
        <v>1221</v>
      </c>
      <c r="C101" t="str">
        <f t="shared" si="6"/>
        <v>Huacaybamba</v>
      </c>
      <c r="E101">
        <v>6532.7666519801996</v>
      </c>
      <c r="F101">
        <v>5736.0159044783004</v>
      </c>
      <c r="H101" s="4">
        <f t="shared" si="7"/>
        <v>0</v>
      </c>
      <c r="I101" s="4">
        <f t="shared" si="8"/>
        <v>0.53247065239910363</v>
      </c>
      <c r="J101" s="4">
        <f t="shared" si="9"/>
        <v>0.46752934760089637</v>
      </c>
      <c r="K101" s="4">
        <f t="shared" si="10"/>
        <v>0</v>
      </c>
      <c r="L101">
        <v>12268.7825564585</v>
      </c>
      <c r="M101" s="5">
        <f t="shared" si="11"/>
        <v>519.33567960469668</v>
      </c>
    </row>
    <row r="102" spans="2:13" x14ac:dyDescent="0.35">
      <c r="B102" t="s">
        <v>704</v>
      </c>
      <c r="C102" t="str">
        <f t="shared" si="6"/>
        <v>Huachocolpa</v>
      </c>
      <c r="E102">
        <v>370.89</v>
      </c>
      <c r="F102">
        <v>26203.638375585899</v>
      </c>
      <c r="H102" s="4">
        <f t="shared" si="7"/>
        <v>0</v>
      </c>
      <c r="I102" s="4">
        <f t="shared" si="8"/>
        <v>1.3956597639593024E-2</v>
      </c>
      <c r="J102" s="4">
        <f t="shared" si="9"/>
        <v>0.986043402360407</v>
      </c>
      <c r="K102" s="4">
        <f t="shared" si="10"/>
        <v>0</v>
      </c>
      <c r="L102">
        <v>26574.528375585898</v>
      </c>
      <c r="M102" s="5">
        <f t="shared" si="11"/>
        <v>503.51581579398396</v>
      </c>
    </row>
    <row r="103" spans="2:13" x14ac:dyDescent="0.35">
      <c r="B103" t="s">
        <v>958</v>
      </c>
      <c r="C103" t="str">
        <f t="shared" si="6"/>
        <v>Huachon</v>
      </c>
      <c r="E103">
        <v>9.18</v>
      </c>
      <c r="F103">
        <v>15858.9847689733</v>
      </c>
      <c r="H103" s="4">
        <f t="shared" si="7"/>
        <v>0</v>
      </c>
      <c r="I103" s="4">
        <f t="shared" si="8"/>
        <v>5.7851680604864065E-4</v>
      </c>
      <c r="J103" s="4">
        <f t="shared" si="9"/>
        <v>0.9994214831939513</v>
      </c>
      <c r="K103" s="4">
        <f t="shared" si="10"/>
        <v>0</v>
      </c>
      <c r="L103">
        <v>15868.1647689733</v>
      </c>
      <c r="M103" s="5">
        <f t="shared" si="11"/>
        <v>503.10765054775248</v>
      </c>
    </row>
    <row r="104" spans="2:13" x14ac:dyDescent="0.35">
      <c r="B104" t="s">
        <v>1657</v>
      </c>
      <c r="C104" t="str">
        <f t="shared" si="6"/>
        <v>Huallaga</v>
      </c>
      <c r="E104">
        <v>4112.4315411459002</v>
      </c>
      <c r="F104">
        <v>21666.815256195001</v>
      </c>
      <c r="H104" s="4">
        <f t="shared" si="7"/>
        <v>0</v>
      </c>
      <c r="I104" s="4">
        <f t="shared" si="8"/>
        <v>0.1595248912225819</v>
      </c>
      <c r="J104" s="4">
        <f t="shared" si="9"/>
        <v>0.84047510877741816</v>
      </c>
      <c r="K104" s="4">
        <f t="shared" si="10"/>
        <v>0</v>
      </c>
      <c r="L104">
        <v>25779.2467973409</v>
      </c>
      <c r="M104" s="5">
        <f t="shared" si="11"/>
        <v>507.957104431201</v>
      </c>
    </row>
    <row r="105" spans="2:13" x14ac:dyDescent="0.35">
      <c r="B105" t="s">
        <v>162</v>
      </c>
      <c r="C105" t="str">
        <f t="shared" si="6"/>
        <v>Huambo</v>
      </c>
      <c r="F105">
        <v>7770.2231923691006</v>
      </c>
      <c r="H105" s="4">
        <f t="shared" si="7"/>
        <v>0</v>
      </c>
      <c r="I105" s="4">
        <f t="shared" si="8"/>
        <v>0</v>
      </c>
      <c r="J105" s="4">
        <f t="shared" si="9"/>
        <v>1</v>
      </c>
      <c r="K105" s="4">
        <f t="shared" si="10"/>
        <v>0</v>
      </c>
      <c r="L105">
        <v>7770.2231923691006</v>
      </c>
      <c r="M105" s="5">
        <f t="shared" si="11"/>
        <v>503.09</v>
      </c>
    </row>
    <row r="106" spans="2:13" x14ac:dyDescent="0.35">
      <c r="B106" t="s">
        <v>439</v>
      </c>
      <c r="C106" t="str">
        <f t="shared" si="6"/>
        <v>Huancabamba</v>
      </c>
      <c r="E106">
        <v>21243.4352932851</v>
      </c>
      <c r="F106">
        <v>80985.237540749513</v>
      </c>
      <c r="H106" s="4">
        <f t="shared" si="7"/>
        <v>0</v>
      </c>
      <c r="I106" s="4">
        <f t="shared" si="8"/>
        <v>0.2078031016579196</v>
      </c>
      <c r="J106" s="4">
        <f t="shared" si="9"/>
        <v>0.7921968983420804</v>
      </c>
      <c r="K106" s="4">
        <f t="shared" si="10"/>
        <v>0</v>
      </c>
      <c r="L106">
        <v>102228.67283403462</v>
      </c>
      <c r="M106" s="5">
        <f t="shared" si="11"/>
        <v>509.43007263158313</v>
      </c>
    </row>
    <row r="107" spans="2:13" x14ac:dyDescent="0.35">
      <c r="B107" t="s">
        <v>1708</v>
      </c>
      <c r="C107" t="str">
        <f t="shared" si="6"/>
        <v>Huancas</v>
      </c>
      <c r="F107">
        <v>4627.0701260264996</v>
      </c>
      <c r="H107" s="4">
        <f t="shared" si="7"/>
        <v>0</v>
      </c>
      <c r="I107" s="4">
        <f t="shared" si="8"/>
        <v>0</v>
      </c>
      <c r="J107" s="4">
        <f t="shared" si="9"/>
        <v>1</v>
      </c>
      <c r="K107" s="4">
        <f t="shared" si="10"/>
        <v>0</v>
      </c>
      <c r="L107">
        <v>4627.0701260264996</v>
      </c>
      <c r="M107" s="5">
        <f t="shared" si="11"/>
        <v>503.09</v>
      </c>
    </row>
    <row r="108" spans="2:13" x14ac:dyDescent="0.35">
      <c r="B108" t="s">
        <v>703</v>
      </c>
      <c r="C108" t="str">
        <f t="shared" si="6"/>
        <v>Huanta</v>
      </c>
      <c r="F108">
        <v>5530.1122519014998</v>
      </c>
      <c r="H108" s="4">
        <f t="shared" si="7"/>
        <v>0</v>
      </c>
      <c r="I108" s="4">
        <f t="shared" si="8"/>
        <v>0</v>
      </c>
      <c r="J108" s="4">
        <f t="shared" si="9"/>
        <v>1</v>
      </c>
      <c r="K108" s="4">
        <f t="shared" si="10"/>
        <v>0</v>
      </c>
      <c r="L108">
        <v>5530.1122519014998</v>
      </c>
      <c r="M108" s="5">
        <f t="shared" si="11"/>
        <v>503.09</v>
      </c>
    </row>
    <row r="109" spans="2:13" x14ac:dyDescent="0.35">
      <c r="B109" t="s">
        <v>1566</v>
      </c>
      <c r="C109" t="str">
        <f t="shared" si="6"/>
        <v>Huarango</v>
      </c>
      <c r="E109">
        <v>27097.2111876079</v>
      </c>
      <c r="F109">
        <v>65686.12382353509</v>
      </c>
      <c r="H109" s="4">
        <f t="shared" si="7"/>
        <v>0</v>
      </c>
      <c r="I109" s="4">
        <f t="shared" si="8"/>
        <v>0.29204825612652974</v>
      </c>
      <c r="J109" s="4">
        <f t="shared" si="9"/>
        <v>0.70795174387347026</v>
      </c>
      <c r="K109" s="4">
        <f t="shared" si="10"/>
        <v>0</v>
      </c>
      <c r="L109">
        <v>92783.33501114299</v>
      </c>
      <c r="M109" s="5">
        <f t="shared" si="11"/>
        <v>512.00039229442041</v>
      </c>
    </row>
    <row r="110" spans="2:13" x14ac:dyDescent="0.35">
      <c r="B110" t="s">
        <v>1097</v>
      </c>
      <c r="C110" t="str">
        <f t="shared" si="6"/>
        <v>Huasahuasi</v>
      </c>
      <c r="E110">
        <v>4756.7334666976003</v>
      </c>
      <c r="F110">
        <v>19799.141048000201</v>
      </c>
      <c r="H110" s="4">
        <f t="shared" si="7"/>
        <v>0</v>
      </c>
      <c r="I110" s="4">
        <f t="shared" si="8"/>
        <v>0.19371061144047139</v>
      </c>
      <c r="J110" s="4">
        <f t="shared" si="9"/>
        <v>0.80628938855952859</v>
      </c>
      <c r="K110" s="4">
        <f t="shared" si="10"/>
        <v>0</v>
      </c>
      <c r="L110">
        <v>24555.874514697804</v>
      </c>
      <c r="M110" s="5">
        <f t="shared" si="11"/>
        <v>509.00011075504875</v>
      </c>
    </row>
    <row r="111" spans="2:13" x14ac:dyDescent="0.35">
      <c r="B111" t="s">
        <v>700</v>
      </c>
      <c r="C111" t="str">
        <f t="shared" si="6"/>
        <v>Huayopata</v>
      </c>
      <c r="E111">
        <v>6398.2731189604001</v>
      </c>
      <c r="F111">
        <v>31108.289757538005</v>
      </c>
      <c r="H111" s="4">
        <f t="shared" si="7"/>
        <v>0</v>
      </c>
      <c r="I111" s="4">
        <f t="shared" si="8"/>
        <v>0.17059076140964</v>
      </c>
      <c r="J111" s="4">
        <f t="shared" si="9"/>
        <v>0.82940923859035998</v>
      </c>
      <c r="K111" s="4">
        <f t="shared" si="10"/>
        <v>0</v>
      </c>
      <c r="L111">
        <v>37506.562876498407</v>
      </c>
      <c r="M111" s="5">
        <f t="shared" si="11"/>
        <v>508.29472413060807</v>
      </c>
    </row>
    <row r="112" spans="2:13" x14ac:dyDescent="0.35">
      <c r="B112" t="s">
        <v>1614</v>
      </c>
      <c r="C112" t="str">
        <f t="shared" si="6"/>
        <v>Huepetuhe</v>
      </c>
      <c r="D112">
        <v>82822.178035589706</v>
      </c>
      <c r="E112">
        <v>60679.967600243996</v>
      </c>
      <c r="F112">
        <v>9547.3004957225021</v>
      </c>
      <c r="H112" s="4">
        <f t="shared" si="7"/>
        <v>0.54114653877543939</v>
      </c>
      <c r="I112" s="4">
        <f t="shared" si="8"/>
        <v>0.39647296435222323</v>
      </c>
      <c r="J112" s="4">
        <f t="shared" si="9"/>
        <v>6.2380496872337328E-2</v>
      </c>
      <c r="K112" s="4">
        <f t="shared" si="10"/>
        <v>0</v>
      </c>
      <c r="L112">
        <v>153049.44613155621</v>
      </c>
      <c r="M112" s="5">
        <f t="shared" si="11"/>
        <v>611.41306766743492</v>
      </c>
    </row>
    <row r="113" spans="2:13" x14ac:dyDescent="0.35">
      <c r="B113" t="s">
        <v>1458</v>
      </c>
      <c r="C113" t="str">
        <f t="shared" si="6"/>
        <v>Huicungo</v>
      </c>
      <c r="E113">
        <v>696448.7462240248</v>
      </c>
      <c r="F113">
        <v>94386.098508992785</v>
      </c>
      <c r="H113" s="4">
        <f t="shared" si="7"/>
        <v>0</v>
      </c>
      <c r="I113" s="4">
        <f t="shared" si="8"/>
        <v>0.88065005084486747</v>
      </c>
      <c r="J113" s="4">
        <f t="shared" si="9"/>
        <v>0.11934994915513253</v>
      </c>
      <c r="K113" s="4">
        <f t="shared" si="10"/>
        <v>0</v>
      </c>
      <c r="L113">
        <v>790834.84473301761</v>
      </c>
      <c r="M113" s="5">
        <f t="shared" si="11"/>
        <v>529.95863305127693</v>
      </c>
    </row>
    <row r="114" spans="2:13" x14ac:dyDescent="0.35">
      <c r="B114" t="s">
        <v>1695</v>
      </c>
      <c r="C114" t="str">
        <f t="shared" si="6"/>
        <v>Huimbayoc</v>
      </c>
      <c r="D114">
        <v>91325.123157277601</v>
      </c>
      <c r="E114">
        <v>74557.60791807677</v>
      </c>
      <c r="F114">
        <v>5395.3197084813009</v>
      </c>
      <c r="H114" s="4">
        <f t="shared" si="7"/>
        <v>0.53319805275304066</v>
      </c>
      <c r="I114" s="4">
        <f t="shared" si="8"/>
        <v>0.43530159046574762</v>
      </c>
      <c r="J114" s="4">
        <f t="shared" si="9"/>
        <v>3.1500356781211582E-2</v>
      </c>
      <c r="K114" s="4">
        <f t="shared" si="10"/>
        <v>0</v>
      </c>
      <c r="L114">
        <v>171278.0507838357</v>
      </c>
      <c r="M114" s="5">
        <f t="shared" si="11"/>
        <v>611.18432926565561</v>
      </c>
    </row>
    <row r="115" spans="2:13" x14ac:dyDescent="0.35">
      <c r="B115" t="s">
        <v>1620</v>
      </c>
      <c r="C115" t="str">
        <f t="shared" si="6"/>
        <v>Iberia</v>
      </c>
      <c r="D115">
        <v>260397.91866892</v>
      </c>
      <c r="H115" s="4">
        <f t="shared" si="7"/>
        <v>1</v>
      </c>
      <c r="I115" s="4">
        <f t="shared" si="8"/>
        <v>0</v>
      </c>
      <c r="J115" s="4">
        <f t="shared" si="9"/>
        <v>0</v>
      </c>
      <c r="K115" s="4">
        <f t="shared" si="10"/>
        <v>0</v>
      </c>
      <c r="L115">
        <v>260397.91866892</v>
      </c>
      <c r="M115" s="5">
        <f t="shared" si="11"/>
        <v>680.91</v>
      </c>
    </row>
    <row r="116" spans="2:13" x14ac:dyDescent="0.35">
      <c r="B116" t="s">
        <v>1574</v>
      </c>
      <c r="C116" t="str">
        <f t="shared" si="6"/>
        <v>Imaza</v>
      </c>
      <c r="E116">
        <v>211834.00289077035</v>
      </c>
      <c r="F116">
        <v>240089.86729812977</v>
      </c>
      <c r="H116" s="4">
        <f t="shared" si="7"/>
        <v>0</v>
      </c>
      <c r="I116" s="4">
        <f t="shared" si="8"/>
        <v>0.46873824744469822</v>
      </c>
      <c r="J116" s="4">
        <f t="shared" si="9"/>
        <v>0.53126175255530173</v>
      </c>
      <c r="K116" s="4">
        <f t="shared" si="10"/>
        <v>0</v>
      </c>
      <c r="L116">
        <v>451923.87018890015</v>
      </c>
      <c r="M116" s="5">
        <f t="shared" si="11"/>
        <v>517.39120392953771</v>
      </c>
    </row>
    <row r="117" spans="2:13" x14ac:dyDescent="0.35">
      <c r="B117" t="s">
        <v>1663</v>
      </c>
      <c r="C117" t="str">
        <f t="shared" si="6"/>
        <v>Inahuaya</v>
      </c>
      <c r="D117">
        <v>59240.434297817301</v>
      </c>
      <c r="E117">
        <v>3729.1778512869</v>
      </c>
      <c r="H117" s="4">
        <f t="shared" si="7"/>
        <v>0.94077813529394672</v>
      </c>
      <c r="I117" s="4">
        <f t="shared" si="8"/>
        <v>5.9221864706053312E-2</v>
      </c>
      <c r="J117" s="4">
        <f t="shared" si="9"/>
        <v>0</v>
      </c>
      <c r="K117" s="4">
        <f t="shared" si="10"/>
        <v>0</v>
      </c>
      <c r="L117">
        <v>62969.612149104199</v>
      </c>
      <c r="M117" s="5">
        <f t="shared" si="11"/>
        <v>672.18602711015126</v>
      </c>
    </row>
    <row r="118" spans="2:13" x14ac:dyDescent="0.35">
      <c r="B118" t="s">
        <v>1622</v>
      </c>
      <c r="C118" t="str">
        <f t="shared" si="6"/>
        <v>Inambari</v>
      </c>
      <c r="D118">
        <v>484133.39427499654</v>
      </c>
      <c r="E118">
        <v>3385.3014161095998</v>
      </c>
      <c r="F118">
        <v>641.76068968410004</v>
      </c>
      <c r="H118" s="4">
        <f t="shared" si="7"/>
        <v>0.99175053601094565</v>
      </c>
      <c r="I118" s="4">
        <f t="shared" si="8"/>
        <v>6.9348128711779365E-3</v>
      </c>
      <c r="J118" s="4">
        <f t="shared" si="9"/>
        <v>1.3146511178764831E-3</v>
      </c>
      <c r="K118" s="4">
        <f t="shared" si="10"/>
        <v>0</v>
      </c>
      <c r="L118">
        <v>488160.45638079022</v>
      </c>
      <c r="M118" s="5">
        <f t="shared" si="11"/>
        <v>679.65466145416599</v>
      </c>
    </row>
    <row r="119" spans="2:13" x14ac:dyDescent="0.35">
      <c r="B119" t="s">
        <v>1744</v>
      </c>
      <c r="C119" t="str">
        <f t="shared" si="6"/>
        <v>Indiana</v>
      </c>
      <c r="D119">
        <v>336758.85823038901</v>
      </c>
      <c r="H119" s="4">
        <f t="shared" si="7"/>
        <v>1</v>
      </c>
      <c r="I119" s="4">
        <f t="shared" si="8"/>
        <v>0</v>
      </c>
      <c r="J119" s="4">
        <f t="shared" si="9"/>
        <v>0</v>
      </c>
      <c r="K119" s="4">
        <f t="shared" si="10"/>
        <v>0</v>
      </c>
      <c r="L119">
        <v>336758.85823038901</v>
      </c>
      <c r="M119" s="5">
        <f t="shared" si="11"/>
        <v>680.91</v>
      </c>
    </row>
    <row r="120" spans="2:13" x14ac:dyDescent="0.35">
      <c r="B120" t="s">
        <v>1485</v>
      </c>
      <c r="C120" t="str">
        <f t="shared" si="6"/>
        <v>Inguilpata</v>
      </c>
      <c r="E120">
        <v>94.162266789400007</v>
      </c>
      <c r="F120">
        <v>11449.585132593</v>
      </c>
      <c r="H120" s="4">
        <f t="shared" si="7"/>
        <v>0</v>
      </c>
      <c r="I120" s="4">
        <f t="shared" si="8"/>
        <v>8.1569930050996928E-3</v>
      </c>
      <c r="J120" s="4">
        <f t="shared" si="9"/>
        <v>0.99184300699490024</v>
      </c>
      <c r="K120" s="4">
        <f t="shared" si="10"/>
        <v>0</v>
      </c>
      <c r="L120">
        <v>11543.747399382401</v>
      </c>
      <c r="M120" s="5">
        <f t="shared" si="11"/>
        <v>503.33886985658557</v>
      </c>
    </row>
    <row r="121" spans="2:13" x14ac:dyDescent="0.35">
      <c r="B121" t="s">
        <v>1029</v>
      </c>
      <c r="C121" t="str">
        <f t="shared" si="6"/>
        <v>Iñapari</v>
      </c>
      <c r="D121">
        <v>1388424.1064140617</v>
      </c>
      <c r="H121" s="4">
        <f t="shared" si="7"/>
        <v>1</v>
      </c>
      <c r="I121" s="4">
        <f t="shared" si="8"/>
        <v>0</v>
      </c>
      <c r="J121" s="4">
        <f t="shared" si="9"/>
        <v>0</v>
      </c>
      <c r="K121" s="4">
        <f t="shared" si="10"/>
        <v>0</v>
      </c>
      <c r="L121">
        <v>1388424.1064140617</v>
      </c>
      <c r="M121" s="5">
        <f t="shared" si="11"/>
        <v>680.91</v>
      </c>
    </row>
    <row r="122" spans="2:13" x14ac:dyDescent="0.35">
      <c r="B122" t="s">
        <v>1641</v>
      </c>
      <c r="C122" t="str">
        <f t="shared" si="6"/>
        <v>Iparia</v>
      </c>
      <c r="D122">
        <v>633050.75455390336</v>
      </c>
      <c r="E122">
        <v>91395.538414379611</v>
      </c>
      <c r="F122">
        <v>11717.485833480599</v>
      </c>
      <c r="H122" s="4">
        <f t="shared" si="7"/>
        <v>0.8599319509909944</v>
      </c>
      <c r="I122" s="4">
        <f t="shared" si="8"/>
        <v>0.12415109388177449</v>
      </c>
      <c r="J122" s="4">
        <f t="shared" si="9"/>
        <v>1.5916955127231167E-2</v>
      </c>
      <c r="K122" s="4">
        <f t="shared" si="10"/>
        <v>0</v>
      </c>
      <c r="L122">
        <v>736163.77880176355</v>
      </c>
      <c r="M122" s="5">
        <f t="shared" si="11"/>
        <v>659.79094939955155</v>
      </c>
    </row>
    <row r="123" spans="2:13" x14ac:dyDescent="0.35">
      <c r="B123" t="s">
        <v>1742</v>
      </c>
      <c r="C123" t="str">
        <f t="shared" si="6"/>
        <v>Iquitos</v>
      </c>
      <c r="D123">
        <v>36650.850407207399</v>
      </c>
      <c r="H123" s="4">
        <f t="shared" si="7"/>
        <v>1</v>
      </c>
      <c r="I123" s="4">
        <f t="shared" si="8"/>
        <v>0</v>
      </c>
      <c r="J123" s="4">
        <f t="shared" si="9"/>
        <v>0</v>
      </c>
      <c r="K123" s="4">
        <f t="shared" si="10"/>
        <v>0</v>
      </c>
      <c r="L123">
        <v>36650.850407207399</v>
      </c>
      <c r="M123" s="5">
        <f t="shared" si="11"/>
        <v>680.91</v>
      </c>
    </row>
    <row r="124" spans="2:13" x14ac:dyDescent="0.35">
      <c r="B124" t="s">
        <v>1643</v>
      </c>
      <c r="C124" t="str">
        <f t="shared" si="6"/>
        <v>Irazola</v>
      </c>
      <c r="D124">
        <v>294608.89718144137</v>
      </c>
      <c r="H124" s="4">
        <f t="shared" si="7"/>
        <v>1</v>
      </c>
      <c r="I124" s="4">
        <f t="shared" si="8"/>
        <v>0</v>
      </c>
      <c r="J124" s="4">
        <f t="shared" si="9"/>
        <v>0</v>
      </c>
      <c r="K124" s="4">
        <f t="shared" si="10"/>
        <v>0</v>
      </c>
      <c r="L124">
        <v>294608.89718144137</v>
      </c>
      <c r="M124" s="5">
        <f t="shared" si="11"/>
        <v>680.91</v>
      </c>
    </row>
    <row r="125" spans="2:13" x14ac:dyDescent="0.35">
      <c r="B125" t="s">
        <v>567</v>
      </c>
      <c r="C125" t="str">
        <f t="shared" si="6"/>
        <v>Ituata</v>
      </c>
      <c r="E125">
        <v>28666.592368921101</v>
      </c>
      <c r="F125">
        <v>18109.167044417904</v>
      </c>
      <c r="H125" s="4">
        <f t="shared" si="7"/>
        <v>0</v>
      </c>
      <c r="I125" s="4">
        <f t="shared" si="8"/>
        <v>0.61285145828645315</v>
      </c>
      <c r="J125" s="4">
        <f t="shared" si="9"/>
        <v>0.38714854171354673</v>
      </c>
      <c r="K125" s="4">
        <f t="shared" si="10"/>
        <v>0</v>
      </c>
      <c r="L125">
        <v>46775.759413339008</v>
      </c>
      <c r="M125" s="5">
        <f t="shared" si="11"/>
        <v>521.78809799231965</v>
      </c>
    </row>
    <row r="126" spans="2:13" x14ac:dyDescent="0.35">
      <c r="B126" t="s">
        <v>421</v>
      </c>
      <c r="C126" t="str">
        <f t="shared" si="6"/>
        <v>Jaen</v>
      </c>
      <c r="E126">
        <v>98.037939280000003</v>
      </c>
      <c r="F126">
        <v>40213.939519788895</v>
      </c>
      <c r="H126" s="4">
        <f t="shared" si="7"/>
        <v>0</v>
      </c>
      <c r="I126" s="4">
        <f t="shared" si="8"/>
        <v>2.4319804053161034E-3</v>
      </c>
      <c r="J126" s="4">
        <f t="shared" si="9"/>
        <v>0.99756801959468389</v>
      </c>
      <c r="K126" s="4">
        <f t="shared" si="10"/>
        <v>0</v>
      </c>
      <c r="L126">
        <v>40311.977459068898</v>
      </c>
      <c r="M126" s="5">
        <f t="shared" si="11"/>
        <v>503.16419972216619</v>
      </c>
    </row>
    <row r="127" spans="2:13" x14ac:dyDescent="0.35">
      <c r="B127" t="s">
        <v>1521</v>
      </c>
      <c r="C127" t="str">
        <f t="shared" si="6"/>
        <v>Jamalca</v>
      </c>
      <c r="E127">
        <v>1999.3227380127</v>
      </c>
      <c r="F127">
        <v>27602.9749072497</v>
      </c>
      <c r="H127" s="4">
        <f t="shared" si="7"/>
        <v>0</v>
      </c>
      <c r="I127" s="4">
        <f t="shared" si="8"/>
        <v>6.7539444470543483E-2</v>
      </c>
      <c r="J127" s="4">
        <f t="shared" si="9"/>
        <v>0.9324605555294565</v>
      </c>
      <c r="K127" s="4">
        <f t="shared" si="10"/>
        <v>0</v>
      </c>
      <c r="L127">
        <v>29602.297645262399</v>
      </c>
      <c r="M127" s="5">
        <f t="shared" si="11"/>
        <v>505.15062845079626</v>
      </c>
    </row>
    <row r="128" spans="2:13" x14ac:dyDescent="0.35">
      <c r="B128" t="s">
        <v>1723</v>
      </c>
      <c r="C128" t="str">
        <f t="shared" si="6"/>
        <v>Jazan</v>
      </c>
      <c r="F128">
        <v>7588.5907253575997</v>
      </c>
      <c r="H128" s="4">
        <f t="shared" si="7"/>
        <v>0</v>
      </c>
      <c r="I128" s="4">
        <f t="shared" si="8"/>
        <v>0</v>
      </c>
      <c r="J128" s="4">
        <f t="shared" si="9"/>
        <v>1</v>
      </c>
      <c r="K128" s="4">
        <f t="shared" si="10"/>
        <v>0</v>
      </c>
      <c r="L128">
        <v>7588.5907253575997</v>
      </c>
      <c r="M128" s="5">
        <f t="shared" si="11"/>
        <v>503.09</v>
      </c>
    </row>
    <row r="129" spans="2:13" x14ac:dyDescent="0.35">
      <c r="B129" t="s">
        <v>1733</v>
      </c>
      <c r="C129" t="str">
        <f t="shared" si="6"/>
        <v>Jeberos</v>
      </c>
      <c r="D129">
        <v>169573.291092445</v>
      </c>
      <c r="G129">
        <v>296935.94495547499</v>
      </c>
      <c r="H129" s="4">
        <f t="shared" si="7"/>
        <v>0.36349396322568495</v>
      </c>
      <c r="I129" s="4">
        <f t="shared" si="8"/>
        <v>0</v>
      </c>
      <c r="J129" s="4">
        <f t="shared" si="9"/>
        <v>0</v>
      </c>
      <c r="K129" s="4">
        <f t="shared" si="10"/>
        <v>0.63650603677431516</v>
      </c>
      <c r="L129">
        <v>466509.23604791996</v>
      </c>
      <c r="M129" s="5">
        <f t="shared" si="11"/>
        <v>530.47816326875841</v>
      </c>
    </row>
    <row r="130" spans="2:13" x14ac:dyDescent="0.35">
      <c r="B130" t="s">
        <v>1735</v>
      </c>
      <c r="C130" t="str">
        <f t="shared" si="6"/>
        <v>Jenaro Herrera</v>
      </c>
      <c r="D130">
        <v>73787.281299445283</v>
      </c>
      <c r="G130">
        <v>42220.897330697102</v>
      </c>
      <c r="H130" s="4">
        <f t="shared" si="7"/>
        <v>0.6360524074314976</v>
      </c>
      <c r="I130" s="4">
        <f t="shared" si="8"/>
        <v>0</v>
      </c>
      <c r="J130" s="4">
        <f t="shared" si="9"/>
        <v>0</v>
      </c>
      <c r="K130" s="4">
        <f t="shared" si="10"/>
        <v>0.36394759256850234</v>
      </c>
      <c r="L130">
        <v>116008.17863014239</v>
      </c>
      <c r="M130" s="5">
        <f t="shared" si="11"/>
        <v>594.89462597236013</v>
      </c>
    </row>
    <row r="131" spans="2:13" x14ac:dyDescent="0.35">
      <c r="B131" t="s">
        <v>1713</v>
      </c>
      <c r="C131" t="str">
        <f t="shared" si="6"/>
        <v>Jepelacio</v>
      </c>
      <c r="E131">
        <v>269.51961211640003</v>
      </c>
      <c r="F131">
        <v>38349.871272402401</v>
      </c>
      <c r="H131" s="4">
        <f t="shared" si="7"/>
        <v>0</v>
      </c>
      <c r="I131" s="4">
        <f t="shared" si="8"/>
        <v>6.9788675052469898E-3</v>
      </c>
      <c r="J131" s="4">
        <f t="shared" si="9"/>
        <v>0.9930211324947531</v>
      </c>
      <c r="K131" s="4">
        <f t="shared" si="10"/>
        <v>0</v>
      </c>
      <c r="L131">
        <v>38619.390884518798</v>
      </c>
      <c r="M131" s="5">
        <f t="shared" si="11"/>
        <v>503.30292524758511</v>
      </c>
    </row>
    <row r="132" spans="2:13" x14ac:dyDescent="0.35">
      <c r="B132" t="s">
        <v>1203</v>
      </c>
      <c r="C132" t="str">
        <f t="shared" ref="C132:C195" si="12">PROPER(B132)</f>
        <v>Jircan</v>
      </c>
      <c r="E132">
        <v>4862.7322566100993</v>
      </c>
      <c r="F132">
        <v>9139.7406062486007</v>
      </c>
      <c r="H132" s="4">
        <f t="shared" ref="H132:H195" si="13">+D132/L132</f>
        <v>0</v>
      </c>
      <c r="I132" s="4">
        <f t="shared" ref="I132:I195" si="14">+E132/L132</f>
        <v>0.34727667778656485</v>
      </c>
      <c r="J132" s="4">
        <f t="shared" ref="J132:J195" si="15">+F132/L132</f>
        <v>0.6527233222134351</v>
      </c>
      <c r="K132" s="4">
        <f t="shared" ref="K132:K195" si="16">+G132/L132</f>
        <v>0</v>
      </c>
      <c r="L132">
        <v>14002.4728628587</v>
      </c>
      <c r="M132" s="5">
        <f t="shared" ref="M132:M195" si="17">+H132*$U$3+I132*$U$4+J132*$U$5+K132*$U$6</f>
        <v>513.68541143926802</v>
      </c>
    </row>
    <row r="133" spans="2:13" x14ac:dyDescent="0.35">
      <c r="B133" t="s">
        <v>1646</v>
      </c>
      <c r="C133" t="str">
        <f t="shared" si="12"/>
        <v>Jose Crespo Y Castillo</v>
      </c>
      <c r="E133">
        <v>96127.682604089685</v>
      </c>
      <c r="F133">
        <v>189466.24984783898</v>
      </c>
      <c r="H133" s="4">
        <f t="shared" si="13"/>
        <v>0</v>
      </c>
      <c r="I133" s="4">
        <f t="shared" si="14"/>
        <v>0.3365886725211501</v>
      </c>
      <c r="J133" s="4">
        <f t="shared" si="15"/>
        <v>0.66341132747884979</v>
      </c>
      <c r="K133" s="4">
        <f t="shared" si="16"/>
        <v>0</v>
      </c>
      <c r="L133">
        <v>285593.93245192867</v>
      </c>
      <c r="M133" s="5">
        <f t="shared" si="17"/>
        <v>513.35932039862018</v>
      </c>
    </row>
    <row r="134" spans="2:13" x14ac:dyDescent="0.35">
      <c r="B134" t="s">
        <v>1678</v>
      </c>
      <c r="C134" t="str">
        <f t="shared" si="12"/>
        <v>Juan Guerra</v>
      </c>
      <c r="E134">
        <v>149.66999999999999</v>
      </c>
      <c r="F134">
        <v>19061.5480942133</v>
      </c>
      <c r="H134" s="4">
        <f t="shared" si="13"/>
        <v>0</v>
      </c>
      <c r="I134" s="4">
        <f t="shared" si="14"/>
        <v>7.7907605476137294E-3</v>
      </c>
      <c r="J134" s="4">
        <f t="shared" si="15"/>
        <v>0.99220923945238637</v>
      </c>
      <c r="K134" s="4">
        <f t="shared" si="16"/>
        <v>0</v>
      </c>
      <c r="L134">
        <v>19211.218094213298</v>
      </c>
      <c r="M134" s="5">
        <f t="shared" si="17"/>
        <v>503.32769610430773</v>
      </c>
    </row>
    <row r="135" spans="2:13" x14ac:dyDescent="0.35">
      <c r="B135" t="s">
        <v>1658</v>
      </c>
      <c r="C135" t="str">
        <f t="shared" si="12"/>
        <v>Juanjui</v>
      </c>
      <c r="E135">
        <v>3074.3692081579998</v>
      </c>
      <c r="F135">
        <v>41694.820812980302</v>
      </c>
      <c r="H135" s="4">
        <f t="shared" si="13"/>
        <v>0</v>
      </c>
      <c r="I135" s="4">
        <f t="shared" si="14"/>
        <v>6.8671539661682504E-2</v>
      </c>
      <c r="J135" s="4">
        <f t="shared" si="15"/>
        <v>0.93132846033831751</v>
      </c>
      <c r="K135" s="4">
        <f t="shared" si="16"/>
        <v>0</v>
      </c>
      <c r="L135">
        <v>44769.190021138304</v>
      </c>
      <c r="M135" s="5">
        <f t="shared" si="17"/>
        <v>505.18516867507793</v>
      </c>
    </row>
    <row r="136" spans="2:13" x14ac:dyDescent="0.35">
      <c r="B136" t="s">
        <v>1520</v>
      </c>
      <c r="C136" t="str">
        <f t="shared" si="12"/>
        <v>Jumbilla</v>
      </c>
      <c r="F136">
        <v>11495.1276844449</v>
      </c>
      <c r="H136" s="4">
        <f t="shared" si="13"/>
        <v>0</v>
      </c>
      <c r="I136" s="4">
        <f t="shared" si="14"/>
        <v>0</v>
      </c>
      <c r="J136" s="4">
        <f t="shared" si="15"/>
        <v>1</v>
      </c>
      <c r="K136" s="4">
        <f t="shared" si="16"/>
        <v>0</v>
      </c>
      <c r="L136">
        <v>11495.1276844449</v>
      </c>
      <c r="M136" s="5">
        <f t="shared" si="17"/>
        <v>503.09</v>
      </c>
    </row>
    <row r="137" spans="2:13" x14ac:dyDescent="0.35">
      <c r="B137" t="s">
        <v>768</v>
      </c>
      <c r="C137" t="str">
        <f t="shared" si="12"/>
        <v>Kimbiri</v>
      </c>
      <c r="E137">
        <v>19883.054828001998</v>
      </c>
      <c r="F137">
        <v>71828.514396262894</v>
      </c>
      <c r="H137" s="4">
        <f t="shared" si="13"/>
        <v>0</v>
      </c>
      <c r="I137" s="4">
        <f t="shared" si="14"/>
        <v>0.21679985410980593</v>
      </c>
      <c r="J137" s="4">
        <f t="shared" si="15"/>
        <v>0.78320014589019404</v>
      </c>
      <c r="K137" s="4">
        <f t="shared" si="16"/>
        <v>0</v>
      </c>
      <c r="L137">
        <v>91711.569224264895</v>
      </c>
      <c r="M137" s="5">
        <f t="shared" si="17"/>
        <v>509.70456354889012</v>
      </c>
    </row>
    <row r="138" spans="2:13" x14ac:dyDescent="0.35">
      <c r="B138" t="s">
        <v>724</v>
      </c>
      <c r="C138" t="str">
        <f t="shared" si="12"/>
        <v>Kosñipata</v>
      </c>
      <c r="E138">
        <v>172896.9380229878</v>
      </c>
      <c r="F138">
        <v>104796.94382170941</v>
      </c>
      <c r="H138" s="4">
        <f t="shared" si="13"/>
        <v>0</v>
      </c>
      <c r="I138" s="4">
        <f t="shared" si="14"/>
        <v>0.62261702301270705</v>
      </c>
      <c r="J138" s="4">
        <f t="shared" si="15"/>
        <v>0.3773829769872929</v>
      </c>
      <c r="K138" s="4">
        <f t="shared" si="16"/>
        <v>0</v>
      </c>
      <c r="L138">
        <v>277693.88184469723</v>
      </c>
      <c r="M138" s="5">
        <f t="shared" si="17"/>
        <v>522.08604537211772</v>
      </c>
    </row>
    <row r="139" spans="2:13" x14ac:dyDescent="0.35">
      <c r="B139" t="s">
        <v>1694</v>
      </c>
      <c r="C139" t="str">
        <f t="shared" si="12"/>
        <v>La Banda De Shilcayo</v>
      </c>
      <c r="E139">
        <v>3579.6423583619003</v>
      </c>
      <c r="F139">
        <v>23155.8926314538</v>
      </c>
      <c r="H139" s="4">
        <f t="shared" si="13"/>
        <v>0</v>
      </c>
      <c r="I139" s="4">
        <f t="shared" si="14"/>
        <v>0.13389080711216306</v>
      </c>
      <c r="J139" s="4">
        <f t="shared" si="15"/>
        <v>0.86610919288783694</v>
      </c>
      <c r="K139" s="4">
        <f t="shared" si="16"/>
        <v>0</v>
      </c>
      <c r="L139">
        <v>26735.5349898157</v>
      </c>
      <c r="M139" s="5">
        <f t="shared" si="17"/>
        <v>507.17500852499211</v>
      </c>
    </row>
    <row r="140" spans="2:13" x14ac:dyDescent="0.35">
      <c r="B140" t="s">
        <v>447</v>
      </c>
      <c r="C140" t="str">
        <f t="shared" si="12"/>
        <v>La Coipa</v>
      </c>
      <c r="E140">
        <v>1881.7589770357999</v>
      </c>
      <c r="F140">
        <v>36810.951610652301</v>
      </c>
      <c r="H140" s="4">
        <f t="shared" si="13"/>
        <v>0</v>
      </c>
      <c r="I140" s="4">
        <f t="shared" si="14"/>
        <v>4.8633423413726139E-2</v>
      </c>
      <c r="J140" s="4">
        <f t="shared" si="15"/>
        <v>0.95136657658627377</v>
      </c>
      <c r="K140" s="4">
        <f t="shared" si="16"/>
        <v>0</v>
      </c>
      <c r="L140">
        <v>38692.710587688103</v>
      </c>
      <c r="M140" s="5">
        <f t="shared" si="17"/>
        <v>504.57380574835275</v>
      </c>
    </row>
    <row r="141" spans="2:13" x14ac:dyDescent="0.35">
      <c r="B141" t="s">
        <v>1450</v>
      </c>
      <c r="C141" t="str">
        <f t="shared" si="12"/>
        <v>La Jalca</v>
      </c>
      <c r="F141">
        <v>8715.6302583733013</v>
      </c>
      <c r="H141" s="4">
        <f t="shared" si="13"/>
        <v>0</v>
      </c>
      <c r="I141" s="4">
        <f t="shared" si="14"/>
        <v>0</v>
      </c>
      <c r="J141" s="4">
        <f t="shared" si="15"/>
        <v>1</v>
      </c>
      <c r="K141" s="4">
        <f t="shared" si="16"/>
        <v>0</v>
      </c>
      <c r="L141">
        <v>8715.6302583733013</v>
      </c>
      <c r="M141" s="5">
        <f t="shared" si="17"/>
        <v>503.09</v>
      </c>
    </row>
    <row r="142" spans="2:13" x14ac:dyDescent="0.35">
      <c r="B142" t="s">
        <v>1592</v>
      </c>
      <c r="C142" t="str">
        <f t="shared" si="12"/>
        <v>La Peca</v>
      </c>
      <c r="F142">
        <v>11784.3573248621</v>
      </c>
      <c r="H142" s="4">
        <f t="shared" si="13"/>
        <v>0</v>
      </c>
      <c r="I142" s="4">
        <f t="shared" si="14"/>
        <v>0</v>
      </c>
      <c r="J142" s="4">
        <f t="shared" si="15"/>
        <v>1</v>
      </c>
      <c r="K142" s="4">
        <f t="shared" si="16"/>
        <v>0</v>
      </c>
      <c r="L142">
        <v>11784.3573248621</v>
      </c>
      <c r="M142" s="5">
        <f t="shared" si="17"/>
        <v>503.09</v>
      </c>
    </row>
    <row r="143" spans="2:13" x14ac:dyDescent="0.35">
      <c r="B143" t="s">
        <v>1623</v>
      </c>
      <c r="C143" t="str">
        <f t="shared" si="12"/>
        <v>Laberinto</v>
      </c>
      <c r="D143">
        <v>269600.05552582303</v>
      </c>
      <c r="H143" s="4">
        <f t="shared" si="13"/>
        <v>1</v>
      </c>
      <c r="I143" s="4">
        <f t="shared" si="14"/>
        <v>0</v>
      </c>
      <c r="J143" s="4">
        <f t="shared" si="15"/>
        <v>0</v>
      </c>
      <c r="K143" s="4">
        <f t="shared" si="16"/>
        <v>0</v>
      </c>
      <c r="L143">
        <v>269600.05552582303</v>
      </c>
      <c r="M143" s="5">
        <f t="shared" si="17"/>
        <v>680.91</v>
      </c>
    </row>
    <row r="144" spans="2:13" x14ac:dyDescent="0.35">
      <c r="B144" t="s">
        <v>1389</v>
      </c>
      <c r="C144" t="str">
        <f t="shared" si="12"/>
        <v>Lagunas</v>
      </c>
      <c r="D144">
        <v>62959.738481779299</v>
      </c>
      <c r="G144">
        <v>551230.7558618359</v>
      </c>
      <c r="H144" s="4">
        <f t="shared" si="13"/>
        <v>0.1025084872879127</v>
      </c>
      <c r="I144" s="4">
        <f t="shared" si="14"/>
        <v>0</v>
      </c>
      <c r="J144" s="4">
        <f t="shared" si="15"/>
        <v>0</v>
      </c>
      <c r="K144" s="4">
        <f t="shared" si="16"/>
        <v>0.89749151271208727</v>
      </c>
      <c r="L144">
        <v>614190.49434361525</v>
      </c>
      <c r="M144" s="5">
        <f t="shared" si="17"/>
        <v>468.79685588562523</v>
      </c>
    </row>
    <row r="145" spans="2:13" x14ac:dyDescent="0.35">
      <c r="B145" t="s">
        <v>1683</v>
      </c>
      <c r="C145" t="str">
        <f t="shared" si="12"/>
        <v>Lamas</v>
      </c>
      <c r="F145">
        <v>12961.5747285164</v>
      </c>
      <c r="H145" s="4">
        <f t="shared" si="13"/>
        <v>0</v>
      </c>
      <c r="I145" s="4">
        <f t="shared" si="14"/>
        <v>0</v>
      </c>
      <c r="J145" s="4">
        <f t="shared" si="15"/>
        <v>1</v>
      </c>
      <c r="K145" s="4">
        <f t="shared" si="16"/>
        <v>0</v>
      </c>
      <c r="L145">
        <v>12961.5747285164</v>
      </c>
      <c r="M145" s="5">
        <f t="shared" si="17"/>
        <v>503.09</v>
      </c>
    </row>
    <row r="146" spans="2:13" x14ac:dyDescent="0.35">
      <c r="B146" t="s">
        <v>1711</v>
      </c>
      <c r="C146" t="str">
        <f t="shared" si="12"/>
        <v>Lamud</v>
      </c>
      <c r="F146">
        <v>7322.3193233578995</v>
      </c>
      <c r="H146" s="4">
        <f t="shared" si="13"/>
        <v>0</v>
      </c>
      <c r="I146" s="4">
        <f t="shared" si="14"/>
        <v>0</v>
      </c>
      <c r="J146" s="4">
        <f t="shared" si="15"/>
        <v>1</v>
      </c>
      <c r="K146" s="4">
        <f t="shared" si="16"/>
        <v>0</v>
      </c>
      <c r="L146">
        <v>7322.3193233578995</v>
      </c>
      <c r="M146" s="5">
        <f t="shared" si="17"/>
        <v>503.09</v>
      </c>
    </row>
    <row r="147" spans="2:13" x14ac:dyDescent="0.35">
      <c r="B147" t="s">
        <v>705</v>
      </c>
      <c r="C147" t="str">
        <f t="shared" si="12"/>
        <v>Lares</v>
      </c>
      <c r="F147">
        <v>2080.2549804241003</v>
      </c>
      <c r="H147" s="4">
        <f t="shared" si="13"/>
        <v>0</v>
      </c>
      <c r="I147" s="4">
        <f t="shared" si="14"/>
        <v>0</v>
      </c>
      <c r="J147" s="4">
        <f t="shared" si="15"/>
        <v>1</v>
      </c>
      <c r="K147" s="4">
        <f t="shared" si="16"/>
        <v>0</v>
      </c>
      <c r="L147">
        <v>2080.2549804241003</v>
      </c>
      <c r="M147" s="5">
        <f t="shared" si="17"/>
        <v>503.09</v>
      </c>
    </row>
    <row r="148" spans="2:13" x14ac:dyDescent="0.35">
      <c r="B148" t="s">
        <v>1747</v>
      </c>
      <c r="C148" t="str">
        <f t="shared" si="12"/>
        <v>Las Amazonas</v>
      </c>
      <c r="D148">
        <v>672680.15877424297</v>
      </c>
      <c r="H148" s="4">
        <f t="shared" si="13"/>
        <v>1</v>
      </c>
      <c r="I148" s="4">
        <f t="shared" si="14"/>
        <v>0</v>
      </c>
      <c r="J148" s="4">
        <f t="shared" si="15"/>
        <v>0</v>
      </c>
      <c r="K148" s="4">
        <f t="shared" si="16"/>
        <v>0</v>
      </c>
      <c r="L148">
        <v>672680.15877424297</v>
      </c>
      <c r="M148" s="5">
        <f t="shared" si="17"/>
        <v>680.91</v>
      </c>
    </row>
    <row r="149" spans="2:13" x14ac:dyDescent="0.35">
      <c r="B149" t="s">
        <v>1063</v>
      </c>
      <c r="C149" t="str">
        <f t="shared" si="12"/>
        <v>Las Piedras</v>
      </c>
      <c r="D149">
        <v>780362.44241730601</v>
      </c>
      <c r="H149" s="4">
        <f t="shared" si="13"/>
        <v>1</v>
      </c>
      <c r="I149" s="4">
        <f t="shared" si="14"/>
        <v>0</v>
      </c>
      <c r="J149" s="4">
        <f t="shared" si="15"/>
        <v>0</v>
      </c>
      <c r="K149" s="4">
        <f t="shared" si="16"/>
        <v>0</v>
      </c>
      <c r="L149">
        <v>780362.44241730601</v>
      </c>
      <c r="M149" s="5">
        <f t="shared" si="17"/>
        <v>680.91</v>
      </c>
    </row>
    <row r="150" spans="2:13" x14ac:dyDescent="0.35">
      <c r="B150" t="s">
        <v>431</v>
      </c>
      <c r="C150" t="str">
        <f t="shared" si="12"/>
        <v>Las Pirias</v>
      </c>
      <c r="F150">
        <v>6497.5317041051003</v>
      </c>
      <c r="H150" s="4">
        <f t="shared" si="13"/>
        <v>0</v>
      </c>
      <c r="I150" s="4">
        <f t="shared" si="14"/>
        <v>0</v>
      </c>
      <c r="J150" s="4">
        <f t="shared" si="15"/>
        <v>1</v>
      </c>
      <c r="K150" s="4">
        <f t="shared" si="16"/>
        <v>0</v>
      </c>
      <c r="L150">
        <v>6497.5317041051003</v>
      </c>
      <c r="M150" s="5">
        <f t="shared" si="17"/>
        <v>503.09</v>
      </c>
    </row>
    <row r="151" spans="2:13" x14ac:dyDescent="0.35">
      <c r="B151" t="s">
        <v>1424</v>
      </c>
      <c r="C151" t="str">
        <f t="shared" si="12"/>
        <v>Leimebamba</v>
      </c>
      <c r="F151">
        <v>26764.922117673297</v>
      </c>
      <c r="H151" s="4">
        <f t="shared" si="13"/>
        <v>0</v>
      </c>
      <c r="I151" s="4">
        <f t="shared" si="14"/>
        <v>0</v>
      </c>
      <c r="J151" s="4">
        <f t="shared" si="15"/>
        <v>1</v>
      </c>
      <c r="K151" s="4">
        <f t="shared" si="16"/>
        <v>0</v>
      </c>
      <c r="L151">
        <v>26764.922117673297</v>
      </c>
      <c r="M151" s="5">
        <f t="shared" si="17"/>
        <v>503.09</v>
      </c>
    </row>
    <row r="152" spans="2:13" x14ac:dyDescent="0.35">
      <c r="B152" t="s">
        <v>1472</v>
      </c>
      <c r="C152" t="str">
        <f t="shared" si="12"/>
        <v>Levanto</v>
      </c>
      <c r="F152">
        <v>4773.2409484587997</v>
      </c>
      <c r="H152" s="4">
        <f t="shared" si="13"/>
        <v>0</v>
      </c>
      <c r="I152" s="4">
        <f t="shared" si="14"/>
        <v>0</v>
      </c>
      <c r="J152" s="4">
        <f t="shared" si="15"/>
        <v>1</v>
      </c>
      <c r="K152" s="4">
        <f t="shared" si="16"/>
        <v>0</v>
      </c>
      <c r="L152">
        <v>4773.2409484587997</v>
      </c>
      <c r="M152" s="5">
        <f t="shared" si="17"/>
        <v>503.09</v>
      </c>
    </row>
    <row r="153" spans="2:13" x14ac:dyDescent="0.35">
      <c r="B153" t="s">
        <v>1459</v>
      </c>
      <c r="C153" t="str">
        <f t="shared" si="12"/>
        <v>Limabamba</v>
      </c>
      <c r="E153">
        <v>23478.837954316401</v>
      </c>
      <c r="F153">
        <v>37115.601795868599</v>
      </c>
      <c r="H153" s="4">
        <f t="shared" si="13"/>
        <v>0</v>
      </c>
      <c r="I153" s="4">
        <f t="shared" si="14"/>
        <v>0.38747512232332698</v>
      </c>
      <c r="J153" s="4">
        <f t="shared" si="15"/>
        <v>0.61252487767667296</v>
      </c>
      <c r="K153" s="4">
        <f t="shared" si="16"/>
        <v>0</v>
      </c>
      <c r="L153">
        <v>60594.439750185004</v>
      </c>
      <c r="M153" s="5">
        <f t="shared" si="17"/>
        <v>514.91186598208469</v>
      </c>
    </row>
    <row r="154" spans="2:13" x14ac:dyDescent="0.35">
      <c r="B154" t="s">
        <v>640</v>
      </c>
      <c r="C154" t="str">
        <f t="shared" si="12"/>
        <v>Limbani</v>
      </c>
      <c r="D154">
        <v>635.38620694860003</v>
      </c>
      <c r="E154">
        <v>155548.43924955369</v>
      </c>
      <c r="F154">
        <v>45764.342299227697</v>
      </c>
      <c r="H154" s="4">
        <f t="shared" si="13"/>
        <v>3.1462835935067396E-3</v>
      </c>
      <c r="I154" s="4">
        <f t="shared" si="14"/>
        <v>0.77023941825359898</v>
      </c>
      <c r="J154" s="4">
        <f t="shared" si="15"/>
        <v>0.22661429815289424</v>
      </c>
      <c r="K154" s="4">
        <f t="shared" si="16"/>
        <v>0</v>
      </c>
      <c r="L154">
        <v>201948.16775572998</v>
      </c>
      <c r="M154" s="5">
        <f t="shared" si="17"/>
        <v>527.14947679951467</v>
      </c>
    </row>
    <row r="155" spans="2:13" x14ac:dyDescent="0.35">
      <c r="B155" t="s">
        <v>1067</v>
      </c>
      <c r="C155" t="str">
        <f t="shared" si="12"/>
        <v>Llaylla</v>
      </c>
      <c r="E155">
        <v>5890.0020521809001</v>
      </c>
      <c r="F155">
        <v>20045.288229526497</v>
      </c>
      <c r="H155" s="4">
        <f t="shared" si="13"/>
        <v>0</v>
      </c>
      <c r="I155" s="4">
        <f t="shared" si="14"/>
        <v>0.22710376433824683</v>
      </c>
      <c r="J155" s="4">
        <f t="shared" si="15"/>
        <v>0.77289623566175314</v>
      </c>
      <c r="K155" s="4">
        <f t="shared" si="16"/>
        <v>0</v>
      </c>
      <c r="L155">
        <v>25935.290281707399</v>
      </c>
      <c r="M155" s="5">
        <f t="shared" si="17"/>
        <v>510.01893584995992</v>
      </c>
    </row>
    <row r="156" spans="2:13" x14ac:dyDescent="0.35">
      <c r="B156" t="s">
        <v>794</v>
      </c>
      <c r="C156" t="str">
        <f t="shared" si="12"/>
        <v>Llochegua</v>
      </c>
      <c r="E156">
        <v>26596.2568376405</v>
      </c>
      <c r="F156">
        <v>45421.632758472995</v>
      </c>
      <c r="H156" s="4">
        <f t="shared" si="13"/>
        <v>0</v>
      </c>
      <c r="I156" s="4">
        <f t="shared" si="14"/>
        <v>0.3693006971850476</v>
      </c>
      <c r="J156" s="4">
        <f t="shared" si="15"/>
        <v>0.63069930281495235</v>
      </c>
      <c r="K156" s="4">
        <f t="shared" si="16"/>
        <v>0</v>
      </c>
      <c r="L156">
        <v>72017.889596113499</v>
      </c>
      <c r="M156" s="5">
        <f t="shared" si="17"/>
        <v>514.35736427111578</v>
      </c>
    </row>
    <row r="157" spans="2:13" x14ac:dyDescent="0.35">
      <c r="B157" t="s">
        <v>1699</v>
      </c>
      <c r="C157" t="str">
        <f t="shared" si="12"/>
        <v>Longar</v>
      </c>
      <c r="F157">
        <v>8230.208677934299</v>
      </c>
      <c r="H157" s="4">
        <f t="shared" si="13"/>
        <v>0</v>
      </c>
      <c r="I157" s="4">
        <f t="shared" si="14"/>
        <v>0</v>
      </c>
      <c r="J157" s="4">
        <f t="shared" si="15"/>
        <v>1</v>
      </c>
      <c r="K157" s="4">
        <f t="shared" si="16"/>
        <v>0</v>
      </c>
      <c r="L157">
        <v>8230.208677934299</v>
      </c>
      <c r="M157" s="5">
        <f t="shared" si="17"/>
        <v>503.09</v>
      </c>
    </row>
    <row r="158" spans="2:13" x14ac:dyDescent="0.35">
      <c r="B158" t="s">
        <v>1465</v>
      </c>
      <c r="C158" t="str">
        <f t="shared" si="12"/>
        <v>Longuita</v>
      </c>
      <c r="F158">
        <v>3383.7130096031005</v>
      </c>
      <c r="H158" s="4">
        <f t="shared" si="13"/>
        <v>0</v>
      </c>
      <c r="I158" s="4">
        <f t="shared" si="14"/>
        <v>0</v>
      </c>
      <c r="J158" s="4">
        <f t="shared" si="15"/>
        <v>1</v>
      </c>
      <c r="K158" s="4">
        <f t="shared" si="16"/>
        <v>0</v>
      </c>
      <c r="L158">
        <v>3383.7130096031005</v>
      </c>
      <c r="M158" s="5">
        <f t="shared" si="17"/>
        <v>503.09</v>
      </c>
    </row>
    <row r="159" spans="2:13" x14ac:dyDescent="0.35">
      <c r="B159" t="s">
        <v>1701</v>
      </c>
      <c r="C159" t="str">
        <f t="shared" si="12"/>
        <v>Lonya Chico</v>
      </c>
      <c r="F159">
        <v>6960.1524922973003</v>
      </c>
      <c r="H159" s="4">
        <f t="shared" si="13"/>
        <v>0</v>
      </c>
      <c r="I159" s="4">
        <f t="shared" si="14"/>
        <v>0</v>
      </c>
      <c r="J159" s="4">
        <f t="shared" si="15"/>
        <v>1</v>
      </c>
      <c r="K159" s="4">
        <f t="shared" si="16"/>
        <v>0</v>
      </c>
      <c r="L159">
        <v>6960.1524922973003</v>
      </c>
      <c r="M159" s="5">
        <f t="shared" si="17"/>
        <v>503.09</v>
      </c>
    </row>
    <row r="160" spans="2:13" x14ac:dyDescent="0.35">
      <c r="B160" t="s">
        <v>1511</v>
      </c>
      <c r="C160" t="str">
        <f t="shared" si="12"/>
        <v>Lonya Grande</v>
      </c>
      <c r="E160">
        <v>1736.7578796101</v>
      </c>
      <c r="F160">
        <v>29485.945168977702</v>
      </c>
      <c r="H160" s="4">
        <f t="shared" si="13"/>
        <v>0</v>
      </c>
      <c r="I160" s="4">
        <f t="shared" si="14"/>
        <v>5.5624840581784712E-2</v>
      </c>
      <c r="J160" s="4">
        <f t="shared" si="15"/>
        <v>0.94437515941821526</v>
      </c>
      <c r="K160" s="4">
        <f t="shared" si="16"/>
        <v>0</v>
      </c>
      <c r="L160">
        <v>31222.703048587802</v>
      </c>
      <c r="M160" s="5">
        <f t="shared" si="17"/>
        <v>504.78711388615022</v>
      </c>
    </row>
    <row r="161" spans="2:13" x14ac:dyDescent="0.35">
      <c r="B161" t="s">
        <v>1435</v>
      </c>
      <c r="C161" t="str">
        <f t="shared" si="12"/>
        <v>Luya</v>
      </c>
      <c r="F161">
        <v>9101.0750470159001</v>
      </c>
      <c r="H161" s="4">
        <f t="shared" si="13"/>
        <v>0</v>
      </c>
      <c r="I161" s="4">
        <f t="shared" si="14"/>
        <v>0</v>
      </c>
      <c r="J161" s="4">
        <f t="shared" si="15"/>
        <v>1</v>
      </c>
      <c r="K161" s="4">
        <f t="shared" si="16"/>
        <v>0</v>
      </c>
      <c r="L161">
        <v>9101.0750470159001</v>
      </c>
      <c r="M161" s="5">
        <f t="shared" si="17"/>
        <v>503.09</v>
      </c>
    </row>
    <row r="162" spans="2:13" x14ac:dyDescent="0.35">
      <c r="B162" t="s">
        <v>1501</v>
      </c>
      <c r="C162" t="str">
        <f t="shared" si="12"/>
        <v>Luya Viejo</v>
      </c>
      <c r="E162">
        <v>378.6175580007</v>
      </c>
      <c r="F162">
        <v>5256.7556176165999</v>
      </c>
      <c r="H162" s="4">
        <f t="shared" si="13"/>
        <v>0</v>
      </c>
      <c r="I162" s="4">
        <f t="shared" si="14"/>
        <v>6.7185889239575719E-2</v>
      </c>
      <c r="J162" s="4">
        <f t="shared" si="15"/>
        <v>0.9328141107604242</v>
      </c>
      <c r="K162" s="4">
        <f t="shared" si="16"/>
        <v>0</v>
      </c>
      <c r="L162">
        <v>5635.3731756173001</v>
      </c>
      <c r="M162" s="5">
        <f t="shared" si="17"/>
        <v>505.13984148069943</v>
      </c>
    </row>
    <row r="163" spans="2:13" x14ac:dyDescent="0.35">
      <c r="B163" t="s">
        <v>1637</v>
      </c>
      <c r="C163" t="str">
        <f t="shared" si="12"/>
        <v>Luyando</v>
      </c>
      <c r="F163">
        <v>11078.4476859843</v>
      </c>
      <c r="H163" s="4">
        <f t="shared" si="13"/>
        <v>0</v>
      </c>
      <c r="I163" s="4">
        <f t="shared" si="14"/>
        <v>0</v>
      </c>
      <c r="J163" s="4">
        <f t="shared" si="15"/>
        <v>1</v>
      </c>
      <c r="K163" s="4">
        <f t="shared" si="16"/>
        <v>0</v>
      </c>
      <c r="L163">
        <v>11078.4476859843</v>
      </c>
      <c r="M163" s="5">
        <f t="shared" si="17"/>
        <v>503.09</v>
      </c>
    </row>
    <row r="164" spans="2:13" x14ac:dyDescent="0.35">
      <c r="B164" t="s">
        <v>677</v>
      </c>
      <c r="C164" t="str">
        <f t="shared" si="12"/>
        <v>Machupicchu</v>
      </c>
      <c r="E164">
        <v>4972.8590808249</v>
      </c>
      <c r="F164">
        <v>13900.301708673098</v>
      </c>
      <c r="H164" s="4">
        <f t="shared" si="13"/>
        <v>0</v>
      </c>
      <c r="I164" s="4">
        <f t="shared" si="14"/>
        <v>0.26348840749515873</v>
      </c>
      <c r="J164" s="4">
        <f t="shared" si="15"/>
        <v>0.73651159250484133</v>
      </c>
      <c r="K164" s="4">
        <f t="shared" si="16"/>
        <v>0</v>
      </c>
      <c r="L164">
        <v>18873.160789497997</v>
      </c>
      <c r="M164" s="5">
        <f t="shared" si="17"/>
        <v>511.12903131267728</v>
      </c>
    </row>
    <row r="165" spans="2:13" x14ac:dyDescent="0.35">
      <c r="B165" t="s">
        <v>840</v>
      </c>
      <c r="C165" t="str">
        <f t="shared" si="12"/>
        <v>Madre De Dios</v>
      </c>
      <c r="D165">
        <v>663265.69314735895</v>
      </c>
      <c r="E165">
        <v>122961.0676106231</v>
      </c>
      <c r="F165">
        <v>2004.4609146941</v>
      </c>
      <c r="H165" s="4">
        <f t="shared" si="13"/>
        <v>0.84146082381749288</v>
      </c>
      <c r="I165" s="4">
        <f t="shared" si="14"/>
        <v>0.15599619024185821</v>
      </c>
      <c r="J165" s="4">
        <f t="shared" si="15"/>
        <v>2.5429859406488719E-3</v>
      </c>
      <c r="K165" s="4">
        <f t="shared" si="16"/>
        <v>0</v>
      </c>
      <c r="L165">
        <v>788231.22167267615</v>
      </c>
      <c r="M165" s="5">
        <f t="shared" si="17"/>
        <v>657.47800745550569</v>
      </c>
    </row>
    <row r="166" spans="2:13" x14ac:dyDescent="0.35">
      <c r="B166" t="s">
        <v>1367</v>
      </c>
      <c r="C166" t="str">
        <f t="shared" si="12"/>
        <v>Magdalena</v>
      </c>
      <c r="F166">
        <v>11206.565726630401</v>
      </c>
      <c r="H166" s="4">
        <f t="shared" si="13"/>
        <v>0</v>
      </c>
      <c r="I166" s="4">
        <f t="shared" si="14"/>
        <v>0</v>
      </c>
      <c r="J166" s="4">
        <f t="shared" si="15"/>
        <v>1</v>
      </c>
      <c r="K166" s="4">
        <f t="shared" si="16"/>
        <v>0</v>
      </c>
      <c r="L166">
        <v>11206.565726630401</v>
      </c>
      <c r="M166" s="5">
        <f t="shared" si="17"/>
        <v>503.09</v>
      </c>
    </row>
    <row r="167" spans="2:13" x14ac:dyDescent="0.35">
      <c r="B167" t="s">
        <v>1645</v>
      </c>
      <c r="C167" t="str">
        <f t="shared" si="12"/>
        <v>Manantay</v>
      </c>
      <c r="D167">
        <v>64443.898037097104</v>
      </c>
      <c r="H167" s="4">
        <f t="shared" si="13"/>
        <v>1</v>
      </c>
      <c r="I167" s="4">
        <f t="shared" si="14"/>
        <v>0</v>
      </c>
      <c r="J167" s="4">
        <f t="shared" si="15"/>
        <v>0</v>
      </c>
      <c r="K167" s="4">
        <f t="shared" si="16"/>
        <v>0</v>
      </c>
      <c r="L167">
        <v>64443.898037097104</v>
      </c>
      <c r="M167" s="5">
        <f t="shared" si="17"/>
        <v>680.91</v>
      </c>
    </row>
    <row r="168" spans="2:13" x14ac:dyDescent="0.35">
      <c r="B168" t="s">
        <v>1738</v>
      </c>
      <c r="C168" t="str">
        <f t="shared" si="12"/>
        <v>Manseriche</v>
      </c>
      <c r="D168">
        <v>102853.7992030095</v>
      </c>
      <c r="E168">
        <v>121758.37579410239</v>
      </c>
      <c r="F168">
        <v>35068.257671384199</v>
      </c>
      <c r="G168">
        <v>97323.945211925995</v>
      </c>
      <c r="H168" s="4">
        <f t="shared" si="13"/>
        <v>0.28810234712992838</v>
      </c>
      <c r="I168" s="4">
        <f t="shared" si="14"/>
        <v>0.34105569381808848</v>
      </c>
      <c r="J168" s="4">
        <f t="shared" si="15"/>
        <v>9.8229209063453671E-2</v>
      </c>
      <c r="K168" s="4">
        <f t="shared" si="16"/>
        <v>0.27261274998852941</v>
      </c>
      <c r="L168">
        <v>357004.37788042211</v>
      </c>
      <c r="M168" s="5">
        <f t="shared" si="17"/>
        <v>548.772670455705</v>
      </c>
    </row>
    <row r="169" spans="2:13" x14ac:dyDescent="0.35">
      <c r="B169" t="s">
        <v>841</v>
      </c>
      <c r="C169" t="str">
        <f t="shared" si="12"/>
        <v>Manu</v>
      </c>
      <c r="D169">
        <v>401569.55388076702</v>
      </c>
      <c r="E169">
        <v>422709.56606583833</v>
      </c>
      <c r="F169">
        <v>41791.973375039102</v>
      </c>
      <c r="H169" s="4">
        <f t="shared" si="13"/>
        <v>0.46366811798397106</v>
      </c>
      <c r="I169" s="4">
        <f t="shared" si="14"/>
        <v>0.48807721366685891</v>
      </c>
      <c r="J169" s="4">
        <f t="shared" si="15"/>
        <v>4.825466834917011E-2</v>
      </c>
      <c r="K169" s="4">
        <f t="shared" si="16"/>
        <v>0</v>
      </c>
      <c r="L169">
        <v>866071.09332164435</v>
      </c>
      <c r="M169" s="5">
        <f t="shared" si="17"/>
        <v>600.43070052888561</v>
      </c>
    </row>
    <row r="170" spans="2:13" x14ac:dyDescent="0.35">
      <c r="B170" t="s">
        <v>1728</v>
      </c>
      <c r="C170" t="str">
        <f t="shared" si="12"/>
        <v>Maquia</v>
      </c>
      <c r="D170">
        <v>176373.27912417901</v>
      </c>
      <c r="G170">
        <v>312784.383974678</v>
      </c>
      <c r="H170" s="4">
        <f t="shared" si="13"/>
        <v>0.36056529914473523</v>
      </c>
      <c r="I170" s="4">
        <f t="shared" si="14"/>
        <v>0</v>
      </c>
      <c r="J170" s="4">
        <f t="shared" si="15"/>
        <v>0</v>
      </c>
      <c r="K170" s="4">
        <f t="shared" si="16"/>
        <v>0.63943470085526466</v>
      </c>
      <c r="L170">
        <v>489157.66309885704</v>
      </c>
      <c r="M170" s="5">
        <f t="shared" si="17"/>
        <v>529.78600279986665</v>
      </c>
    </row>
    <row r="171" spans="2:13" x14ac:dyDescent="0.35">
      <c r="B171" t="s">
        <v>396</v>
      </c>
      <c r="C171" t="str">
        <f t="shared" si="12"/>
        <v>Maranura</v>
      </c>
      <c r="E171">
        <v>125.89394209779999</v>
      </c>
      <c r="F171">
        <v>15548.4764604764</v>
      </c>
      <c r="H171" s="4">
        <f t="shared" si="13"/>
        <v>0</v>
      </c>
      <c r="I171" s="4">
        <f t="shared" si="14"/>
        <v>8.0318340618723959E-3</v>
      </c>
      <c r="J171" s="4">
        <f t="shared" si="15"/>
        <v>0.99196816593812753</v>
      </c>
      <c r="K171" s="4">
        <f t="shared" si="16"/>
        <v>0</v>
      </c>
      <c r="L171">
        <v>15674.370402574201</v>
      </c>
      <c r="M171" s="5">
        <f t="shared" si="17"/>
        <v>503.33505125722769</v>
      </c>
    </row>
    <row r="172" spans="2:13" x14ac:dyDescent="0.35">
      <c r="B172" t="s">
        <v>620</v>
      </c>
      <c r="C172" t="str">
        <f t="shared" si="12"/>
        <v>Marcapata</v>
      </c>
      <c r="E172">
        <v>14851.1776175173</v>
      </c>
      <c r="F172">
        <v>5840.1774411998003</v>
      </c>
      <c r="H172" s="4">
        <f t="shared" si="13"/>
        <v>0</v>
      </c>
      <c r="I172" s="4">
        <f t="shared" si="14"/>
        <v>0.71774794716794632</v>
      </c>
      <c r="J172" s="4">
        <f t="shared" si="15"/>
        <v>0.28225205283205368</v>
      </c>
      <c r="K172" s="4">
        <f t="shared" si="16"/>
        <v>0</v>
      </c>
      <c r="L172">
        <v>20691.355058717101</v>
      </c>
      <c r="M172" s="5">
        <f t="shared" si="17"/>
        <v>524.98848986809412</v>
      </c>
    </row>
    <row r="173" spans="2:13" x14ac:dyDescent="0.35">
      <c r="B173" t="s">
        <v>1451</v>
      </c>
      <c r="C173" t="str">
        <f t="shared" si="12"/>
        <v>Maria</v>
      </c>
      <c r="F173">
        <v>5468.1682713569007</v>
      </c>
      <c r="H173" s="4">
        <f t="shared" si="13"/>
        <v>0</v>
      </c>
      <c r="I173" s="4">
        <f t="shared" si="14"/>
        <v>0</v>
      </c>
      <c r="J173" s="4">
        <f t="shared" si="15"/>
        <v>1</v>
      </c>
      <c r="K173" s="4">
        <f t="shared" si="16"/>
        <v>0</v>
      </c>
      <c r="L173">
        <v>5468.1682713569007</v>
      </c>
      <c r="M173" s="5">
        <f t="shared" si="17"/>
        <v>503.09</v>
      </c>
    </row>
    <row r="174" spans="2:13" x14ac:dyDescent="0.35">
      <c r="B174" t="s">
        <v>1179</v>
      </c>
      <c r="C174" t="str">
        <f t="shared" si="12"/>
        <v>Mariano Damaso Beraun</v>
      </c>
      <c r="E174">
        <v>20636.420014692801</v>
      </c>
      <c r="F174">
        <v>53863.745547972001</v>
      </c>
      <c r="H174" s="4">
        <f t="shared" si="13"/>
        <v>0</v>
      </c>
      <c r="I174" s="4">
        <f t="shared" si="14"/>
        <v>0.27699831079348081</v>
      </c>
      <c r="J174" s="4">
        <f t="shared" si="15"/>
        <v>0.72300168920651919</v>
      </c>
      <c r="K174" s="4">
        <f t="shared" si="16"/>
        <v>0</v>
      </c>
      <c r="L174">
        <v>74500.165562664799</v>
      </c>
      <c r="M174" s="5">
        <f t="shared" si="17"/>
        <v>511.54121846230908</v>
      </c>
    </row>
    <row r="175" spans="2:13" x14ac:dyDescent="0.35">
      <c r="B175" t="s">
        <v>1165</v>
      </c>
      <c r="C175" t="str">
        <f t="shared" si="12"/>
        <v>Marias</v>
      </c>
      <c r="E175">
        <v>8452.0248120269989</v>
      </c>
      <c r="F175">
        <v>4271.2042245963003</v>
      </c>
      <c r="H175" s="4">
        <f t="shared" si="13"/>
        <v>0</v>
      </c>
      <c r="I175" s="4">
        <f t="shared" si="14"/>
        <v>0.66429872383010535</v>
      </c>
      <c r="J175" s="4">
        <f t="shared" si="15"/>
        <v>0.33570127616989459</v>
      </c>
      <c r="K175" s="4">
        <f t="shared" si="16"/>
        <v>0</v>
      </c>
      <c r="L175">
        <v>12723.229036623299</v>
      </c>
      <c r="M175" s="5">
        <f t="shared" si="17"/>
        <v>523.35775406405651</v>
      </c>
    </row>
    <row r="176" spans="2:13" x14ac:dyDescent="0.35">
      <c r="B176" t="s">
        <v>1487</v>
      </c>
      <c r="C176" t="str">
        <f t="shared" si="12"/>
        <v>Mariscal Benavides</v>
      </c>
      <c r="E176">
        <v>7059.6345829767006</v>
      </c>
      <c r="F176">
        <v>12437.2963714994</v>
      </c>
      <c r="H176" s="4">
        <f t="shared" si="13"/>
        <v>0</v>
      </c>
      <c r="I176" s="4">
        <f t="shared" si="14"/>
        <v>0.36208953088362611</v>
      </c>
      <c r="J176" s="4">
        <f t="shared" si="15"/>
        <v>0.63791046911637383</v>
      </c>
      <c r="K176" s="4">
        <f t="shared" si="16"/>
        <v>0</v>
      </c>
      <c r="L176">
        <v>19496.930954476102</v>
      </c>
      <c r="M176" s="5">
        <f t="shared" si="17"/>
        <v>514.13735158725945</v>
      </c>
    </row>
    <row r="177" spans="2:13" x14ac:dyDescent="0.35">
      <c r="B177" t="s">
        <v>952</v>
      </c>
      <c r="C177" t="str">
        <f t="shared" si="12"/>
        <v>Mariscal Castilla</v>
      </c>
      <c r="E177">
        <v>1255.6562103905001</v>
      </c>
      <c r="F177">
        <v>7774.8018796815995</v>
      </c>
      <c r="H177" s="4">
        <f t="shared" si="13"/>
        <v>0</v>
      </c>
      <c r="I177" s="4">
        <f t="shared" si="14"/>
        <v>0.1390467900815511</v>
      </c>
      <c r="J177" s="4">
        <f t="shared" si="15"/>
        <v>0.86095320991844893</v>
      </c>
      <c r="K177" s="4">
        <f t="shared" si="16"/>
        <v>0</v>
      </c>
      <c r="L177">
        <v>9030.4580900720994</v>
      </c>
      <c r="M177" s="5">
        <f t="shared" si="17"/>
        <v>507.33231756538811</v>
      </c>
    </row>
    <row r="178" spans="2:13" x14ac:dyDescent="0.35">
      <c r="B178" t="s">
        <v>1269</v>
      </c>
      <c r="C178" t="str">
        <f t="shared" si="12"/>
        <v>Masisea</v>
      </c>
      <c r="D178">
        <v>1470317.1936305608</v>
      </c>
      <c r="H178" s="4">
        <f t="shared" si="13"/>
        <v>1</v>
      </c>
      <c r="I178" s="4">
        <f t="shared" si="14"/>
        <v>0</v>
      </c>
      <c r="J178" s="4">
        <f t="shared" si="15"/>
        <v>0</v>
      </c>
      <c r="K178" s="4">
        <f t="shared" si="16"/>
        <v>0</v>
      </c>
      <c r="L178">
        <v>1470317.1936305608</v>
      </c>
      <c r="M178" s="5">
        <f t="shared" si="17"/>
        <v>680.91</v>
      </c>
    </row>
    <row r="179" spans="2:13" x14ac:dyDescent="0.35">
      <c r="B179" t="s">
        <v>1629</v>
      </c>
      <c r="C179" t="str">
        <f t="shared" si="12"/>
        <v>Mazamari</v>
      </c>
      <c r="E179">
        <v>63862.479091344896</v>
      </c>
      <c r="F179">
        <v>149400.15266871429</v>
      </c>
      <c r="H179" s="4">
        <f t="shared" si="13"/>
        <v>0</v>
      </c>
      <c r="I179" s="4">
        <f t="shared" si="14"/>
        <v>0.29945461407977125</v>
      </c>
      <c r="J179" s="4">
        <f t="shared" si="15"/>
        <v>0.70054538592022875</v>
      </c>
      <c r="K179" s="4">
        <f t="shared" si="16"/>
        <v>0</v>
      </c>
      <c r="L179">
        <v>213262.63176005919</v>
      </c>
      <c r="M179" s="5">
        <f t="shared" si="17"/>
        <v>512.22636027557382</v>
      </c>
    </row>
    <row r="180" spans="2:13" x14ac:dyDescent="0.35">
      <c r="B180" t="s">
        <v>1750</v>
      </c>
      <c r="C180" t="str">
        <f t="shared" si="12"/>
        <v>Mazan</v>
      </c>
      <c r="D180">
        <v>1009025.9592425301</v>
      </c>
      <c r="H180" s="4">
        <f t="shared" si="13"/>
        <v>1</v>
      </c>
      <c r="I180" s="4">
        <f t="shared" si="14"/>
        <v>0</v>
      </c>
      <c r="J180" s="4">
        <f t="shared" si="15"/>
        <v>0</v>
      </c>
      <c r="K180" s="4">
        <f t="shared" si="16"/>
        <v>0</v>
      </c>
      <c r="L180">
        <v>1009025.9592425301</v>
      </c>
      <c r="M180" s="5">
        <f t="shared" si="17"/>
        <v>680.91</v>
      </c>
    </row>
    <row r="181" spans="2:13" x14ac:dyDescent="0.35">
      <c r="B181" t="s">
        <v>1686</v>
      </c>
      <c r="C181" t="str">
        <f t="shared" si="12"/>
        <v>Milpuc</v>
      </c>
      <c r="F181">
        <v>4298.3015087560998</v>
      </c>
      <c r="H181" s="4">
        <f t="shared" si="13"/>
        <v>0</v>
      </c>
      <c r="I181" s="4">
        <f t="shared" si="14"/>
        <v>0</v>
      </c>
      <c r="J181" s="4">
        <f t="shared" si="15"/>
        <v>1</v>
      </c>
      <c r="K181" s="4">
        <f t="shared" si="16"/>
        <v>0</v>
      </c>
      <c r="L181">
        <v>4298.3015087560998</v>
      </c>
      <c r="M181" s="5">
        <f t="shared" si="17"/>
        <v>503.09</v>
      </c>
    </row>
    <row r="182" spans="2:13" x14ac:dyDescent="0.35">
      <c r="B182" t="s">
        <v>1032</v>
      </c>
      <c r="C182" t="str">
        <f t="shared" si="12"/>
        <v>Molino</v>
      </c>
      <c r="F182">
        <v>7693.4896996896996</v>
      </c>
      <c r="H182" s="4">
        <f t="shared" si="13"/>
        <v>0</v>
      </c>
      <c r="I182" s="4">
        <f t="shared" si="14"/>
        <v>0</v>
      </c>
      <c r="J182" s="4">
        <f t="shared" si="15"/>
        <v>1</v>
      </c>
      <c r="K182" s="4">
        <f t="shared" si="16"/>
        <v>0</v>
      </c>
      <c r="L182">
        <v>7693.4896996896996</v>
      </c>
      <c r="M182" s="5">
        <f t="shared" si="17"/>
        <v>503.09</v>
      </c>
    </row>
    <row r="183" spans="2:13" x14ac:dyDescent="0.35">
      <c r="B183" t="s">
        <v>1492</v>
      </c>
      <c r="C183" t="str">
        <f t="shared" si="12"/>
        <v>Molinopampa</v>
      </c>
      <c r="E183">
        <v>783.01301712460008</v>
      </c>
      <c r="F183">
        <v>27797.7694017545</v>
      </c>
      <c r="H183" s="4">
        <f t="shared" si="13"/>
        <v>0</v>
      </c>
      <c r="I183" s="4">
        <f t="shared" si="14"/>
        <v>2.7396486409951435E-2</v>
      </c>
      <c r="J183" s="4">
        <f t="shared" si="15"/>
        <v>0.9726035135900486</v>
      </c>
      <c r="K183" s="4">
        <f t="shared" si="16"/>
        <v>0</v>
      </c>
      <c r="L183">
        <v>28580.782418879098</v>
      </c>
      <c r="M183" s="5">
        <f t="shared" si="17"/>
        <v>503.9258668003676</v>
      </c>
    </row>
    <row r="184" spans="2:13" x14ac:dyDescent="0.35">
      <c r="B184" t="s">
        <v>1057</v>
      </c>
      <c r="C184" t="str">
        <f t="shared" si="12"/>
        <v>Molinos</v>
      </c>
      <c r="E184">
        <v>850.37432160979995</v>
      </c>
      <c r="F184">
        <v>6598.6338533713997</v>
      </c>
      <c r="H184" s="4">
        <f t="shared" si="13"/>
        <v>0</v>
      </c>
      <c r="I184" s="4">
        <f t="shared" si="14"/>
        <v>0.11415940238405581</v>
      </c>
      <c r="J184" s="4">
        <f t="shared" si="15"/>
        <v>0.88584059761594414</v>
      </c>
      <c r="K184" s="4">
        <f t="shared" si="16"/>
        <v>0</v>
      </c>
      <c r="L184">
        <v>7449.0081749811998</v>
      </c>
      <c r="M184" s="5">
        <f t="shared" si="17"/>
        <v>506.57300336673751</v>
      </c>
    </row>
    <row r="185" spans="2:13" x14ac:dyDescent="0.35">
      <c r="B185" t="s">
        <v>1075</v>
      </c>
      <c r="C185" t="str">
        <f t="shared" si="12"/>
        <v>Monobamba</v>
      </c>
      <c r="E185">
        <v>2995.4022368847004</v>
      </c>
      <c r="F185">
        <v>58194.194194908996</v>
      </c>
      <c r="H185" s="4">
        <f t="shared" si="13"/>
        <v>0</v>
      </c>
      <c r="I185" s="4">
        <f t="shared" si="14"/>
        <v>4.8952802625910272E-2</v>
      </c>
      <c r="J185" s="4">
        <f t="shared" si="15"/>
        <v>0.95104719737408971</v>
      </c>
      <c r="K185" s="4">
        <f t="shared" si="16"/>
        <v>0</v>
      </c>
      <c r="L185">
        <v>61189.596431793696</v>
      </c>
      <c r="M185" s="5">
        <f t="shared" si="17"/>
        <v>504.5835500081165</v>
      </c>
    </row>
    <row r="186" spans="2:13" x14ac:dyDescent="0.35">
      <c r="B186" t="s">
        <v>1431</v>
      </c>
      <c r="C186" t="str">
        <f t="shared" si="12"/>
        <v>Montevideo</v>
      </c>
      <c r="E186">
        <v>5847.0055392765998</v>
      </c>
      <c r="F186">
        <v>4261.0478485308995</v>
      </c>
      <c r="H186" s="4">
        <f t="shared" si="13"/>
        <v>0</v>
      </c>
      <c r="I186" s="4">
        <f t="shared" si="14"/>
        <v>0.57845020351093057</v>
      </c>
      <c r="J186" s="4">
        <f t="shared" si="15"/>
        <v>0.42154979648906932</v>
      </c>
      <c r="K186" s="4">
        <f t="shared" si="16"/>
        <v>0</v>
      </c>
      <c r="L186">
        <v>10108.0533878075</v>
      </c>
      <c r="M186" s="5">
        <f t="shared" si="17"/>
        <v>520.73851570911847</v>
      </c>
    </row>
    <row r="187" spans="2:13" x14ac:dyDescent="0.35">
      <c r="B187" t="s">
        <v>1201</v>
      </c>
      <c r="C187" t="str">
        <f t="shared" si="12"/>
        <v>Monzon</v>
      </c>
      <c r="E187">
        <v>41123.237654582394</v>
      </c>
      <c r="F187">
        <v>74831.579844001302</v>
      </c>
      <c r="H187" s="4">
        <f t="shared" si="13"/>
        <v>0</v>
      </c>
      <c r="I187" s="4">
        <f t="shared" si="14"/>
        <v>0.35464880667924542</v>
      </c>
      <c r="J187" s="4">
        <f t="shared" si="15"/>
        <v>0.64535119332075452</v>
      </c>
      <c r="K187" s="4">
        <f t="shared" si="16"/>
        <v>0</v>
      </c>
      <c r="L187">
        <v>115954.8174985837</v>
      </c>
      <c r="M187" s="5">
        <f t="shared" si="17"/>
        <v>513.91033509178374</v>
      </c>
    </row>
    <row r="188" spans="2:13" x14ac:dyDescent="0.35">
      <c r="B188" t="s">
        <v>1689</v>
      </c>
      <c r="C188" t="str">
        <f t="shared" si="12"/>
        <v>Morales</v>
      </c>
      <c r="E188">
        <v>5.67</v>
      </c>
      <c r="F188">
        <v>5059.7568420610005</v>
      </c>
      <c r="H188" s="4">
        <f t="shared" si="13"/>
        <v>0</v>
      </c>
      <c r="I188" s="4">
        <f t="shared" si="14"/>
        <v>1.1193528555025016E-3</v>
      </c>
      <c r="J188" s="4">
        <f t="shared" si="15"/>
        <v>0.99888064714449754</v>
      </c>
      <c r="K188" s="4">
        <f t="shared" si="16"/>
        <v>0</v>
      </c>
      <c r="L188">
        <v>5065.4268420610006</v>
      </c>
      <c r="M188" s="5">
        <f t="shared" si="17"/>
        <v>503.12415145562142</v>
      </c>
    </row>
    <row r="189" spans="2:13" x14ac:dyDescent="0.35">
      <c r="B189" t="s">
        <v>1604</v>
      </c>
      <c r="C189" t="str">
        <f t="shared" si="12"/>
        <v>Morona</v>
      </c>
      <c r="D189">
        <v>889839.41933661408</v>
      </c>
      <c r="E189">
        <v>82014.849557886002</v>
      </c>
      <c r="F189">
        <v>1588.3649752812</v>
      </c>
      <c r="G189">
        <v>130920.026846722</v>
      </c>
      <c r="H189" s="4">
        <f t="shared" si="13"/>
        <v>0.80574928054819595</v>
      </c>
      <c r="I189" s="4">
        <f t="shared" si="14"/>
        <v>7.4264417365102961E-2</v>
      </c>
      <c r="J189" s="4">
        <f t="shared" si="15"/>
        <v>1.4382639252314806E-3</v>
      </c>
      <c r="K189" s="4">
        <f t="shared" si="16"/>
        <v>0.11854803816146947</v>
      </c>
      <c r="L189">
        <v>1104362.6607165034</v>
      </c>
      <c r="M189" s="5">
        <f t="shared" si="17"/>
        <v>641.69671324768012</v>
      </c>
    </row>
    <row r="190" spans="2:13" x14ac:dyDescent="0.35">
      <c r="B190" t="s">
        <v>1707</v>
      </c>
      <c r="C190" t="str">
        <f t="shared" si="12"/>
        <v>Moyobamba</v>
      </c>
      <c r="E190">
        <v>98183.159046150817</v>
      </c>
      <c r="F190">
        <v>172083.20788143328</v>
      </c>
      <c r="H190" s="4">
        <f t="shared" si="13"/>
        <v>0</v>
      </c>
      <c r="I190" s="4">
        <f t="shared" si="14"/>
        <v>0.36328293513657317</v>
      </c>
      <c r="J190" s="4">
        <f t="shared" si="15"/>
        <v>0.63671706486342683</v>
      </c>
      <c r="K190" s="4">
        <f t="shared" si="16"/>
        <v>0</v>
      </c>
      <c r="L190">
        <v>270266.36692758411</v>
      </c>
      <c r="M190" s="5">
        <f t="shared" si="17"/>
        <v>514.17376235101688</v>
      </c>
    </row>
    <row r="191" spans="2:13" x14ac:dyDescent="0.35">
      <c r="B191" t="s">
        <v>1545</v>
      </c>
      <c r="C191" t="str">
        <f t="shared" si="12"/>
        <v>Namballe</v>
      </c>
      <c r="E191">
        <v>8907.5432250232025</v>
      </c>
      <c r="F191">
        <v>57640.605989328185</v>
      </c>
      <c r="H191" s="4">
        <f t="shared" si="13"/>
        <v>0</v>
      </c>
      <c r="I191" s="4">
        <f t="shared" si="14"/>
        <v>0.13385110375244294</v>
      </c>
      <c r="J191" s="4">
        <f t="shared" si="15"/>
        <v>0.86614889624755698</v>
      </c>
      <c r="K191" s="4">
        <f t="shared" si="16"/>
        <v>0</v>
      </c>
      <c r="L191">
        <v>66548.14921435139</v>
      </c>
      <c r="M191" s="5">
        <f t="shared" si="17"/>
        <v>507.17379717548698</v>
      </c>
    </row>
    <row r="192" spans="2:13" x14ac:dyDescent="0.35">
      <c r="B192" t="s">
        <v>1609</v>
      </c>
      <c r="C192" t="str">
        <f t="shared" si="12"/>
        <v>Napo</v>
      </c>
      <c r="D192">
        <v>2440769.3572631101</v>
      </c>
      <c r="H192" s="4">
        <f t="shared" si="13"/>
        <v>1</v>
      </c>
      <c r="I192" s="4">
        <f t="shared" si="14"/>
        <v>0</v>
      </c>
      <c r="J192" s="4">
        <f t="shared" si="15"/>
        <v>0</v>
      </c>
      <c r="K192" s="4">
        <f t="shared" si="16"/>
        <v>0</v>
      </c>
      <c r="L192">
        <v>2440769.3572631101</v>
      </c>
      <c r="M192" s="5">
        <f t="shared" si="17"/>
        <v>680.91</v>
      </c>
    </row>
    <row r="193" spans="2:13" x14ac:dyDescent="0.35">
      <c r="B193" t="s">
        <v>1740</v>
      </c>
      <c r="C193" t="str">
        <f t="shared" si="12"/>
        <v>Nauta</v>
      </c>
      <c r="D193">
        <v>148682.008809336</v>
      </c>
      <c r="G193">
        <v>527134.24611229601</v>
      </c>
      <c r="H193" s="4">
        <f t="shared" si="13"/>
        <v>0.22000359968639291</v>
      </c>
      <c r="I193" s="4">
        <f t="shared" si="14"/>
        <v>0</v>
      </c>
      <c r="J193" s="4">
        <f t="shared" si="15"/>
        <v>0</v>
      </c>
      <c r="K193" s="4">
        <f t="shared" si="16"/>
        <v>0.77999640031360706</v>
      </c>
      <c r="L193">
        <v>675816.254921632</v>
      </c>
      <c r="M193" s="5">
        <f t="shared" si="17"/>
        <v>496.56565074988208</v>
      </c>
    </row>
    <row r="194" spans="2:13" x14ac:dyDescent="0.35">
      <c r="B194" t="s">
        <v>1737</v>
      </c>
      <c r="C194" t="str">
        <f t="shared" si="12"/>
        <v>Nieva</v>
      </c>
      <c r="E194">
        <v>111081.44470220493</v>
      </c>
      <c r="F194">
        <v>307927.32501763094</v>
      </c>
      <c r="H194" s="4">
        <f t="shared" si="13"/>
        <v>0</v>
      </c>
      <c r="I194" s="4">
        <f t="shared" si="14"/>
        <v>0.26510529785922604</v>
      </c>
      <c r="J194" s="4">
        <f t="shared" si="15"/>
        <v>0.73489470214077401</v>
      </c>
      <c r="K194" s="4">
        <f t="shared" si="16"/>
        <v>0</v>
      </c>
      <c r="L194">
        <v>419008.76971983584</v>
      </c>
      <c r="M194" s="5">
        <f t="shared" si="17"/>
        <v>511.17836263768504</v>
      </c>
    </row>
    <row r="195" spans="2:13" x14ac:dyDescent="0.35">
      <c r="B195" t="s">
        <v>1522</v>
      </c>
      <c r="C195" t="str">
        <f t="shared" si="12"/>
        <v>Nueva Cajamarca</v>
      </c>
      <c r="E195">
        <v>7022.9538717163987</v>
      </c>
      <c r="F195">
        <v>26101.214954775001</v>
      </c>
      <c r="H195" s="4">
        <f t="shared" si="13"/>
        <v>0</v>
      </c>
      <c r="I195" s="4">
        <f t="shared" si="14"/>
        <v>0.2120190217754149</v>
      </c>
      <c r="J195" s="4">
        <f t="shared" si="15"/>
        <v>0.78798097822458524</v>
      </c>
      <c r="K195" s="4">
        <f t="shared" si="16"/>
        <v>0</v>
      </c>
      <c r="L195">
        <v>33124.168826491397</v>
      </c>
      <c r="M195" s="5">
        <f t="shared" si="17"/>
        <v>509.55870035436794</v>
      </c>
    </row>
    <row r="196" spans="2:13" x14ac:dyDescent="0.35">
      <c r="B196" t="s">
        <v>1651</v>
      </c>
      <c r="C196" t="str">
        <f t="shared" ref="C196:C259" si="18">PROPER(B196)</f>
        <v>Nueva Requena</v>
      </c>
      <c r="D196">
        <v>205994.36747656399</v>
      </c>
      <c r="H196" s="4">
        <f t="shared" ref="H196:H259" si="19">+D196/L196</f>
        <v>1</v>
      </c>
      <c r="I196" s="4">
        <f t="shared" ref="I196:I259" si="20">+E196/L196</f>
        <v>0</v>
      </c>
      <c r="J196" s="4">
        <f t="shared" ref="J196:J259" si="21">+F196/L196</f>
        <v>0</v>
      </c>
      <c r="K196" s="4">
        <f t="shared" ref="K196:K259" si="22">+G196/L196</f>
        <v>0</v>
      </c>
      <c r="L196">
        <v>205994.36747656399</v>
      </c>
      <c r="M196" s="5">
        <f t="shared" ref="M196:M259" si="23">+H196*$U$3+I196*$U$4+J196*$U$5+K196*$U$6</f>
        <v>680.91</v>
      </c>
    </row>
    <row r="197" spans="2:13" x14ac:dyDescent="0.35">
      <c r="B197" t="s">
        <v>1647</v>
      </c>
      <c r="C197" t="str">
        <f t="shared" si="18"/>
        <v>Nuevo Progreso</v>
      </c>
      <c r="E197">
        <v>32044.6225135243</v>
      </c>
      <c r="F197">
        <v>50527.4326971759</v>
      </c>
      <c r="H197" s="4">
        <f t="shared" si="19"/>
        <v>0</v>
      </c>
      <c r="I197" s="4">
        <f t="shared" si="20"/>
        <v>0.38808071849193548</v>
      </c>
      <c r="J197" s="4">
        <f t="shared" si="21"/>
        <v>0.61191928150806452</v>
      </c>
      <c r="K197" s="4">
        <f t="shared" si="22"/>
        <v>0</v>
      </c>
      <c r="L197">
        <v>82572.0552107002</v>
      </c>
      <c r="M197" s="5">
        <f t="shared" si="23"/>
        <v>514.93034272118894</v>
      </c>
    </row>
    <row r="198" spans="2:13" x14ac:dyDescent="0.35">
      <c r="B198" t="s">
        <v>1491</v>
      </c>
      <c r="C198" t="str">
        <f t="shared" si="18"/>
        <v>Ocalli</v>
      </c>
      <c r="E198">
        <v>1150.9882146355001</v>
      </c>
      <c r="F198">
        <v>15383.316542529601</v>
      </c>
      <c r="H198" s="4">
        <f t="shared" si="19"/>
        <v>0</v>
      </c>
      <c r="I198" s="4">
        <f t="shared" si="20"/>
        <v>6.9612132565581394E-2</v>
      </c>
      <c r="J198" s="4">
        <f t="shared" si="21"/>
        <v>0.93038786743441859</v>
      </c>
      <c r="K198" s="4">
        <f t="shared" si="22"/>
        <v>0</v>
      </c>
      <c r="L198">
        <v>16534.3047571651</v>
      </c>
      <c r="M198" s="5">
        <f t="shared" si="23"/>
        <v>505.2138661645759</v>
      </c>
    </row>
    <row r="199" spans="2:13" x14ac:dyDescent="0.35">
      <c r="B199" t="s">
        <v>632</v>
      </c>
      <c r="C199" t="str">
        <f t="shared" si="18"/>
        <v>Ocobamba</v>
      </c>
      <c r="E199">
        <v>5506.3000937345005</v>
      </c>
      <c r="F199">
        <v>53161.006848148201</v>
      </c>
      <c r="H199" s="4">
        <f t="shared" si="19"/>
        <v>0</v>
      </c>
      <c r="I199" s="4">
        <f t="shared" si="20"/>
        <v>9.3856363633482931E-2</v>
      </c>
      <c r="J199" s="4">
        <f t="shared" si="21"/>
        <v>0.90614363636651707</v>
      </c>
      <c r="K199" s="4">
        <f t="shared" si="22"/>
        <v>0</v>
      </c>
      <c r="L199">
        <v>58667.3069418827</v>
      </c>
      <c r="M199" s="5">
        <f t="shared" si="23"/>
        <v>505.95355765445754</v>
      </c>
    </row>
    <row r="200" spans="2:13" x14ac:dyDescent="0.35">
      <c r="B200" t="s">
        <v>1478</v>
      </c>
      <c r="C200" t="str">
        <f t="shared" si="18"/>
        <v>Ocumal</v>
      </c>
      <c r="E200">
        <v>199.80000000000004</v>
      </c>
      <c r="F200">
        <v>30642.396151549605</v>
      </c>
      <c r="H200" s="4">
        <f t="shared" si="19"/>
        <v>0</v>
      </c>
      <c r="I200" s="4">
        <f t="shared" si="20"/>
        <v>6.4781379062061857E-3</v>
      </c>
      <c r="J200" s="4">
        <f t="shared" si="21"/>
        <v>0.99352186209379378</v>
      </c>
      <c r="K200" s="4">
        <f t="shared" si="22"/>
        <v>0</v>
      </c>
      <c r="L200">
        <v>30842.196151549604</v>
      </c>
      <c r="M200" s="5">
        <f t="shared" si="23"/>
        <v>503.28764798751831</v>
      </c>
    </row>
    <row r="201" spans="2:13" x14ac:dyDescent="0.35">
      <c r="B201" t="s">
        <v>578</v>
      </c>
      <c r="C201" t="str">
        <f t="shared" si="18"/>
        <v>Ollachea</v>
      </c>
      <c r="E201">
        <v>1585.1699999999998</v>
      </c>
      <c r="F201">
        <v>9516.7158709141986</v>
      </c>
      <c r="H201" s="4">
        <f t="shared" si="19"/>
        <v>0</v>
      </c>
      <c r="I201" s="4">
        <f t="shared" si="20"/>
        <v>0.14278384937760732</v>
      </c>
      <c r="J201" s="4">
        <f t="shared" si="21"/>
        <v>0.85721615062239265</v>
      </c>
      <c r="K201" s="4">
        <f t="shared" si="22"/>
        <v>0</v>
      </c>
      <c r="L201">
        <v>11101.885870914199</v>
      </c>
      <c r="M201" s="5">
        <f t="shared" si="23"/>
        <v>507.44633524451081</v>
      </c>
    </row>
    <row r="202" spans="2:13" x14ac:dyDescent="0.35">
      <c r="B202" t="s">
        <v>1144</v>
      </c>
      <c r="C202" t="str">
        <f t="shared" si="18"/>
        <v>Olleros</v>
      </c>
      <c r="E202">
        <v>260.28538234910002</v>
      </c>
      <c r="F202">
        <v>5744.9511851631005</v>
      </c>
      <c r="H202" s="4">
        <f t="shared" si="19"/>
        <v>0</v>
      </c>
      <c r="I202" s="4">
        <f t="shared" si="20"/>
        <v>4.3343068907097014E-2</v>
      </c>
      <c r="J202" s="4">
        <f t="shared" si="21"/>
        <v>0.95665693109290306</v>
      </c>
      <c r="K202" s="4">
        <f t="shared" si="22"/>
        <v>0</v>
      </c>
      <c r="L202">
        <v>6005.2365675122001</v>
      </c>
      <c r="M202" s="5">
        <f t="shared" si="23"/>
        <v>504.41239703235556</v>
      </c>
    </row>
    <row r="203" spans="2:13" x14ac:dyDescent="0.35">
      <c r="B203" t="s">
        <v>1697</v>
      </c>
      <c r="C203" t="str">
        <f t="shared" si="18"/>
        <v>Omia</v>
      </c>
      <c r="E203">
        <v>611.86993472089989</v>
      </c>
      <c r="F203">
        <v>21916.305982155398</v>
      </c>
      <c r="H203" s="4">
        <f t="shared" si="19"/>
        <v>0</v>
      </c>
      <c r="I203" s="4">
        <f t="shared" si="20"/>
        <v>2.716020759863368E-2</v>
      </c>
      <c r="J203" s="4">
        <f t="shared" si="21"/>
        <v>0.97283979240136631</v>
      </c>
      <c r="K203" s="4">
        <f t="shared" si="22"/>
        <v>0</v>
      </c>
      <c r="L203">
        <v>22528.175916876298</v>
      </c>
      <c r="M203" s="5">
        <f t="shared" si="23"/>
        <v>503.91865793383431</v>
      </c>
    </row>
    <row r="204" spans="2:13" x14ac:dyDescent="0.35">
      <c r="B204" t="s">
        <v>1299</v>
      </c>
      <c r="C204" t="str">
        <f t="shared" si="18"/>
        <v>Ongon</v>
      </c>
      <c r="E204">
        <v>17227.162957435201</v>
      </c>
      <c r="F204">
        <v>64600.291580319899</v>
      </c>
      <c r="H204" s="4">
        <f t="shared" si="19"/>
        <v>0</v>
      </c>
      <c r="I204" s="4">
        <f t="shared" si="20"/>
        <v>0.2105303538372516</v>
      </c>
      <c r="J204" s="4">
        <f t="shared" si="21"/>
        <v>0.7894696461627484</v>
      </c>
      <c r="K204" s="4">
        <f t="shared" si="22"/>
        <v>0</v>
      </c>
      <c r="L204">
        <v>81827.454537755097</v>
      </c>
      <c r="M204" s="5">
        <f t="shared" si="23"/>
        <v>509.51328109557454</v>
      </c>
    </row>
    <row r="205" spans="2:13" x14ac:dyDescent="0.35">
      <c r="B205" t="s">
        <v>998</v>
      </c>
      <c r="C205" t="str">
        <f t="shared" si="18"/>
        <v>Oxapampa</v>
      </c>
      <c r="E205">
        <v>1487.1506536863999</v>
      </c>
      <c r="F205">
        <v>39703.773104790394</v>
      </c>
      <c r="H205" s="4">
        <f t="shared" si="19"/>
        <v>0</v>
      </c>
      <c r="I205" s="4">
        <f t="shared" si="20"/>
        <v>3.6103843225423052E-2</v>
      </c>
      <c r="J205" s="4">
        <f t="shared" si="21"/>
        <v>0.96389615677457685</v>
      </c>
      <c r="K205" s="4">
        <f t="shared" si="22"/>
        <v>0</v>
      </c>
      <c r="L205">
        <v>41190.923758476798</v>
      </c>
      <c r="M205" s="5">
        <f t="shared" si="23"/>
        <v>504.1915282568076</v>
      </c>
    </row>
    <row r="206" spans="2:13" x14ac:dyDescent="0.35">
      <c r="B206" t="s">
        <v>1560</v>
      </c>
      <c r="C206" t="str">
        <f t="shared" si="18"/>
        <v>Pacaipampa</v>
      </c>
      <c r="F206">
        <v>1220.4707451088</v>
      </c>
      <c r="H206" s="4">
        <f t="shared" si="19"/>
        <v>0</v>
      </c>
      <c r="I206" s="4">
        <f t="shared" si="20"/>
        <v>0</v>
      </c>
      <c r="J206" s="4">
        <f t="shared" si="21"/>
        <v>1</v>
      </c>
      <c r="K206" s="4">
        <f t="shared" si="22"/>
        <v>0</v>
      </c>
      <c r="L206">
        <v>1220.4707451088</v>
      </c>
      <c r="M206" s="5">
        <f t="shared" si="23"/>
        <v>503.09</v>
      </c>
    </row>
    <row r="207" spans="2:13" x14ac:dyDescent="0.35">
      <c r="B207" t="s">
        <v>1679</v>
      </c>
      <c r="C207" t="str">
        <f t="shared" si="18"/>
        <v>Pachiza</v>
      </c>
      <c r="E207">
        <v>127622.16012432991</v>
      </c>
      <c r="F207">
        <v>52455.349857301298</v>
      </c>
      <c r="H207" s="4">
        <f t="shared" si="19"/>
        <v>0</v>
      </c>
      <c r="I207" s="4">
        <f t="shared" si="20"/>
        <v>0.70870682373022587</v>
      </c>
      <c r="J207" s="4">
        <f t="shared" si="21"/>
        <v>0.29129317626977408</v>
      </c>
      <c r="K207" s="4">
        <f t="shared" si="22"/>
        <v>0</v>
      </c>
      <c r="L207">
        <v>180077.50998163121</v>
      </c>
      <c r="M207" s="5">
        <f t="shared" si="23"/>
        <v>524.71264519200918</v>
      </c>
    </row>
    <row r="208" spans="2:13" x14ac:dyDescent="0.35">
      <c r="B208" t="s">
        <v>1644</v>
      </c>
      <c r="C208" t="str">
        <f t="shared" si="18"/>
        <v>Padre Abad</v>
      </c>
      <c r="D208">
        <v>248334.98441098109</v>
      </c>
      <c r="E208">
        <v>160145.8262295819</v>
      </c>
      <c r="F208">
        <v>55327.732079948204</v>
      </c>
      <c r="H208" s="4">
        <f t="shared" si="19"/>
        <v>0.53542563695431233</v>
      </c>
      <c r="I208" s="4">
        <f t="shared" si="20"/>
        <v>0.34528433928843133</v>
      </c>
      <c r="J208" s="4">
        <f t="shared" si="21"/>
        <v>0.11929002375725629</v>
      </c>
      <c r="K208" s="4">
        <f t="shared" si="22"/>
        <v>0</v>
      </c>
      <c r="L208">
        <v>463808.54272051121</v>
      </c>
      <c r="M208" s="5">
        <f t="shared" si="23"/>
        <v>608.8340119549058</v>
      </c>
    </row>
    <row r="209" spans="2:13" x14ac:dyDescent="0.35">
      <c r="B209" t="s">
        <v>1652</v>
      </c>
      <c r="C209" t="str">
        <f t="shared" si="18"/>
        <v>Padre Marquez</v>
      </c>
      <c r="D209">
        <v>243491.95857580449</v>
      </c>
      <c r="H209" s="4">
        <f t="shared" si="19"/>
        <v>1</v>
      </c>
      <c r="I209" s="4">
        <f t="shared" si="20"/>
        <v>0</v>
      </c>
      <c r="J209" s="4">
        <f t="shared" si="21"/>
        <v>0</v>
      </c>
      <c r="K209" s="4">
        <f t="shared" si="22"/>
        <v>0</v>
      </c>
      <c r="L209">
        <v>243491.95857580449</v>
      </c>
      <c r="M209" s="5">
        <f t="shared" si="23"/>
        <v>680.91</v>
      </c>
    </row>
    <row r="210" spans="2:13" x14ac:dyDescent="0.35">
      <c r="B210" t="s">
        <v>1656</v>
      </c>
      <c r="C210" t="str">
        <f t="shared" si="18"/>
        <v>Pajarillo</v>
      </c>
      <c r="E210">
        <v>75.458539106099991</v>
      </c>
      <c r="F210">
        <v>45233.905135019799</v>
      </c>
      <c r="H210" s="4">
        <f t="shared" si="19"/>
        <v>0</v>
      </c>
      <c r="I210" s="4">
        <f t="shared" si="20"/>
        <v>1.6654071694498528E-3</v>
      </c>
      <c r="J210" s="4">
        <f t="shared" si="21"/>
        <v>0.99833459283055026</v>
      </c>
      <c r="K210" s="4">
        <f t="shared" si="22"/>
        <v>0</v>
      </c>
      <c r="L210">
        <v>45309.363674125896</v>
      </c>
      <c r="M210" s="5">
        <f t="shared" si="23"/>
        <v>503.14081157273995</v>
      </c>
    </row>
    <row r="211" spans="2:13" x14ac:dyDescent="0.35">
      <c r="B211" t="s">
        <v>30</v>
      </c>
      <c r="C211" t="str">
        <f t="shared" si="18"/>
        <v>Palca</v>
      </c>
      <c r="F211">
        <v>7502.7845189226</v>
      </c>
      <c r="H211" s="4">
        <f t="shared" si="19"/>
        <v>0</v>
      </c>
      <c r="I211" s="4">
        <f t="shared" si="20"/>
        <v>0</v>
      </c>
      <c r="J211" s="4">
        <f t="shared" si="21"/>
        <v>1</v>
      </c>
      <c r="K211" s="4">
        <f t="shared" si="22"/>
        <v>0</v>
      </c>
      <c r="L211">
        <v>7502.7845189226</v>
      </c>
      <c r="M211" s="5">
        <f t="shared" si="23"/>
        <v>503.09</v>
      </c>
    </row>
    <row r="212" spans="2:13" x14ac:dyDescent="0.35">
      <c r="B212" t="s">
        <v>1626</v>
      </c>
      <c r="C212" t="str">
        <f t="shared" si="18"/>
        <v>Palcazu</v>
      </c>
      <c r="D212">
        <v>77317.890498022301</v>
      </c>
      <c r="E212">
        <v>121447.58079898299</v>
      </c>
      <c r="F212">
        <v>89798.901497641389</v>
      </c>
      <c r="H212" s="4">
        <f t="shared" si="19"/>
        <v>0.26793983522368031</v>
      </c>
      <c r="I212" s="4">
        <f t="shared" si="20"/>
        <v>0.42086824379186155</v>
      </c>
      <c r="J212" s="4">
        <f t="shared" si="21"/>
        <v>0.31119192098445803</v>
      </c>
      <c r="K212" s="4">
        <f t="shared" si="22"/>
        <v>0</v>
      </c>
      <c r="L212">
        <v>288564.37279464671</v>
      </c>
      <c r="M212" s="5">
        <f t="shared" si="23"/>
        <v>563.57575161756449</v>
      </c>
    </row>
    <row r="213" spans="2:13" x14ac:dyDescent="0.35">
      <c r="B213" t="s">
        <v>1074</v>
      </c>
      <c r="C213" t="str">
        <f t="shared" si="18"/>
        <v>Pampa Hermosa</v>
      </c>
      <c r="D213">
        <v>258889.24094564599</v>
      </c>
      <c r="E213">
        <v>474713.230349347</v>
      </c>
      <c r="F213">
        <v>73236.829063083089</v>
      </c>
      <c r="H213" s="4">
        <f t="shared" si="19"/>
        <v>0.32086840691913582</v>
      </c>
      <c r="I213" s="4">
        <f t="shared" si="20"/>
        <v>0.58836156114193849</v>
      </c>
      <c r="J213" s="4">
        <f t="shared" si="21"/>
        <v>9.0770031938925785E-2</v>
      </c>
      <c r="K213" s="4">
        <f t="shared" si="22"/>
        <v>0</v>
      </c>
      <c r="L213">
        <v>806839.300358076</v>
      </c>
      <c r="M213" s="5">
        <f t="shared" si="23"/>
        <v>578.0977313488014</v>
      </c>
    </row>
    <row r="214" spans="2:13" x14ac:dyDescent="0.35">
      <c r="B214" t="s">
        <v>1042</v>
      </c>
      <c r="C214" t="str">
        <f t="shared" si="18"/>
        <v>Panao</v>
      </c>
      <c r="E214">
        <v>563.20663732169999</v>
      </c>
      <c r="F214">
        <v>64221.482501236802</v>
      </c>
      <c r="H214" s="4">
        <f t="shared" si="19"/>
        <v>0</v>
      </c>
      <c r="I214" s="4">
        <f t="shared" si="20"/>
        <v>8.6935145450360903E-3</v>
      </c>
      <c r="J214" s="4">
        <f t="shared" si="21"/>
        <v>0.99130648545496391</v>
      </c>
      <c r="K214" s="4">
        <f t="shared" si="22"/>
        <v>0</v>
      </c>
      <c r="L214">
        <v>64784.689138558504</v>
      </c>
      <c r="M214" s="5">
        <f t="shared" si="23"/>
        <v>503.35523912876903</v>
      </c>
    </row>
    <row r="215" spans="2:13" x14ac:dyDescent="0.35">
      <c r="B215" t="s">
        <v>1071</v>
      </c>
      <c r="C215" t="str">
        <f t="shared" si="18"/>
        <v>Pangoa</v>
      </c>
      <c r="E215">
        <v>188595.96360342469</v>
      </c>
      <c r="F215">
        <v>201239.91467269603</v>
      </c>
      <c r="H215" s="4">
        <f t="shared" si="19"/>
        <v>0</v>
      </c>
      <c r="I215" s="4">
        <f t="shared" si="20"/>
        <v>0.48378298179584733</v>
      </c>
      <c r="J215" s="4">
        <f t="shared" si="21"/>
        <v>0.51621701820415256</v>
      </c>
      <c r="K215" s="4">
        <f t="shared" si="22"/>
        <v>0</v>
      </c>
      <c r="L215">
        <v>389835.87827612075</v>
      </c>
      <c r="M215" s="5">
        <f t="shared" si="23"/>
        <v>517.85021877459121</v>
      </c>
    </row>
    <row r="216" spans="2:13" x14ac:dyDescent="0.35">
      <c r="B216" t="s">
        <v>1715</v>
      </c>
      <c r="C216" t="str">
        <f t="shared" si="18"/>
        <v>Papaplaya</v>
      </c>
      <c r="D216">
        <v>99016.886909007997</v>
      </c>
      <c r="H216" s="4">
        <f t="shared" si="19"/>
        <v>1</v>
      </c>
      <c r="I216" s="4">
        <f t="shared" si="20"/>
        <v>0</v>
      </c>
      <c r="J216" s="4">
        <f t="shared" si="21"/>
        <v>0</v>
      </c>
      <c r="K216" s="4">
        <f t="shared" si="22"/>
        <v>0</v>
      </c>
      <c r="L216">
        <v>99016.886909007997</v>
      </c>
      <c r="M216" s="5">
        <f t="shared" si="23"/>
        <v>680.91</v>
      </c>
    </row>
    <row r="217" spans="2:13" x14ac:dyDescent="0.35">
      <c r="B217" t="s">
        <v>1532</v>
      </c>
      <c r="C217" t="str">
        <f t="shared" si="18"/>
        <v>Pardo Miguel</v>
      </c>
      <c r="E217">
        <v>60243.188249469589</v>
      </c>
      <c r="F217">
        <v>51991.913652716001</v>
      </c>
      <c r="H217" s="4">
        <f t="shared" si="19"/>
        <v>0</v>
      </c>
      <c r="I217" s="4">
        <f t="shared" si="20"/>
        <v>0.53675888584279408</v>
      </c>
      <c r="J217" s="4">
        <f t="shared" si="21"/>
        <v>0.46324111415720598</v>
      </c>
      <c r="K217" s="4">
        <f t="shared" si="22"/>
        <v>0</v>
      </c>
      <c r="L217">
        <v>112235.10190218559</v>
      </c>
      <c r="M217" s="5">
        <f t="shared" si="23"/>
        <v>519.46651360706369</v>
      </c>
    </row>
    <row r="218" spans="2:13" x14ac:dyDescent="0.35">
      <c r="B218" t="s">
        <v>904</v>
      </c>
      <c r="C218" t="str">
        <f t="shared" si="18"/>
        <v>Pariahuanca</v>
      </c>
      <c r="F218">
        <v>16771.518158254301</v>
      </c>
      <c r="H218" s="4">
        <f t="shared" si="19"/>
        <v>0</v>
      </c>
      <c r="I218" s="4">
        <f t="shared" si="20"/>
        <v>0</v>
      </c>
      <c r="J218" s="4">
        <f t="shared" si="21"/>
        <v>1</v>
      </c>
      <c r="K218" s="4">
        <f t="shared" si="22"/>
        <v>0</v>
      </c>
      <c r="L218">
        <v>16771.518158254301</v>
      </c>
      <c r="M218" s="5">
        <f t="shared" si="23"/>
        <v>503.09</v>
      </c>
    </row>
    <row r="219" spans="2:13" x14ac:dyDescent="0.35">
      <c r="B219" t="s">
        <v>1739</v>
      </c>
      <c r="C219" t="str">
        <f t="shared" si="18"/>
        <v>Parinari</v>
      </c>
      <c r="D219">
        <v>104261.50674001599</v>
      </c>
      <c r="G219">
        <v>1218609.8944393401</v>
      </c>
      <c r="H219" s="4">
        <f t="shared" si="19"/>
        <v>7.8814544366947223E-2</v>
      </c>
      <c r="I219" s="4">
        <f t="shared" si="20"/>
        <v>0</v>
      </c>
      <c r="J219" s="4">
        <f t="shared" si="21"/>
        <v>0</v>
      </c>
      <c r="K219" s="4">
        <f t="shared" si="22"/>
        <v>0.92118545563305287</v>
      </c>
      <c r="L219">
        <v>1322871.401179356</v>
      </c>
      <c r="M219" s="5">
        <f t="shared" si="23"/>
        <v>463.19702941568431</v>
      </c>
    </row>
    <row r="220" spans="2:13" x14ac:dyDescent="0.35">
      <c r="B220" t="s">
        <v>1746</v>
      </c>
      <c r="C220" t="str">
        <f t="shared" si="18"/>
        <v>Pastaza</v>
      </c>
      <c r="D220">
        <v>371664.51655667002</v>
      </c>
      <c r="G220">
        <v>538176.14659515105</v>
      </c>
      <c r="H220" s="4">
        <f t="shared" si="19"/>
        <v>0.40849407111479252</v>
      </c>
      <c r="I220" s="4">
        <f t="shared" si="20"/>
        <v>0</v>
      </c>
      <c r="J220" s="4">
        <f t="shared" si="21"/>
        <v>0</v>
      </c>
      <c r="K220" s="4">
        <f t="shared" si="22"/>
        <v>0.59150592888520737</v>
      </c>
      <c r="L220">
        <v>909840.66315182112</v>
      </c>
      <c r="M220" s="5">
        <f t="shared" si="23"/>
        <v>541.11348876726993</v>
      </c>
    </row>
    <row r="221" spans="2:13" x14ac:dyDescent="0.35">
      <c r="B221" t="s">
        <v>356</v>
      </c>
      <c r="C221" t="str">
        <f t="shared" si="18"/>
        <v>Patambuco</v>
      </c>
      <c r="E221">
        <v>3177.9024082776004</v>
      </c>
      <c r="F221">
        <v>6468.8476270925003</v>
      </c>
      <c r="H221" s="4">
        <f t="shared" si="19"/>
        <v>0</v>
      </c>
      <c r="I221" s="4">
        <f t="shared" si="20"/>
        <v>0.3294272575349963</v>
      </c>
      <c r="J221" s="4">
        <f t="shared" si="21"/>
        <v>0.67057274246500376</v>
      </c>
      <c r="K221" s="4">
        <f t="shared" si="22"/>
        <v>0</v>
      </c>
      <c r="L221">
        <v>9646.7500353700998</v>
      </c>
      <c r="M221" s="5">
        <f t="shared" si="23"/>
        <v>513.14082562739281</v>
      </c>
    </row>
    <row r="222" spans="2:13" x14ac:dyDescent="0.35">
      <c r="B222" t="s">
        <v>606</v>
      </c>
      <c r="C222" t="str">
        <f t="shared" si="18"/>
        <v>Paucartambo</v>
      </c>
      <c r="E222">
        <v>22884.0393871915</v>
      </c>
      <c r="F222">
        <v>32629.046431693401</v>
      </c>
      <c r="H222" s="4">
        <f t="shared" si="19"/>
        <v>0</v>
      </c>
      <c r="I222" s="4">
        <f t="shared" si="20"/>
        <v>0.41222783870909618</v>
      </c>
      <c r="J222" s="4">
        <f t="shared" si="21"/>
        <v>0.58777216129090382</v>
      </c>
      <c r="K222" s="4">
        <f t="shared" si="22"/>
        <v>0</v>
      </c>
      <c r="L222">
        <v>55513.085818884902</v>
      </c>
      <c r="M222" s="5">
        <f t="shared" si="23"/>
        <v>515.66707135901447</v>
      </c>
    </row>
    <row r="223" spans="2:13" x14ac:dyDescent="0.35">
      <c r="B223" t="s">
        <v>1748</v>
      </c>
      <c r="C223" t="str">
        <f t="shared" si="18"/>
        <v>Pebas</v>
      </c>
      <c r="D223">
        <v>1165045.6521777599</v>
      </c>
      <c r="H223" s="4">
        <f t="shared" si="19"/>
        <v>1</v>
      </c>
      <c r="I223" s="4">
        <f t="shared" si="20"/>
        <v>0</v>
      </c>
      <c r="J223" s="4">
        <f t="shared" si="21"/>
        <v>0</v>
      </c>
      <c r="K223" s="4">
        <f t="shared" si="22"/>
        <v>0</v>
      </c>
      <c r="L223">
        <v>1165045.6521777599</v>
      </c>
      <c r="M223" s="5">
        <f t="shared" si="23"/>
        <v>680.91</v>
      </c>
    </row>
    <row r="224" spans="2:13" x14ac:dyDescent="0.35">
      <c r="B224" t="s">
        <v>1118</v>
      </c>
      <c r="C224" t="str">
        <f t="shared" si="18"/>
        <v>Perene</v>
      </c>
      <c r="E224">
        <v>1207.1267648762</v>
      </c>
      <c r="F224">
        <v>146189.81183340709</v>
      </c>
      <c r="H224" s="4">
        <f t="shared" si="19"/>
        <v>0</v>
      </c>
      <c r="I224" s="4">
        <f t="shared" si="20"/>
        <v>8.1896325415964869E-3</v>
      </c>
      <c r="J224" s="4">
        <f t="shared" si="21"/>
        <v>0.99181036745840356</v>
      </c>
      <c r="K224" s="4">
        <f t="shared" si="22"/>
        <v>0</v>
      </c>
      <c r="L224">
        <v>147396.93859828328</v>
      </c>
      <c r="M224" s="5">
        <f t="shared" si="23"/>
        <v>503.3398656888441</v>
      </c>
    </row>
    <row r="225" spans="2:13" x14ac:dyDescent="0.35">
      <c r="B225" t="s">
        <v>489</v>
      </c>
      <c r="C225" t="str">
        <f t="shared" si="18"/>
        <v>Phara</v>
      </c>
      <c r="E225">
        <v>445.88507143100003</v>
      </c>
      <c r="F225">
        <v>28047.557680783797</v>
      </c>
      <c r="H225" s="4">
        <f t="shared" si="19"/>
        <v>0</v>
      </c>
      <c r="I225" s="4">
        <f t="shared" si="20"/>
        <v>1.5648690658707481E-2</v>
      </c>
      <c r="J225" s="4">
        <f t="shared" si="21"/>
        <v>0.98435130934129256</v>
      </c>
      <c r="K225" s="4">
        <f t="shared" si="22"/>
        <v>0</v>
      </c>
      <c r="L225">
        <v>28493.442752214796</v>
      </c>
      <c r="M225" s="5">
        <f t="shared" si="23"/>
        <v>503.56744155199715</v>
      </c>
    </row>
    <row r="226" spans="2:13" x14ac:dyDescent="0.35">
      <c r="B226" t="s">
        <v>1114</v>
      </c>
      <c r="C226" t="str">
        <f t="shared" si="18"/>
        <v>Pichanaqui</v>
      </c>
      <c r="E226">
        <v>1356.0869484424002</v>
      </c>
      <c r="F226">
        <v>117491.5159199804</v>
      </c>
      <c r="H226" s="4">
        <f t="shared" si="19"/>
        <v>0</v>
      </c>
      <c r="I226" s="4">
        <f t="shared" si="20"/>
        <v>1.1410301223691787E-2</v>
      </c>
      <c r="J226" s="4">
        <f t="shared" si="21"/>
        <v>0.9885896987763082</v>
      </c>
      <c r="K226" s="4">
        <f t="shared" si="22"/>
        <v>0</v>
      </c>
      <c r="L226">
        <v>118847.60286842281</v>
      </c>
      <c r="M226" s="5">
        <f t="shared" si="23"/>
        <v>503.43812829033482</v>
      </c>
    </row>
    <row r="227" spans="2:13" x14ac:dyDescent="0.35">
      <c r="B227" t="s">
        <v>797</v>
      </c>
      <c r="C227" t="str">
        <f t="shared" si="18"/>
        <v>Pichari</v>
      </c>
      <c r="E227">
        <v>23712.272526159599</v>
      </c>
      <c r="F227">
        <v>54830.077472484692</v>
      </c>
      <c r="H227" s="4">
        <f t="shared" si="19"/>
        <v>0</v>
      </c>
      <c r="I227" s="4">
        <f t="shared" si="20"/>
        <v>0.30190429146274456</v>
      </c>
      <c r="J227" s="4">
        <f t="shared" si="21"/>
        <v>0.69809570853725544</v>
      </c>
      <c r="K227" s="4">
        <f t="shared" si="22"/>
        <v>0</v>
      </c>
      <c r="L227">
        <v>78542.349998644291</v>
      </c>
      <c r="M227" s="5">
        <f t="shared" si="23"/>
        <v>512.30109993252836</v>
      </c>
    </row>
    <row r="228" spans="2:13" x14ac:dyDescent="0.35">
      <c r="B228" t="s">
        <v>1664</v>
      </c>
      <c r="C228" t="str">
        <f t="shared" si="18"/>
        <v>Picota</v>
      </c>
      <c r="E228">
        <v>437.36904320370002</v>
      </c>
      <c r="F228">
        <v>21286.726767170399</v>
      </c>
      <c r="H228" s="4">
        <f t="shared" si="19"/>
        <v>0</v>
      </c>
      <c r="I228" s="4">
        <f t="shared" si="20"/>
        <v>2.0132899754328984E-2</v>
      </c>
      <c r="J228" s="4">
        <f t="shared" si="21"/>
        <v>0.97986710024567103</v>
      </c>
      <c r="K228" s="4">
        <f t="shared" si="22"/>
        <v>0</v>
      </c>
      <c r="L228">
        <v>21724.0958103741</v>
      </c>
      <c r="M228" s="5">
        <f t="shared" si="23"/>
        <v>503.70425477150457</v>
      </c>
    </row>
    <row r="229" spans="2:13" x14ac:dyDescent="0.35">
      <c r="B229" t="s">
        <v>1673</v>
      </c>
      <c r="C229" t="str">
        <f t="shared" si="18"/>
        <v>Pilluana</v>
      </c>
      <c r="F229">
        <v>6834.8126748394998</v>
      </c>
      <c r="H229" s="4">
        <f t="shared" si="19"/>
        <v>0</v>
      </c>
      <c r="I229" s="4">
        <f t="shared" si="20"/>
        <v>0</v>
      </c>
      <c r="J229" s="4">
        <f t="shared" si="21"/>
        <v>1</v>
      </c>
      <c r="K229" s="4">
        <f t="shared" si="22"/>
        <v>0</v>
      </c>
      <c r="L229">
        <v>6834.8126748394998</v>
      </c>
      <c r="M229" s="5">
        <f t="shared" si="23"/>
        <v>503.09</v>
      </c>
    </row>
    <row r="230" spans="2:13" x14ac:dyDescent="0.35">
      <c r="B230" t="s">
        <v>1716</v>
      </c>
      <c r="C230" t="str">
        <f t="shared" si="18"/>
        <v>Pinto Recodo</v>
      </c>
      <c r="E230">
        <v>15017.401687375102</v>
      </c>
      <c r="F230">
        <v>40931.324693235896</v>
      </c>
      <c r="H230" s="4">
        <f t="shared" si="19"/>
        <v>0</v>
      </c>
      <c r="I230" s="4">
        <f t="shared" si="20"/>
        <v>0.26841364690259284</v>
      </c>
      <c r="J230" s="4">
        <f t="shared" si="21"/>
        <v>0.73158635309740716</v>
      </c>
      <c r="K230" s="4">
        <f t="shared" si="22"/>
        <v>0</v>
      </c>
      <c r="L230">
        <v>55948.726380610999</v>
      </c>
      <c r="M230" s="5">
        <f t="shared" si="23"/>
        <v>511.27930036699809</v>
      </c>
    </row>
    <row r="231" spans="2:13" x14ac:dyDescent="0.35">
      <c r="B231" t="s">
        <v>1662</v>
      </c>
      <c r="C231" t="str">
        <f t="shared" si="18"/>
        <v>Piscoyacu</v>
      </c>
      <c r="E231">
        <v>727.9458165056999</v>
      </c>
      <c r="F231">
        <v>17250.0505113576</v>
      </c>
      <c r="H231" s="4">
        <f t="shared" si="19"/>
        <v>0</v>
      </c>
      <c r="I231" s="4">
        <f t="shared" si="20"/>
        <v>4.0490931426962688E-2</v>
      </c>
      <c r="J231" s="4">
        <f t="shared" si="21"/>
        <v>0.9595090685730373</v>
      </c>
      <c r="K231" s="4">
        <f t="shared" si="22"/>
        <v>0</v>
      </c>
      <c r="L231">
        <v>17977.9963278633</v>
      </c>
      <c r="M231" s="5">
        <f t="shared" si="23"/>
        <v>504.32537831783662</v>
      </c>
    </row>
    <row r="232" spans="2:13" x14ac:dyDescent="0.35">
      <c r="B232" t="s">
        <v>1460</v>
      </c>
      <c r="C232" t="str">
        <f t="shared" si="18"/>
        <v>Pisuquia</v>
      </c>
      <c r="F232">
        <v>17461.960304116201</v>
      </c>
      <c r="H232" s="4">
        <f t="shared" si="19"/>
        <v>0</v>
      </c>
      <c r="I232" s="4">
        <f t="shared" si="20"/>
        <v>0</v>
      </c>
      <c r="J232" s="4">
        <f t="shared" si="21"/>
        <v>1</v>
      </c>
      <c r="K232" s="4">
        <f t="shared" si="22"/>
        <v>0</v>
      </c>
      <c r="L232">
        <v>17461.960304116201</v>
      </c>
      <c r="M232" s="5">
        <f t="shared" si="23"/>
        <v>503.09</v>
      </c>
    </row>
    <row r="233" spans="2:13" x14ac:dyDescent="0.35">
      <c r="B233" t="s">
        <v>1326</v>
      </c>
      <c r="C233" t="str">
        <f t="shared" si="18"/>
        <v>Polvora</v>
      </c>
      <c r="E233">
        <v>122197.59847541449</v>
      </c>
      <c r="F233">
        <v>101015.33049466601</v>
      </c>
      <c r="H233" s="4">
        <f t="shared" si="19"/>
        <v>0</v>
      </c>
      <c r="I233" s="4">
        <f t="shared" si="20"/>
        <v>0.54744856867943281</v>
      </c>
      <c r="J233" s="4">
        <f t="shared" si="21"/>
        <v>0.45255143132056708</v>
      </c>
      <c r="K233" s="4">
        <f t="shared" si="22"/>
        <v>0</v>
      </c>
      <c r="L233">
        <v>223212.92897008051</v>
      </c>
      <c r="M233" s="5">
        <f t="shared" si="23"/>
        <v>519.79265583040944</v>
      </c>
    </row>
    <row r="234" spans="2:13" x14ac:dyDescent="0.35">
      <c r="B234" t="s">
        <v>420</v>
      </c>
      <c r="C234" t="str">
        <f t="shared" si="18"/>
        <v>Pomahuaca</v>
      </c>
      <c r="E234">
        <v>59.94</v>
      </c>
      <c r="F234">
        <v>53470.810283051302</v>
      </c>
      <c r="H234" s="4">
        <f t="shared" si="19"/>
        <v>0</v>
      </c>
      <c r="I234" s="4">
        <f t="shared" si="20"/>
        <v>1.1197302425812994E-3</v>
      </c>
      <c r="J234" s="4">
        <f t="shared" si="21"/>
        <v>0.99888026975741862</v>
      </c>
      <c r="K234" s="4">
        <f t="shared" si="22"/>
        <v>0</v>
      </c>
      <c r="L234">
        <v>53530.750283051304</v>
      </c>
      <c r="M234" s="5">
        <f t="shared" si="23"/>
        <v>503.12416296970105</v>
      </c>
    </row>
    <row r="235" spans="2:13" x14ac:dyDescent="0.35">
      <c r="B235" t="s">
        <v>1721</v>
      </c>
      <c r="C235" t="str">
        <f t="shared" si="18"/>
        <v>Posic</v>
      </c>
      <c r="F235">
        <v>5259.4758276229004</v>
      </c>
      <c r="H235" s="4">
        <f t="shared" si="19"/>
        <v>0</v>
      </c>
      <c r="I235" s="4">
        <f t="shared" si="20"/>
        <v>0</v>
      </c>
      <c r="J235" s="4">
        <f t="shared" si="21"/>
        <v>1</v>
      </c>
      <c r="K235" s="4">
        <f t="shared" si="22"/>
        <v>0</v>
      </c>
      <c r="L235">
        <v>5259.4758276229004</v>
      </c>
      <c r="M235" s="5">
        <f t="shared" si="23"/>
        <v>503.09</v>
      </c>
    </row>
    <row r="236" spans="2:13" x14ac:dyDescent="0.35">
      <c r="B236" t="s">
        <v>1021</v>
      </c>
      <c r="C236" t="str">
        <f t="shared" si="18"/>
        <v>Pozuzo</v>
      </c>
      <c r="E236">
        <v>34272.318147506296</v>
      </c>
      <c r="F236">
        <v>62176.022008952707</v>
      </c>
      <c r="H236" s="4">
        <f t="shared" si="19"/>
        <v>0</v>
      </c>
      <c r="I236" s="4">
        <f t="shared" si="20"/>
        <v>0.35534378395636007</v>
      </c>
      <c r="J236" s="4">
        <f t="shared" si="21"/>
        <v>0.64465621604363987</v>
      </c>
      <c r="K236" s="4">
        <f t="shared" si="22"/>
        <v>0</v>
      </c>
      <c r="L236">
        <v>96448.340156459002</v>
      </c>
      <c r="M236" s="5">
        <f t="shared" si="23"/>
        <v>513.93153884850858</v>
      </c>
    </row>
    <row r="237" spans="2:13" x14ac:dyDescent="0.35">
      <c r="B237" t="s">
        <v>1476</v>
      </c>
      <c r="C237" t="str">
        <f t="shared" si="18"/>
        <v>Providencia</v>
      </c>
      <c r="F237">
        <v>7866.9347950111996</v>
      </c>
      <c r="H237" s="4">
        <f t="shared" si="19"/>
        <v>0</v>
      </c>
      <c r="I237" s="4">
        <f t="shared" si="20"/>
        <v>0</v>
      </c>
      <c r="J237" s="4">
        <f t="shared" si="21"/>
        <v>1</v>
      </c>
      <c r="K237" s="4">
        <f t="shared" si="22"/>
        <v>0</v>
      </c>
      <c r="L237">
        <v>7866.9347950111996</v>
      </c>
      <c r="M237" s="5">
        <f t="shared" si="23"/>
        <v>503.09</v>
      </c>
    </row>
    <row r="238" spans="2:13" x14ac:dyDescent="0.35">
      <c r="B238" t="s">
        <v>1670</v>
      </c>
      <c r="C238" t="str">
        <f t="shared" si="18"/>
        <v>Pucacaca</v>
      </c>
      <c r="E238">
        <v>363.87120973100002</v>
      </c>
      <c r="F238">
        <v>19925.945835569502</v>
      </c>
      <c r="H238" s="4">
        <f t="shared" si="19"/>
        <v>0</v>
      </c>
      <c r="I238" s="4">
        <f t="shared" si="20"/>
        <v>1.7933686090840298E-2</v>
      </c>
      <c r="J238" s="4">
        <f t="shared" si="21"/>
        <v>0.98206631390915966</v>
      </c>
      <c r="K238" s="4">
        <f t="shared" si="22"/>
        <v>0</v>
      </c>
      <c r="L238">
        <v>20289.817045300504</v>
      </c>
      <c r="M238" s="5">
        <f t="shared" si="23"/>
        <v>503.63715676263149</v>
      </c>
    </row>
    <row r="239" spans="2:13" x14ac:dyDescent="0.35">
      <c r="B239" t="s">
        <v>264</v>
      </c>
      <c r="C239" t="str">
        <f t="shared" si="18"/>
        <v>Pucara</v>
      </c>
      <c r="F239">
        <v>6305.1939241242999</v>
      </c>
      <c r="H239" s="4">
        <f t="shared" si="19"/>
        <v>0</v>
      </c>
      <c r="I239" s="4">
        <f t="shared" si="20"/>
        <v>0</v>
      </c>
      <c r="J239" s="4">
        <f t="shared" si="21"/>
        <v>1</v>
      </c>
      <c r="K239" s="4">
        <f t="shared" si="22"/>
        <v>0</v>
      </c>
      <c r="L239">
        <v>6305.1939241242999</v>
      </c>
      <c r="M239" s="5">
        <f t="shared" si="23"/>
        <v>503.09</v>
      </c>
    </row>
    <row r="240" spans="2:13" x14ac:dyDescent="0.35">
      <c r="B240" t="s">
        <v>1634</v>
      </c>
      <c r="C240" t="str">
        <f t="shared" si="18"/>
        <v>Puerto Bermudez</v>
      </c>
      <c r="D240">
        <v>245682.34652938991</v>
      </c>
      <c r="E240">
        <v>649455.48332733219</v>
      </c>
      <c r="F240">
        <v>187934.79374565804</v>
      </c>
      <c r="H240" s="4">
        <f t="shared" si="19"/>
        <v>0.22683829428928978</v>
      </c>
      <c r="I240" s="4">
        <f t="shared" si="20"/>
        <v>0.59964167607449526</v>
      </c>
      <c r="J240" s="4">
        <f t="shared" si="21"/>
        <v>0.17352002963621488</v>
      </c>
      <c r="K240" s="4">
        <f t="shared" si="22"/>
        <v>0</v>
      </c>
      <c r="L240">
        <v>1083072.6236023803</v>
      </c>
      <c r="M240" s="5">
        <f t="shared" si="23"/>
        <v>561.72145302755439</v>
      </c>
    </row>
    <row r="241" spans="2:13" x14ac:dyDescent="0.35">
      <c r="B241" t="s">
        <v>1177</v>
      </c>
      <c r="C241" t="str">
        <f t="shared" si="18"/>
        <v>Puerto Inca</v>
      </c>
      <c r="D241">
        <v>169020.93300590522</v>
      </c>
      <c r="E241">
        <v>34366.1681686917</v>
      </c>
      <c r="F241">
        <v>29273.336058759702</v>
      </c>
      <c r="H241" s="4">
        <f t="shared" si="19"/>
        <v>0.72647045202781302</v>
      </c>
      <c r="I241" s="4">
        <f t="shared" si="20"/>
        <v>0.14770954863384314</v>
      </c>
      <c r="J241" s="4">
        <f t="shared" si="21"/>
        <v>0.12581999933834376</v>
      </c>
      <c r="K241" s="4">
        <f t="shared" si="22"/>
        <v>0</v>
      </c>
      <c r="L241">
        <v>232660.43723335664</v>
      </c>
      <c r="M241" s="5">
        <f t="shared" si="23"/>
        <v>636.77759410840417</v>
      </c>
    </row>
    <row r="242" spans="2:13" x14ac:dyDescent="0.35">
      <c r="B242" t="s">
        <v>1732</v>
      </c>
      <c r="C242" t="str">
        <f t="shared" si="18"/>
        <v>Puinahua</v>
      </c>
      <c r="D242">
        <v>135083.6915995497</v>
      </c>
      <c r="G242">
        <v>493669.64056846104</v>
      </c>
      <c r="H242" s="4">
        <f t="shared" si="19"/>
        <v>0.21484369893319888</v>
      </c>
      <c r="I242" s="4">
        <f t="shared" si="20"/>
        <v>0</v>
      </c>
      <c r="J242" s="4">
        <f t="shared" si="21"/>
        <v>0</v>
      </c>
      <c r="K242" s="4">
        <f t="shared" si="22"/>
        <v>0.78515630106680112</v>
      </c>
      <c r="L242">
        <v>628753.33216801076</v>
      </c>
      <c r="M242" s="5">
        <f t="shared" si="23"/>
        <v>495.34615980587222</v>
      </c>
    </row>
    <row r="243" spans="2:13" x14ac:dyDescent="0.35">
      <c r="B243" t="s">
        <v>1745</v>
      </c>
      <c r="C243" t="str">
        <f t="shared" si="18"/>
        <v>Punchana</v>
      </c>
      <c r="D243">
        <v>160284.584563849</v>
      </c>
      <c r="H243" s="4">
        <f t="shared" si="19"/>
        <v>1</v>
      </c>
      <c r="I243" s="4">
        <f t="shared" si="20"/>
        <v>0</v>
      </c>
      <c r="J243" s="4">
        <f t="shared" si="21"/>
        <v>0</v>
      </c>
      <c r="K243" s="4">
        <f t="shared" si="22"/>
        <v>0</v>
      </c>
      <c r="L243">
        <v>160284.584563849</v>
      </c>
      <c r="M243" s="5">
        <f t="shared" si="23"/>
        <v>680.91</v>
      </c>
    </row>
    <row r="244" spans="2:13" x14ac:dyDescent="0.35">
      <c r="B244" t="s">
        <v>1153</v>
      </c>
      <c r="C244" t="str">
        <f t="shared" si="18"/>
        <v>Purus</v>
      </c>
      <c r="D244">
        <v>1847084.724564146</v>
      </c>
      <c r="H244" s="4">
        <f t="shared" si="19"/>
        <v>1</v>
      </c>
      <c r="I244" s="4">
        <f t="shared" si="20"/>
        <v>0</v>
      </c>
      <c r="J244" s="4">
        <f t="shared" si="21"/>
        <v>0</v>
      </c>
      <c r="K244" s="4">
        <f t="shared" si="22"/>
        <v>0</v>
      </c>
      <c r="L244">
        <v>1847084.724564146</v>
      </c>
      <c r="M244" s="5">
        <f t="shared" si="23"/>
        <v>680.91</v>
      </c>
    </row>
    <row r="245" spans="2:13" x14ac:dyDescent="0.35">
      <c r="B245" t="s">
        <v>1611</v>
      </c>
      <c r="C245" t="str">
        <f t="shared" si="18"/>
        <v>Putumayo</v>
      </c>
      <c r="D245">
        <v>3555183.83100719</v>
      </c>
      <c r="H245" s="4">
        <f t="shared" si="19"/>
        <v>1</v>
      </c>
      <c r="I245" s="4">
        <f t="shared" si="20"/>
        <v>0</v>
      </c>
      <c r="J245" s="4">
        <f t="shared" si="21"/>
        <v>0</v>
      </c>
      <c r="K245" s="4">
        <f t="shared" si="22"/>
        <v>0</v>
      </c>
      <c r="L245">
        <v>3555183.83100719</v>
      </c>
      <c r="M245" s="5">
        <f t="shared" si="23"/>
        <v>680.91</v>
      </c>
    </row>
    <row r="246" spans="2:13" x14ac:dyDescent="0.35">
      <c r="B246" t="s">
        <v>778</v>
      </c>
      <c r="C246" t="str">
        <f t="shared" si="18"/>
        <v>Quellouno</v>
      </c>
      <c r="E246">
        <v>54731.251691992307</v>
      </c>
      <c r="F246">
        <v>137761.76867452881</v>
      </c>
      <c r="H246" s="4">
        <f t="shared" si="19"/>
        <v>0</v>
      </c>
      <c r="I246" s="4">
        <f t="shared" si="20"/>
        <v>0.28432849974393831</v>
      </c>
      <c r="J246" s="4">
        <f t="shared" si="21"/>
        <v>0.71567150025606174</v>
      </c>
      <c r="K246" s="4">
        <f t="shared" si="22"/>
        <v>0</v>
      </c>
      <c r="L246">
        <v>192493.02036652112</v>
      </c>
      <c r="M246" s="5">
        <f t="shared" si="23"/>
        <v>511.76486252718757</v>
      </c>
    </row>
    <row r="247" spans="2:13" x14ac:dyDescent="0.35">
      <c r="B247" t="s">
        <v>335</v>
      </c>
      <c r="C247" t="str">
        <f t="shared" si="18"/>
        <v>Quiaca</v>
      </c>
      <c r="E247">
        <v>1185.5537699786</v>
      </c>
      <c r="F247">
        <v>8305.5655493565009</v>
      </c>
      <c r="H247" s="4">
        <f t="shared" si="19"/>
        <v>0</v>
      </c>
      <c r="I247" s="4">
        <f t="shared" si="20"/>
        <v>0.12491190238894329</v>
      </c>
      <c r="J247" s="4">
        <f t="shared" si="21"/>
        <v>0.87508809761105666</v>
      </c>
      <c r="K247" s="4">
        <f t="shared" si="22"/>
        <v>0</v>
      </c>
      <c r="L247">
        <v>9491.119319335101</v>
      </c>
      <c r="M247" s="5">
        <f t="shared" si="23"/>
        <v>506.9010621418866</v>
      </c>
    </row>
    <row r="248" spans="2:13" x14ac:dyDescent="0.35">
      <c r="B248" t="s">
        <v>1502</v>
      </c>
      <c r="C248" t="str">
        <f t="shared" si="18"/>
        <v>Quinjalca</v>
      </c>
      <c r="F248">
        <v>6164.6964062610004</v>
      </c>
      <c r="H248" s="4">
        <f t="shared" si="19"/>
        <v>0</v>
      </c>
      <c r="I248" s="4">
        <f t="shared" si="20"/>
        <v>0</v>
      </c>
      <c r="J248" s="4">
        <f t="shared" si="21"/>
        <v>1</v>
      </c>
      <c r="K248" s="4">
        <f t="shared" si="22"/>
        <v>0</v>
      </c>
      <c r="L248">
        <v>6164.6964062610004</v>
      </c>
      <c r="M248" s="5">
        <f t="shared" si="23"/>
        <v>503.09</v>
      </c>
    </row>
    <row r="249" spans="2:13" x14ac:dyDescent="0.35">
      <c r="B249" t="s">
        <v>1602</v>
      </c>
      <c r="C249" t="str">
        <f t="shared" si="18"/>
        <v>Ramon Castilla</v>
      </c>
      <c r="D249">
        <v>685018.08085049293</v>
      </c>
      <c r="H249" s="4">
        <f t="shared" si="19"/>
        <v>1</v>
      </c>
      <c r="I249" s="4">
        <f t="shared" si="20"/>
        <v>0</v>
      </c>
      <c r="J249" s="4">
        <f t="shared" si="21"/>
        <v>0</v>
      </c>
      <c r="K249" s="4">
        <f t="shared" si="22"/>
        <v>0</v>
      </c>
      <c r="L249">
        <v>685018.08085049293</v>
      </c>
      <c r="M249" s="5">
        <f t="shared" si="23"/>
        <v>680.91</v>
      </c>
    </row>
    <row r="250" spans="2:13" x14ac:dyDescent="0.35">
      <c r="B250" t="s">
        <v>1625</v>
      </c>
      <c r="C250" t="str">
        <f t="shared" si="18"/>
        <v>Raymondi</v>
      </c>
      <c r="D250">
        <v>1121384.0232522157</v>
      </c>
      <c r="E250">
        <v>192789.38880546318</v>
      </c>
      <c r="F250">
        <v>144038.90008215446</v>
      </c>
      <c r="H250" s="4">
        <f t="shared" si="19"/>
        <v>0.76901286178735961</v>
      </c>
      <c r="I250" s="4">
        <f t="shared" si="20"/>
        <v>0.13220940956297172</v>
      </c>
      <c r="J250" s="4">
        <f t="shared" si="21"/>
        <v>9.8777728649668703E-2</v>
      </c>
      <c r="K250" s="4">
        <f t="shared" si="22"/>
        <v>0</v>
      </c>
      <c r="L250">
        <v>1458212.3121398333</v>
      </c>
      <c r="M250" s="5">
        <f t="shared" si="23"/>
        <v>643.86957616879454</v>
      </c>
    </row>
    <row r="251" spans="2:13" x14ac:dyDescent="0.35">
      <c r="B251" t="s">
        <v>1517</v>
      </c>
      <c r="C251" t="str">
        <f t="shared" si="18"/>
        <v>Recta</v>
      </c>
      <c r="F251">
        <v>2732.7335564808</v>
      </c>
      <c r="H251" s="4">
        <f t="shared" si="19"/>
        <v>0</v>
      </c>
      <c r="I251" s="4">
        <f t="shared" si="20"/>
        <v>0</v>
      </c>
      <c r="J251" s="4">
        <f t="shared" si="21"/>
        <v>1</v>
      </c>
      <c r="K251" s="4">
        <f t="shared" si="22"/>
        <v>0</v>
      </c>
      <c r="L251">
        <v>2732.7335564808</v>
      </c>
      <c r="M251" s="5">
        <f t="shared" si="23"/>
        <v>503.09</v>
      </c>
    </row>
    <row r="252" spans="2:13" x14ac:dyDescent="0.35">
      <c r="B252" t="s">
        <v>1513</v>
      </c>
      <c r="C252" t="str">
        <f t="shared" si="18"/>
        <v>Requena</v>
      </c>
      <c r="D252">
        <v>128720.40966069701</v>
      </c>
      <c r="G252">
        <v>178577.765149449</v>
      </c>
      <c r="H252" s="4">
        <f t="shared" si="19"/>
        <v>0.4188778854291037</v>
      </c>
      <c r="I252" s="4">
        <f t="shared" si="20"/>
        <v>0</v>
      </c>
      <c r="J252" s="4">
        <f t="shared" si="21"/>
        <v>0</v>
      </c>
      <c r="K252" s="4">
        <f t="shared" si="22"/>
        <v>0.58112211457089635</v>
      </c>
      <c r="L252">
        <v>307298.17481014598</v>
      </c>
      <c r="M252" s="5">
        <f t="shared" si="23"/>
        <v>543.5675994423143</v>
      </c>
    </row>
    <row r="253" spans="2:13" x14ac:dyDescent="0.35">
      <c r="B253" t="s">
        <v>1054</v>
      </c>
      <c r="C253" t="str">
        <f t="shared" si="18"/>
        <v>Ricran</v>
      </c>
      <c r="E253">
        <v>53.692233268099997</v>
      </c>
      <c r="H253" s="4">
        <f t="shared" si="19"/>
        <v>0</v>
      </c>
      <c r="I253" s="4">
        <f t="shared" si="20"/>
        <v>1</v>
      </c>
      <c r="J253" s="4">
        <f t="shared" si="21"/>
        <v>0</v>
      </c>
      <c r="K253" s="4">
        <f t="shared" si="22"/>
        <v>0</v>
      </c>
      <c r="L253">
        <v>53.692233268099997</v>
      </c>
      <c r="M253" s="5">
        <f t="shared" si="23"/>
        <v>533.6</v>
      </c>
    </row>
    <row r="254" spans="2:13" x14ac:dyDescent="0.35">
      <c r="B254" t="s">
        <v>1630</v>
      </c>
      <c r="C254" t="str">
        <f t="shared" si="18"/>
        <v>Rio Negro</v>
      </c>
      <c r="F254">
        <v>48812.905475945801</v>
      </c>
      <c r="H254" s="4">
        <f t="shared" si="19"/>
        <v>0</v>
      </c>
      <c r="I254" s="4">
        <f t="shared" si="20"/>
        <v>0</v>
      </c>
      <c r="J254" s="4">
        <f t="shared" si="21"/>
        <v>1</v>
      </c>
      <c r="K254" s="4">
        <f t="shared" si="22"/>
        <v>0</v>
      </c>
      <c r="L254">
        <v>48812.905475945801</v>
      </c>
      <c r="M254" s="5">
        <f t="shared" si="23"/>
        <v>503.09</v>
      </c>
    </row>
    <row r="255" spans="2:13" x14ac:dyDescent="0.35">
      <c r="B255" t="s">
        <v>1603</v>
      </c>
      <c r="C255" t="str">
        <f t="shared" si="18"/>
        <v>Rio Santiago</v>
      </c>
      <c r="E255">
        <v>424207.24873495731</v>
      </c>
      <c r="F255">
        <v>385572.99420923059</v>
      </c>
      <c r="H255" s="4">
        <f t="shared" si="19"/>
        <v>0</v>
      </c>
      <c r="I255" s="4">
        <f t="shared" si="20"/>
        <v>0.5238547771832891</v>
      </c>
      <c r="J255" s="4">
        <f t="shared" si="21"/>
        <v>0.47614522281671079</v>
      </c>
      <c r="K255" s="4">
        <f t="shared" si="22"/>
        <v>0</v>
      </c>
      <c r="L255">
        <v>809780.24294418795</v>
      </c>
      <c r="M255" s="5">
        <f t="shared" si="23"/>
        <v>519.07280925186205</v>
      </c>
    </row>
    <row r="256" spans="2:13" x14ac:dyDescent="0.35">
      <c r="B256" t="s">
        <v>1108</v>
      </c>
      <c r="C256" t="str">
        <f t="shared" si="18"/>
        <v>Rio Tambo</v>
      </c>
      <c r="D256">
        <v>158455.23870551112</v>
      </c>
      <c r="E256">
        <v>603884.89928219561</v>
      </c>
      <c r="F256">
        <v>251595.90572024629</v>
      </c>
      <c r="H256" s="4">
        <f t="shared" si="19"/>
        <v>0.15627735071537852</v>
      </c>
      <c r="I256" s="4">
        <f t="shared" si="20"/>
        <v>0.59558480342980524</v>
      </c>
      <c r="J256" s="4">
        <f t="shared" si="21"/>
        <v>0.24813784585481627</v>
      </c>
      <c r="K256" s="4">
        <f t="shared" si="22"/>
        <v>0</v>
      </c>
      <c r="L256">
        <v>1013936.043707953</v>
      </c>
      <c r="M256" s="5">
        <f t="shared" si="23"/>
        <v>549.05053085685199</v>
      </c>
    </row>
    <row r="257" spans="2:13" x14ac:dyDescent="0.35">
      <c r="B257" t="s">
        <v>426</v>
      </c>
      <c r="C257" t="str">
        <f t="shared" si="18"/>
        <v>Rioja</v>
      </c>
      <c r="E257">
        <v>626.33919704769994</v>
      </c>
      <c r="F257">
        <v>20281.969654328001</v>
      </c>
      <c r="H257" s="4">
        <f t="shared" si="19"/>
        <v>0</v>
      </c>
      <c r="I257" s="4">
        <f t="shared" si="20"/>
        <v>2.995647335707349E-2</v>
      </c>
      <c r="J257" s="4">
        <f t="shared" si="21"/>
        <v>0.97004352664292659</v>
      </c>
      <c r="K257" s="4">
        <f t="shared" si="22"/>
        <v>0</v>
      </c>
      <c r="L257">
        <v>20908.308851375699</v>
      </c>
      <c r="M257" s="5">
        <f t="shared" si="23"/>
        <v>504.00397200212433</v>
      </c>
    </row>
    <row r="258" spans="2:13" x14ac:dyDescent="0.35">
      <c r="B258" t="s">
        <v>1692</v>
      </c>
      <c r="C258" t="str">
        <f t="shared" si="18"/>
        <v>Rumisapa</v>
      </c>
      <c r="F258">
        <v>3324.4325132819999</v>
      </c>
      <c r="H258" s="4">
        <f t="shared" si="19"/>
        <v>0</v>
      </c>
      <c r="I258" s="4">
        <f t="shared" si="20"/>
        <v>0</v>
      </c>
      <c r="J258" s="4">
        <f t="shared" si="21"/>
        <v>1</v>
      </c>
      <c r="K258" s="4">
        <f t="shared" si="22"/>
        <v>0</v>
      </c>
      <c r="L258">
        <v>3324.4325132819999</v>
      </c>
      <c r="M258" s="5">
        <f t="shared" si="23"/>
        <v>503.09</v>
      </c>
    </row>
    <row r="259" spans="2:13" x14ac:dyDescent="0.35">
      <c r="B259" t="s">
        <v>1639</v>
      </c>
      <c r="C259" t="str">
        <f t="shared" si="18"/>
        <v>Rupa-Rupa</v>
      </c>
      <c r="E259">
        <v>366.03000000000003</v>
      </c>
      <c r="F259">
        <v>36511.285939668698</v>
      </c>
      <c r="H259" s="4">
        <f t="shared" si="19"/>
        <v>0</v>
      </c>
      <c r="I259" s="4">
        <f t="shared" si="20"/>
        <v>9.9256139085291684E-3</v>
      </c>
      <c r="J259" s="4">
        <f t="shared" si="21"/>
        <v>0.99007438609147091</v>
      </c>
      <c r="K259" s="4">
        <f t="shared" si="22"/>
        <v>0</v>
      </c>
      <c r="L259">
        <v>36877.315939668697</v>
      </c>
      <c r="M259" s="5">
        <f t="shared" si="23"/>
        <v>503.39283048034923</v>
      </c>
    </row>
    <row r="260" spans="2:13" x14ac:dyDescent="0.35">
      <c r="B260" t="s">
        <v>1659</v>
      </c>
      <c r="C260" t="str">
        <f t="shared" ref="C260:C323" si="24">PROPER(B260)</f>
        <v>Sacanche</v>
      </c>
      <c r="F260">
        <v>16172.975055663699</v>
      </c>
      <c r="H260" s="4">
        <f t="shared" ref="H260:H323" si="25">+D260/L260</f>
        <v>0</v>
      </c>
      <c r="I260" s="4">
        <f t="shared" ref="I260:I323" si="26">+E260/L260</f>
        <v>0</v>
      </c>
      <c r="J260" s="4">
        <f t="shared" ref="J260:J323" si="27">+F260/L260</f>
        <v>1</v>
      </c>
      <c r="K260" s="4">
        <f t="shared" ref="K260:K323" si="28">+G260/L260</f>
        <v>0</v>
      </c>
      <c r="L260">
        <v>16172.975055663699</v>
      </c>
      <c r="M260" s="5">
        <f t="shared" ref="M260:M323" si="29">+H260*$U$3+I260*$U$4+J260*$U$5+K260*$U$6</f>
        <v>503.09</v>
      </c>
    </row>
    <row r="261" spans="2:13" x14ac:dyDescent="0.35">
      <c r="B261" t="s">
        <v>851</v>
      </c>
      <c r="C261" t="str">
        <f t="shared" si="24"/>
        <v>Salcahuasi</v>
      </c>
      <c r="F261">
        <v>35.817761525800002</v>
      </c>
      <c r="H261" s="4">
        <f t="shared" si="25"/>
        <v>0</v>
      </c>
      <c r="I261" s="4">
        <f t="shared" si="26"/>
        <v>0</v>
      </c>
      <c r="J261" s="4">
        <f t="shared" si="27"/>
        <v>1</v>
      </c>
      <c r="K261" s="4">
        <f t="shared" si="28"/>
        <v>0</v>
      </c>
      <c r="L261">
        <v>35.817761525800002</v>
      </c>
      <c r="M261" s="5">
        <f t="shared" si="29"/>
        <v>503.09</v>
      </c>
    </row>
    <row r="262" spans="2:13" x14ac:dyDescent="0.35">
      <c r="B262" t="s">
        <v>1526</v>
      </c>
      <c r="C262" t="str">
        <f t="shared" si="24"/>
        <v>Sallique</v>
      </c>
      <c r="E262">
        <v>95.4</v>
      </c>
      <c r="F262">
        <v>17113.272150127599</v>
      </c>
      <c r="H262" s="4">
        <f t="shared" si="25"/>
        <v>0</v>
      </c>
      <c r="I262" s="4">
        <f t="shared" si="26"/>
        <v>5.5437165150068026E-3</v>
      </c>
      <c r="J262" s="4">
        <f t="shared" si="27"/>
        <v>0.99445628348499315</v>
      </c>
      <c r="K262" s="4">
        <f t="shared" si="28"/>
        <v>0</v>
      </c>
      <c r="L262">
        <v>17208.672150127601</v>
      </c>
      <c r="M262" s="5">
        <f t="shared" si="29"/>
        <v>503.25913879087284</v>
      </c>
    </row>
    <row r="263" spans="2:13" x14ac:dyDescent="0.35">
      <c r="B263" t="s">
        <v>130</v>
      </c>
      <c r="C263" t="str">
        <f t="shared" si="24"/>
        <v>San Antonio</v>
      </c>
      <c r="E263">
        <v>1819.4554701090001</v>
      </c>
      <c r="F263">
        <v>6009.8509619098995</v>
      </c>
      <c r="H263" s="4">
        <f t="shared" si="25"/>
        <v>0</v>
      </c>
      <c r="I263" s="4">
        <f t="shared" si="26"/>
        <v>0.23239037658152145</v>
      </c>
      <c r="J263" s="4">
        <f t="shared" si="27"/>
        <v>0.7676096234184786</v>
      </c>
      <c r="K263" s="4">
        <f t="shared" si="28"/>
        <v>0</v>
      </c>
      <c r="L263">
        <v>7829.3064320188996</v>
      </c>
      <c r="M263" s="5">
        <f t="shared" si="29"/>
        <v>510.18023038950219</v>
      </c>
    </row>
    <row r="264" spans="2:13" x14ac:dyDescent="0.35">
      <c r="B264" t="s">
        <v>1413</v>
      </c>
      <c r="C264" t="str">
        <f t="shared" si="24"/>
        <v>San Carlos</v>
      </c>
      <c r="F264">
        <v>7454.2103767791004</v>
      </c>
      <c r="H264" s="4">
        <f t="shared" si="25"/>
        <v>0</v>
      </c>
      <c r="I264" s="4">
        <f t="shared" si="26"/>
        <v>0</v>
      </c>
      <c r="J264" s="4">
        <f t="shared" si="27"/>
        <v>1</v>
      </c>
      <c r="K264" s="4">
        <f t="shared" si="28"/>
        <v>0</v>
      </c>
      <c r="L264">
        <v>7454.2103767791004</v>
      </c>
      <c r="M264" s="5">
        <f t="shared" si="29"/>
        <v>503.09</v>
      </c>
    </row>
    <row r="265" spans="2:13" x14ac:dyDescent="0.35">
      <c r="B265" t="s">
        <v>66</v>
      </c>
      <c r="C265" t="str">
        <f t="shared" si="24"/>
        <v>San Cristobal</v>
      </c>
      <c r="E265">
        <v>31.232708823700001</v>
      </c>
      <c r="F265">
        <v>6384.0783930850994</v>
      </c>
      <c r="H265" s="4">
        <f t="shared" si="25"/>
        <v>0</v>
      </c>
      <c r="I265" s="4">
        <f t="shared" si="26"/>
        <v>4.8684636376257855E-3</v>
      </c>
      <c r="J265" s="4">
        <f t="shared" si="27"/>
        <v>0.99513153636237428</v>
      </c>
      <c r="K265" s="4">
        <f t="shared" si="28"/>
        <v>0</v>
      </c>
      <c r="L265">
        <v>6415.3111019087992</v>
      </c>
      <c r="M265" s="5">
        <f t="shared" si="29"/>
        <v>503.23853682558399</v>
      </c>
    </row>
    <row r="266" spans="2:13" x14ac:dyDescent="0.35">
      <c r="B266" t="s">
        <v>424</v>
      </c>
      <c r="C266" t="str">
        <f t="shared" si="24"/>
        <v>San Felipe</v>
      </c>
      <c r="F266">
        <v>13251.484442855201</v>
      </c>
      <c r="H266" s="4">
        <f t="shared" si="25"/>
        <v>0</v>
      </c>
      <c r="I266" s="4">
        <f t="shared" si="26"/>
        <v>0</v>
      </c>
      <c r="J266" s="4">
        <f t="shared" si="27"/>
        <v>1</v>
      </c>
      <c r="K266" s="4">
        <f t="shared" si="28"/>
        <v>0</v>
      </c>
      <c r="L266">
        <v>13251.484442855201</v>
      </c>
      <c r="M266" s="5">
        <f t="shared" si="29"/>
        <v>503.09</v>
      </c>
    </row>
    <row r="267" spans="2:13" x14ac:dyDescent="0.35">
      <c r="B267" t="s">
        <v>1615</v>
      </c>
      <c r="C267" t="str">
        <f t="shared" si="24"/>
        <v>San Fernando</v>
      </c>
      <c r="F267">
        <v>6917.1081023085999</v>
      </c>
      <c r="H267" s="4">
        <f t="shared" si="25"/>
        <v>0</v>
      </c>
      <c r="I267" s="4">
        <f t="shared" si="26"/>
        <v>0</v>
      </c>
      <c r="J267" s="4">
        <f t="shared" si="27"/>
        <v>1</v>
      </c>
      <c r="K267" s="4">
        <f t="shared" si="28"/>
        <v>0</v>
      </c>
      <c r="L267">
        <v>6917.1081023085999</v>
      </c>
      <c r="M267" s="5">
        <f t="shared" si="29"/>
        <v>503.09</v>
      </c>
    </row>
    <row r="268" spans="2:13" x14ac:dyDescent="0.35">
      <c r="B268" t="s">
        <v>1700</v>
      </c>
      <c r="C268" t="str">
        <f t="shared" si="24"/>
        <v>San Francisco De Daguas</v>
      </c>
      <c r="F268">
        <v>4044.1240551246001</v>
      </c>
      <c r="H268" s="4">
        <f t="shared" si="25"/>
        <v>0</v>
      </c>
      <c r="I268" s="4">
        <f t="shared" si="26"/>
        <v>0</v>
      </c>
      <c r="J268" s="4">
        <f t="shared" si="27"/>
        <v>1</v>
      </c>
      <c r="K268" s="4">
        <f t="shared" si="28"/>
        <v>0</v>
      </c>
      <c r="L268">
        <v>4044.1240551246001</v>
      </c>
      <c r="M268" s="5">
        <f t="shared" si="29"/>
        <v>503.09</v>
      </c>
    </row>
    <row r="269" spans="2:13" x14ac:dyDescent="0.35">
      <c r="B269" t="s">
        <v>1434</v>
      </c>
      <c r="C269" t="str">
        <f t="shared" si="24"/>
        <v>San Francisco Del Yeso</v>
      </c>
      <c r="F269">
        <v>9345.1258073165991</v>
      </c>
      <c r="H269" s="4">
        <f t="shared" si="25"/>
        <v>0</v>
      </c>
      <c r="I269" s="4">
        <f t="shared" si="26"/>
        <v>0</v>
      </c>
      <c r="J269" s="4">
        <f t="shared" si="27"/>
        <v>1</v>
      </c>
      <c r="K269" s="4">
        <f t="shared" si="28"/>
        <v>0</v>
      </c>
      <c r="L269">
        <v>9345.1258073165991</v>
      </c>
      <c r="M269" s="5">
        <f t="shared" si="29"/>
        <v>503.09</v>
      </c>
    </row>
    <row r="270" spans="2:13" x14ac:dyDescent="0.35">
      <c r="B270" t="s">
        <v>636</v>
      </c>
      <c r="C270" t="str">
        <f t="shared" si="24"/>
        <v>San Gaban</v>
      </c>
      <c r="E270">
        <v>26125.313122904001</v>
      </c>
      <c r="F270">
        <v>40393.977593056501</v>
      </c>
      <c r="H270" s="4">
        <f t="shared" si="25"/>
        <v>0</v>
      </c>
      <c r="I270" s="4">
        <f t="shared" si="26"/>
        <v>0.3927479208168338</v>
      </c>
      <c r="J270" s="4">
        <f t="shared" si="27"/>
        <v>0.60725207918316626</v>
      </c>
      <c r="K270" s="4">
        <f t="shared" si="28"/>
        <v>0</v>
      </c>
      <c r="L270">
        <v>66519.290715960495</v>
      </c>
      <c r="M270" s="5">
        <f t="shared" si="29"/>
        <v>515.07273906412161</v>
      </c>
    </row>
    <row r="271" spans="2:13" x14ac:dyDescent="0.35">
      <c r="B271" t="s">
        <v>1669</v>
      </c>
      <c r="C271" t="str">
        <f t="shared" si="24"/>
        <v>San Hilarion</v>
      </c>
      <c r="E271">
        <v>1744.0281379238002</v>
      </c>
      <c r="F271">
        <v>8643.2426160218001</v>
      </c>
      <c r="H271" s="4">
        <f t="shared" si="25"/>
        <v>0</v>
      </c>
      <c r="I271" s="4">
        <f t="shared" si="26"/>
        <v>0.1679005177814713</v>
      </c>
      <c r="J271" s="4">
        <f t="shared" si="27"/>
        <v>0.8320994822185287</v>
      </c>
      <c r="K271" s="4">
        <f t="shared" si="28"/>
        <v>0</v>
      </c>
      <c r="L271">
        <v>10387.270753945601</v>
      </c>
      <c r="M271" s="5">
        <f t="shared" si="29"/>
        <v>508.21264479751267</v>
      </c>
    </row>
    <row r="272" spans="2:13" x14ac:dyDescent="0.35">
      <c r="B272" t="s">
        <v>448</v>
      </c>
      <c r="C272" t="str">
        <f t="shared" si="24"/>
        <v>San Ignacio</v>
      </c>
      <c r="F272">
        <v>32550.886726196801</v>
      </c>
      <c r="H272" s="4">
        <f t="shared" si="25"/>
        <v>0</v>
      </c>
      <c r="I272" s="4">
        <f t="shared" si="26"/>
        <v>0</v>
      </c>
      <c r="J272" s="4">
        <f t="shared" si="27"/>
        <v>1</v>
      </c>
      <c r="K272" s="4">
        <f t="shared" si="28"/>
        <v>0</v>
      </c>
      <c r="L272">
        <v>32550.886726196801</v>
      </c>
      <c r="M272" s="5">
        <f t="shared" si="29"/>
        <v>503.09</v>
      </c>
    </row>
    <row r="273" spans="2:19" x14ac:dyDescent="0.35">
      <c r="B273" t="s">
        <v>1469</v>
      </c>
      <c r="C273" t="str">
        <f t="shared" si="24"/>
        <v>San Isidro De Maino</v>
      </c>
      <c r="F273">
        <v>7411.2988610244001</v>
      </c>
      <c r="H273" s="4">
        <f t="shared" si="25"/>
        <v>0</v>
      </c>
      <c r="I273" s="4">
        <f t="shared" si="26"/>
        <v>0</v>
      </c>
      <c r="J273" s="4">
        <f t="shared" si="27"/>
        <v>1</v>
      </c>
      <c r="K273" s="4">
        <f t="shared" si="28"/>
        <v>0</v>
      </c>
      <c r="L273">
        <v>7411.2988610244001</v>
      </c>
      <c r="M273" s="5">
        <f t="shared" si="29"/>
        <v>503.09</v>
      </c>
    </row>
    <row r="274" spans="2:19" x14ac:dyDescent="0.35">
      <c r="B274" t="s">
        <v>570</v>
      </c>
      <c r="C274" t="str">
        <f t="shared" si="24"/>
        <v>San Jeronimo</v>
      </c>
      <c r="F274">
        <v>19926.304442824199</v>
      </c>
      <c r="H274" s="4">
        <f t="shared" si="25"/>
        <v>0</v>
      </c>
      <c r="I274" s="4">
        <f t="shared" si="26"/>
        <v>0</v>
      </c>
      <c r="J274" s="4">
        <f t="shared" si="27"/>
        <v>1</v>
      </c>
      <c r="K274" s="4">
        <f t="shared" si="28"/>
        <v>0</v>
      </c>
      <c r="L274">
        <v>19926.304442824199</v>
      </c>
      <c r="M274" s="5">
        <f t="shared" si="29"/>
        <v>503.09</v>
      </c>
    </row>
    <row r="275" spans="2:19" x14ac:dyDescent="0.35">
      <c r="B275" t="s">
        <v>1565</v>
      </c>
      <c r="C275" t="str">
        <f t="shared" si="24"/>
        <v>San Jose De Lourdes</v>
      </c>
      <c r="E275">
        <v>55730.225957228104</v>
      </c>
      <c r="F275">
        <v>80491.376690532794</v>
      </c>
      <c r="H275" s="4">
        <f t="shared" si="25"/>
        <v>0</v>
      </c>
      <c r="I275" s="4">
        <f t="shared" si="26"/>
        <v>0.40911444935304581</v>
      </c>
      <c r="J275" s="4">
        <f t="shared" si="27"/>
        <v>0.59088555064695425</v>
      </c>
      <c r="K275" s="4">
        <f t="shared" si="28"/>
        <v>0</v>
      </c>
      <c r="L275">
        <v>136221.60264776088</v>
      </c>
      <c r="M275" s="5">
        <f t="shared" si="29"/>
        <v>515.57208184976139</v>
      </c>
    </row>
    <row r="276" spans="2:19" x14ac:dyDescent="0.35">
      <c r="B276" t="s">
        <v>1680</v>
      </c>
      <c r="C276" t="str">
        <f t="shared" si="24"/>
        <v>San Jose De Sisa</v>
      </c>
      <c r="E276">
        <v>2520.6550677796999</v>
      </c>
      <c r="F276">
        <v>28345.163941254097</v>
      </c>
      <c r="H276" s="4">
        <f t="shared" si="25"/>
        <v>0</v>
      </c>
      <c r="I276" s="4">
        <f t="shared" si="26"/>
        <v>8.1664933855860281E-2</v>
      </c>
      <c r="J276" s="4">
        <f t="shared" si="27"/>
        <v>0.91833506614413973</v>
      </c>
      <c r="K276" s="4">
        <f t="shared" si="28"/>
        <v>0</v>
      </c>
      <c r="L276">
        <v>30865.819009033796</v>
      </c>
      <c r="M276" s="5">
        <f t="shared" si="29"/>
        <v>505.58159713194226</v>
      </c>
    </row>
    <row r="277" spans="2:19" x14ac:dyDescent="0.35">
      <c r="B277" t="s">
        <v>437</v>
      </c>
      <c r="C277" t="str">
        <f t="shared" si="24"/>
        <v>San Jose Del Alto</v>
      </c>
      <c r="E277">
        <v>878.49</v>
      </c>
      <c r="F277">
        <v>47027.016930707403</v>
      </c>
      <c r="H277" s="4">
        <f t="shared" si="25"/>
        <v>0</v>
      </c>
      <c r="I277" s="4">
        <f t="shared" si="26"/>
        <v>1.833797524094017E-2</v>
      </c>
      <c r="J277" s="4">
        <f t="shared" si="27"/>
        <v>0.98166202475905984</v>
      </c>
      <c r="K277" s="4">
        <f t="shared" si="28"/>
        <v>0</v>
      </c>
      <c r="L277">
        <v>47905.506930707401</v>
      </c>
      <c r="M277" s="5">
        <f t="shared" si="29"/>
        <v>503.64949162460107</v>
      </c>
    </row>
    <row r="278" spans="2:19" x14ac:dyDescent="0.35">
      <c r="B278" t="s">
        <v>488</v>
      </c>
      <c r="C278" t="str">
        <f t="shared" si="24"/>
        <v>San Juan Bautista</v>
      </c>
      <c r="D278">
        <v>319990.49655937799</v>
      </c>
      <c r="H278" s="4">
        <f t="shared" si="25"/>
        <v>1</v>
      </c>
      <c r="I278" s="4">
        <f t="shared" si="26"/>
        <v>0</v>
      </c>
      <c r="J278" s="4">
        <f t="shared" si="27"/>
        <v>0</v>
      </c>
      <c r="K278" s="4">
        <f t="shared" si="28"/>
        <v>0</v>
      </c>
      <c r="L278">
        <v>319990.49655937799</v>
      </c>
      <c r="M278" s="5">
        <f t="shared" si="29"/>
        <v>680.91</v>
      </c>
    </row>
    <row r="279" spans="2:19" x14ac:dyDescent="0.35">
      <c r="B279" t="s">
        <v>1452</v>
      </c>
      <c r="C279" t="str">
        <f t="shared" si="24"/>
        <v>San Juan De Lopecancha</v>
      </c>
      <c r="F279">
        <v>8545.8590315426009</v>
      </c>
      <c r="H279" s="4">
        <f t="shared" si="25"/>
        <v>0</v>
      </c>
      <c r="I279" s="4">
        <f t="shared" si="26"/>
        <v>0</v>
      </c>
      <c r="J279" s="4">
        <f t="shared" si="27"/>
        <v>1</v>
      </c>
      <c r="K279" s="4">
        <f t="shared" si="28"/>
        <v>0</v>
      </c>
      <c r="L279">
        <v>8545.8590315426009</v>
      </c>
      <c r="M279" s="5">
        <f t="shared" si="29"/>
        <v>503.09</v>
      </c>
    </row>
    <row r="280" spans="2:19" x14ac:dyDescent="0.35">
      <c r="B280" t="s">
        <v>363</v>
      </c>
      <c r="C280" t="str">
        <f t="shared" si="24"/>
        <v>San Juan Del Oro</v>
      </c>
      <c r="E280">
        <v>2956.0020168693</v>
      </c>
      <c r="F280">
        <v>17399.435546547702</v>
      </c>
      <c r="H280" s="4">
        <f t="shared" si="25"/>
        <v>0</v>
      </c>
      <c r="I280" s="4">
        <f t="shared" si="26"/>
        <v>0.14521928146520693</v>
      </c>
      <c r="J280" s="4">
        <f t="shared" si="27"/>
        <v>0.85478071853479298</v>
      </c>
      <c r="K280" s="4">
        <f t="shared" si="28"/>
        <v>0</v>
      </c>
      <c r="L280">
        <v>20355.437563417003</v>
      </c>
      <c r="M280" s="5">
        <f t="shared" si="29"/>
        <v>507.52064027750345</v>
      </c>
    </row>
    <row r="281" spans="2:19" x14ac:dyDescent="0.35">
      <c r="B281" t="s">
        <v>1631</v>
      </c>
      <c r="C281" t="str">
        <f t="shared" si="24"/>
        <v>San Luis De Shuaro</v>
      </c>
      <c r="F281">
        <v>15652.181352313199</v>
      </c>
      <c r="H281" s="4">
        <f t="shared" si="25"/>
        <v>0</v>
      </c>
      <c r="I281" s="4">
        <f t="shared" si="26"/>
        <v>0</v>
      </c>
      <c r="J281" s="4">
        <f t="shared" si="27"/>
        <v>1</v>
      </c>
      <c r="K281" s="4">
        <f t="shared" si="28"/>
        <v>0</v>
      </c>
      <c r="L281">
        <v>15652.181352313199</v>
      </c>
      <c r="M281" s="5">
        <f t="shared" si="29"/>
        <v>503.09</v>
      </c>
    </row>
    <row r="282" spans="2:19" x14ac:dyDescent="0.35">
      <c r="B282" t="s">
        <v>427</v>
      </c>
      <c r="C282" t="str">
        <f t="shared" si="24"/>
        <v>San Martin</v>
      </c>
      <c r="E282">
        <v>3849.9105011257998</v>
      </c>
      <c r="F282">
        <v>48222.560202861001</v>
      </c>
      <c r="H282" s="4">
        <f t="shared" si="25"/>
        <v>0</v>
      </c>
      <c r="I282" s="4">
        <f t="shared" si="26"/>
        <v>7.3933701417993991E-2</v>
      </c>
      <c r="J282" s="4">
        <f t="shared" si="27"/>
        <v>0.92606629858200595</v>
      </c>
      <c r="K282" s="4">
        <f t="shared" si="28"/>
        <v>0</v>
      </c>
      <c r="L282">
        <v>52072.470703986801</v>
      </c>
      <c r="M282" s="5">
        <f t="shared" si="29"/>
        <v>505.34571723026295</v>
      </c>
    </row>
    <row r="283" spans="2:19" x14ac:dyDescent="0.35">
      <c r="B283" t="s">
        <v>719</v>
      </c>
      <c r="C283" t="str">
        <f t="shared" si="24"/>
        <v>San Miguel</v>
      </c>
      <c r="E283">
        <v>1829.0365403399001</v>
      </c>
      <c r="F283">
        <v>16691.384558002599</v>
      </c>
      <c r="H283" s="4">
        <f t="shared" si="25"/>
        <v>0</v>
      </c>
      <c r="I283" s="4">
        <f t="shared" si="26"/>
        <v>9.8757826867316267E-2</v>
      </c>
      <c r="J283" s="4">
        <f t="shared" si="27"/>
        <v>0.90124217313268373</v>
      </c>
      <c r="K283" s="4">
        <f t="shared" si="28"/>
        <v>0</v>
      </c>
      <c r="L283">
        <v>18520.4210983425</v>
      </c>
      <c r="M283" s="5">
        <f t="shared" si="29"/>
        <v>506.10310129772176</v>
      </c>
      <c r="R283" s="6"/>
      <c r="S283" s="7"/>
    </row>
    <row r="284" spans="2:19" x14ac:dyDescent="0.35">
      <c r="B284" t="s">
        <v>1232</v>
      </c>
      <c r="C284" t="str">
        <f t="shared" si="24"/>
        <v>San Nicolas</v>
      </c>
      <c r="E284">
        <v>245.07470181829999</v>
      </c>
      <c r="F284">
        <v>9855.5768188378006</v>
      </c>
      <c r="H284" s="4">
        <f t="shared" si="25"/>
        <v>0</v>
      </c>
      <c r="I284" s="4">
        <f t="shared" si="26"/>
        <v>2.4263256812406184E-2</v>
      </c>
      <c r="J284" s="4">
        <f t="shared" si="27"/>
        <v>0.97573674318759385</v>
      </c>
      <c r="K284" s="4">
        <f t="shared" si="28"/>
        <v>0</v>
      </c>
      <c r="L284">
        <v>10100.6515206561</v>
      </c>
      <c r="M284" s="5">
        <f t="shared" si="29"/>
        <v>503.83027196534653</v>
      </c>
      <c r="R284" s="6"/>
      <c r="S284" s="7"/>
    </row>
    <row r="285" spans="2:19" x14ac:dyDescent="0.35">
      <c r="B285" t="s">
        <v>389</v>
      </c>
      <c r="C285" t="str">
        <f t="shared" si="24"/>
        <v>San Pablo</v>
      </c>
      <c r="D285">
        <v>509910.56593957299</v>
      </c>
      <c r="E285">
        <v>921.29862901479987</v>
      </c>
      <c r="F285">
        <v>33873.020804356798</v>
      </c>
      <c r="H285" s="4">
        <f t="shared" si="25"/>
        <v>0.93612262278582481</v>
      </c>
      <c r="I285" s="4">
        <f t="shared" si="26"/>
        <v>1.6913720690865692E-3</v>
      </c>
      <c r="J285" s="4">
        <f t="shared" si="27"/>
        <v>6.2186005145088541E-2</v>
      </c>
      <c r="K285" s="4">
        <f t="shared" si="28"/>
        <v>0</v>
      </c>
      <c r="L285">
        <v>544704.88537294464</v>
      </c>
      <c r="M285" s="5">
        <f t="shared" si="29"/>
        <v>669.60292854560305</v>
      </c>
      <c r="R285" s="6"/>
      <c r="S285" s="7"/>
    </row>
    <row r="286" spans="2:19" x14ac:dyDescent="0.35">
      <c r="B286" t="s">
        <v>1095</v>
      </c>
      <c r="C286" t="str">
        <f t="shared" si="24"/>
        <v>San Pedro De Cajas</v>
      </c>
      <c r="E286">
        <v>1867.8027773083002</v>
      </c>
      <c r="F286">
        <v>33.325218114399995</v>
      </c>
      <c r="H286" s="4">
        <f t="shared" si="25"/>
        <v>0</v>
      </c>
      <c r="I286" s="4">
        <f t="shared" si="26"/>
        <v>0.98247081827492078</v>
      </c>
      <c r="J286" s="4">
        <f t="shared" si="27"/>
        <v>1.7529181725079172E-2</v>
      </c>
      <c r="K286" s="4">
        <f t="shared" si="28"/>
        <v>0</v>
      </c>
      <c r="L286">
        <v>1901.1279954227002</v>
      </c>
      <c r="M286" s="5">
        <f t="shared" si="29"/>
        <v>533.06518466556793</v>
      </c>
      <c r="R286" s="6"/>
      <c r="S286" s="7"/>
    </row>
    <row r="287" spans="2:19" x14ac:dyDescent="0.35">
      <c r="B287" t="s">
        <v>692</v>
      </c>
      <c r="C287" t="str">
        <f t="shared" si="24"/>
        <v>San Pedro De Putina Punco</v>
      </c>
      <c r="D287">
        <v>310978.36904209963</v>
      </c>
      <c r="E287">
        <v>181282.35774186332</v>
      </c>
      <c r="F287">
        <v>66560.799285764311</v>
      </c>
      <c r="H287" s="4">
        <f t="shared" si="25"/>
        <v>0.55648960273462544</v>
      </c>
      <c r="I287" s="4">
        <f t="shared" si="26"/>
        <v>0.32440117154549936</v>
      </c>
      <c r="J287" s="4">
        <f t="shared" si="27"/>
        <v>0.11910922571987528</v>
      </c>
      <c r="K287" s="4">
        <f t="shared" si="28"/>
        <v>0</v>
      </c>
      <c r="L287">
        <v>558821.52606972726</v>
      </c>
      <c r="M287" s="5">
        <f t="shared" si="29"/>
        <v>611.94246090212425</v>
      </c>
      <c r="R287" s="6"/>
      <c r="S287" s="7"/>
    </row>
    <row r="288" spans="2:19" x14ac:dyDescent="0.35">
      <c r="B288" t="s">
        <v>993</v>
      </c>
      <c r="C288" t="str">
        <f t="shared" si="24"/>
        <v>San Rafael</v>
      </c>
      <c r="F288">
        <v>10726.7163288888</v>
      </c>
      <c r="H288" s="4">
        <f t="shared" si="25"/>
        <v>0</v>
      </c>
      <c r="I288" s="4">
        <f t="shared" si="26"/>
        <v>0</v>
      </c>
      <c r="J288" s="4">
        <f t="shared" si="27"/>
        <v>1</v>
      </c>
      <c r="K288" s="4">
        <f t="shared" si="28"/>
        <v>0</v>
      </c>
      <c r="L288">
        <v>10726.7163288888</v>
      </c>
      <c r="M288" s="5">
        <f t="shared" si="29"/>
        <v>503.09</v>
      </c>
      <c r="R288" s="6"/>
      <c r="S288" s="7"/>
    </row>
    <row r="289" spans="2:19" x14ac:dyDescent="0.35">
      <c r="B289" t="s">
        <v>1092</v>
      </c>
      <c r="C289" t="str">
        <f t="shared" si="24"/>
        <v>San Ramon</v>
      </c>
      <c r="E289">
        <v>6030.9272710623</v>
      </c>
      <c r="F289">
        <v>44299.343328843701</v>
      </c>
      <c r="H289" s="4">
        <f t="shared" si="25"/>
        <v>0</v>
      </c>
      <c r="I289" s="4">
        <f t="shared" si="26"/>
        <v>0.11982703846367883</v>
      </c>
      <c r="J289" s="4">
        <f t="shared" si="27"/>
        <v>0.88017296153632119</v>
      </c>
      <c r="K289" s="4">
        <f t="shared" si="28"/>
        <v>0</v>
      </c>
      <c r="L289">
        <v>50330.270599905998</v>
      </c>
      <c r="M289" s="5">
        <f t="shared" si="29"/>
        <v>506.74592294352686</v>
      </c>
      <c r="R289" s="6"/>
      <c r="S289" s="7"/>
    </row>
    <row r="290" spans="2:19" x14ac:dyDescent="0.35">
      <c r="B290" t="s">
        <v>1714</v>
      </c>
      <c r="C290" t="str">
        <f t="shared" si="24"/>
        <v>San Roque De Cumbaza</v>
      </c>
      <c r="E290">
        <v>51803.636840869003</v>
      </c>
      <c r="F290">
        <v>12707.498171112999</v>
      </c>
      <c r="H290" s="4">
        <f t="shared" si="25"/>
        <v>0</v>
      </c>
      <c r="I290" s="4">
        <f t="shared" si="26"/>
        <v>0.80301853054123506</v>
      </c>
      <c r="J290" s="4">
        <f t="shared" si="27"/>
        <v>0.19698146945876502</v>
      </c>
      <c r="K290" s="4">
        <f t="shared" si="28"/>
        <v>0</v>
      </c>
      <c r="L290">
        <v>64511.135011981998</v>
      </c>
      <c r="M290" s="5">
        <f t="shared" si="29"/>
        <v>527.5900953668131</v>
      </c>
      <c r="R290" s="6"/>
      <c r="S290" s="7"/>
    </row>
    <row r="291" spans="2:19" x14ac:dyDescent="0.35">
      <c r="B291" t="s">
        <v>310</v>
      </c>
      <c r="C291" t="str">
        <f t="shared" si="24"/>
        <v>Sandia</v>
      </c>
      <c r="E291">
        <v>7910.7874958761031</v>
      </c>
      <c r="F291">
        <v>30060.748879018</v>
      </c>
      <c r="H291" s="4">
        <f t="shared" si="25"/>
        <v>0</v>
      </c>
      <c r="I291" s="4">
        <f t="shared" si="26"/>
        <v>0.20833466988990554</v>
      </c>
      <c r="J291" s="4">
        <f t="shared" si="27"/>
        <v>0.79166533011009443</v>
      </c>
      <c r="K291" s="4">
        <f t="shared" si="28"/>
        <v>0</v>
      </c>
      <c r="L291">
        <v>37971.536374894102</v>
      </c>
      <c r="M291" s="5">
        <f t="shared" si="29"/>
        <v>509.44629077834099</v>
      </c>
      <c r="R291" s="6"/>
      <c r="S291" s="7"/>
    </row>
    <row r="292" spans="2:19" x14ac:dyDescent="0.35">
      <c r="B292" t="s">
        <v>707</v>
      </c>
      <c r="C292" t="str">
        <f t="shared" si="24"/>
        <v>Santa Ana</v>
      </c>
      <c r="E292">
        <v>6419.2960414797008</v>
      </c>
      <c r="F292">
        <v>31297.240773918602</v>
      </c>
      <c r="H292" s="4">
        <f t="shared" si="25"/>
        <v>0</v>
      </c>
      <c r="I292" s="4">
        <f t="shared" si="26"/>
        <v>0.17019844830660416</v>
      </c>
      <c r="J292" s="4">
        <f t="shared" si="27"/>
        <v>0.82980155169339587</v>
      </c>
      <c r="K292" s="4">
        <f t="shared" si="28"/>
        <v>0</v>
      </c>
      <c r="L292">
        <v>37716.5368153983</v>
      </c>
      <c r="M292" s="5">
        <f t="shared" si="29"/>
        <v>508.28275465783452</v>
      </c>
      <c r="R292" s="6"/>
      <c r="S292" s="7"/>
    </row>
    <row r="293" spans="2:19" x14ac:dyDescent="0.35">
      <c r="B293" t="s">
        <v>1506</v>
      </c>
      <c r="C293" t="str">
        <f t="shared" si="24"/>
        <v>Santa Catalina</v>
      </c>
      <c r="E293">
        <v>22.540550447999998</v>
      </c>
      <c r="F293">
        <v>14609.6246124356</v>
      </c>
      <c r="H293" s="4">
        <f t="shared" si="25"/>
        <v>0</v>
      </c>
      <c r="I293" s="4">
        <f t="shared" si="26"/>
        <v>1.5404794982206084E-3</v>
      </c>
      <c r="J293" s="4">
        <f t="shared" si="27"/>
        <v>0.99845952050177933</v>
      </c>
      <c r="K293" s="4">
        <f t="shared" si="28"/>
        <v>0</v>
      </c>
      <c r="L293">
        <v>14632.165162883601</v>
      </c>
      <c r="M293" s="5">
        <f t="shared" si="29"/>
        <v>503.13700002949065</v>
      </c>
      <c r="R293" s="6"/>
      <c r="S293" s="7"/>
    </row>
    <row r="294" spans="2:19" x14ac:dyDescent="0.35">
      <c r="B294" t="s">
        <v>331</v>
      </c>
      <c r="C294" t="str">
        <f t="shared" si="24"/>
        <v>Santa Cruz</v>
      </c>
      <c r="D294">
        <v>62471.012422608401</v>
      </c>
      <c r="G294">
        <v>49156.975136219604</v>
      </c>
      <c r="H294" s="4">
        <f t="shared" si="25"/>
        <v>0.55963574896202573</v>
      </c>
      <c r="I294" s="4">
        <f t="shared" si="26"/>
        <v>0</v>
      </c>
      <c r="J294" s="4">
        <f t="shared" si="27"/>
        <v>0</v>
      </c>
      <c r="K294" s="4">
        <f t="shared" si="28"/>
        <v>0.44036425103797427</v>
      </c>
      <c r="L294">
        <v>111627.987558828</v>
      </c>
      <c r="M294" s="5">
        <f t="shared" si="29"/>
        <v>576.8343129096852</v>
      </c>
      <c r="R294" s="6"/>
      <c r="S294" s="7"/>
    </row>
    <row r="295" spans="2:19" x14ac:dyDescent="0.35">
      <c r="B295" t="s">
        <v>1138</v>
      </c>
      <c r="C295" t="str">
        <f t="shared" si="24"/>
        <v>Santa Maria Del Valle</v>
      </c>
      <c r="F295">
        <v>2.8368830158000002</v>
      </c>
      <c r="H295" s="4">
        <f t="shared" si="25"/>
        <v>0</v>
      </c>
      <c r="I295" s="4">
        <f t="shared" si="26"/>
        <v>0</v>
      </c>
      <c r="J295" s="4">
        <f t="shared" si="27"/>
        <v>1</v>
      </c>
      <c r="K295" s="4">
        <f t="shared" si="28"/>
        <v>0</v>
      </c>
      <c r="L295">
        <v>2.8368830158000002</v>
      </c>
      <c r="M295" s="5">
        <f t="shared" si="29"/>
        <v>503.09</v>
      </c>
    </row>
    <row r="296" spans="2:19" x14ac:dyDescent="0.35">
      <c r="B296" t="s">
        <v>72</v>
      </c>
      <c r="C296" t="str">
        <f t="shared" si="24"/>
        <v>Santa Rosa</v>
      </c>
      <c r="E296">
        <v>8085.7405907504999</v>
      </c>
      <c r="F296">
        <v>75089.108058911894</v>
      </c>
      <c r="H296" s="4">
        <f t="shared" si="25"/>
        <v>0</v>
      </c>
      <c r="I296" s="4">
        <f t="shared" si="26"/>
        <v>9.7213769811690776E-2</v>
      </c>
      <c r="J296" s="4">
        <f t="shared" si="27"/>
        <v>0.90278623018830917</v>
      </c>
      <c r="K296" s="4">
        <f t="shared" si="28"/>
        <v>0</v>
      </c>
      <c r="L296">
        <v>83174.848649662395</v>
      </c>
      <c r="M296" s="5">
        <f t="shared" si="29"/>
        <v>506.0559921169546</v>
      </c>
    </row>
    <row r="297" spans="2:19" x14ac:dyDescent="0.35">
      <c r="B297" t="s">
        <v>691</v>
      </c>
      <c r="C297" t="str">
        <f t="shared" si="24"/>
        <v>Santa Teresa</v>
      </c>
      <c r="E297">
        <v>2813.3760479641996</v>
      </c>
      <c r="F297">
        <v>55133.039707187498</v>
      </c>
      <c r="H297" s="4">
        <f t="shared" si="25"/>
        <v>0</v>
      </c>
      <c r="I297" s="4">
        <f t="shared" si="26"/>
        <v>4.8551338530616155E-2</v>
      </c>
      <c r="J297" s="4">
        <f t="shared" si="27"/>
        <v>0.95144866146938378</v>
      </c>
      <c r="K297" s="4">
        <f t="shared" si="28"/>
        <v>0</v>
      </c>
      <c r="L297">
        <v>57946.415755151698</v>
      </c>
      <c r="M297" s="5">
        <f t="shared" si="29"/>
        <v>504.57130133856907</v>
      </c>
    </row>
    <row r="298" spans="2:19" x14ac:dyDescent="0.35">
      <c r="B298" t="s">
        <v>740</v>
      </c>
      <c r="C298" t="str">
        <f t="shared" si="24"/>
        <v>Santillana</v>
      </c>
      <c r="E298">
        <v>423.97848250219994</v>
      </c>
      <c r="H298" s="4">
        <f t="shared" si="25"/>
        <v>0</v>
      </c>
      <c r="I298" s="4">
        <f t="shared" si="26"/>
        <v>1</v>
      </c>
      <c r="J298" s="4">
        <f t="shared" si="27"/>
        <v>0</v>
      </c>
      <c r="K298" s="4">
        <f t="shared" si="28"/>
        <v>0</v>
      </c>
      <c r="L298">
        <v>423.97848250219994</v>
      </c>
      <c r="M298" s="5">
        <f t="shared" si="29"/>
        <v>533.6</v>
      </c>
    </row>
    <row r="299" spans="2:19" x14ac:dyDescent="0.35">
      <c r="B299" t="s">
        <v>939</v>
      </c>
      <c r="C299" t="str">
        <f t="shared" si="24"/>
        <v>Santo Domingo De Acobamba</v>
      </c>
      <c r="E299">
        <v>3631.4575698366998</v>
      </c>
      <c r="F299">
        <v>58142.138368090593</v>
      </c>
      <c r="H299" s="4">
        <f t="shared" si="25"/>
        <v>0</v>
      </c>
      <c r="I299" s="4">
        <f t="shared" si="26"/>
        <v>5.8786565921882569E-2</v>
      </c>
      <c r="J299" s="4">
        <f t="shared" si="27"/>
        <v>0.94121343407811753</v>
      </c>
      <c r="K299" s="4">
        <f t="shared" si="28"/>
        <v>0</v>
      </c>
      <c r="L299">
        <v>61773.59593792729</v>
      </c>
      <c r="M299" s="5">
        <f t="shared" si="29"/>
        <v>504.88357812627669</v>
      </c>
    </row>
    <row r="300" spans="2:19" x14ac:dyDescent="0.35">
      <c r="B300" t="s">
        <v>321</v>
      </c>
      <c r="C300" t="str">
        <f t="shared" si="24"/>
        <v>Santo Tomas</v>
      </c>
      <c r="F300">
        <v>7249.3043115907994</v>
      </c>
      <c r="H300" s="4">
        <f t="shared" si="25"/>
        <v>0</v>
      </c>
      <c r="I300" s="4">
        <f t="shared" si="26"/>
        <v>0</v>
      </c>
      <c r="J300" s="4">
        <f t="shared" si="27"/>
        <v>1</v>
      </c>
      <c r="K300" s="4">
        <f t="shared" si="28"/>
        <v>0</v>
      </c>
      <c r="L300">
        <v>7249.3043115907994</v>
      </c>
      <c r="M300" s="5">
        <f t="shared" si="29"/>
        <v>503.09</v>
      </c>
    </row>
    <row r="301" spans="2:19" x14ac:dyDescent="0.35">
      <c r="B301" t="s">
        <v>1672</v>
      </c>
      <c r="C301" t="str">
        <f t="shared" si="24"/>
        <v>Saposoa</v>
      </c>
      <c r="E301">
        <v>15102.950163826701</v>
      </c>
      <c r="F301">
        <v>37448.751327509803</v>
      </c>
      <c r="H301" s="4">
        <f t="shared" si="25"/>
        <v>0</v>
      </c>
      <c r="I301" s="4">
        <f t="shared" si="26"/>
        <v>0.2873922201418449</v>
      </c>
      <c r="J301" s="4">
        <f t="shared" si="27"/>
        <v>0.71260777985815504</v>
      </c>
      <c r="K301" s="4">
        <f t="shared" si="28"/>
        <v>0</v>
      </c>
      <c r="L301">
        <v>52551.701491336506</v>
      </c>
      <c r="M301" s="5">
        <f t="shared" si="29"/>
        <v>511.85833663652761</v>
      </c>
    </row>
    <row r="302" spans="2:19" x14ac:dyDescent="0.35">
      <c r="B302" t="s">
        <v>1736</v>
      </c>
      <c r="C302" t="str">
        <f t="shared" si="24"/>
        <v>Saquena</v>
      </c>
      <c r="D302">
        <v>177366.24891791301</v>
      </c>
      <c r="G302">
        <v>82182.286158987205</v>
      </c>
      <c r="H302" s="4">
        <f t="shared" si="25"/>
        <v>0.68336447695750679</v>
      </c>
      <c r="I302" s="4">
        <f t="shared" si="26"/>
        <v>0</v>
      </c>
      <c r="J302" s="4">
        <f t="shared" si="27"/>
        <v>0</v>
      </c>
      <c r="K302" s="4">
        <f t="shared" si="28"/>
        <v>0.31663552304249326</v>
      </c>
      <c r="L302">
        <v>259548.53507690021</v>
      </c>
      <c r="M302" s="5">
        <f t="shared" si="29"/>
        <v>606.07636048413713</v>
      </c>
    </row>
    <row r="303" spans="2:19" x14ac:dyDescent="0.35">
      <c r="B303" t="s">
        <v>1725</v>
      </c>
      <c r="C303" t="str">
        <f t="shared" si="24"/>
        <v>Sarayacu</v>
      </c>
      <c r="D303">
        <v>189799.92760472017</v>
      </c>
      <c r="E303">
        <v>22394.3065649501</v>
      </c>
      <c r="F303">
        <v>3045.0902970227999</v>
      </c>
      <c r="G303">
        <v>409207.037922788</v>
      </c>
      <c r="H303" s="4">
        <f t="shared" si="25"/>
        <v>0.30394912843825289</v>
      </c>
      <c r="I303" s="4">
        <f t="shared" si="26"/>
        <v>3.5862658370299345E-2</v>
      </c>
      <c r="J303" s="4">
        <f t="shared" si="27"/>
        <v>4.8764641455682134E-3</v>
      </c>
      <c r="K303" s="4">
        <f t="shared" si="28"/>
        <v>0.65531174904587963</v>
      </c>
      <c r="L303">
        <v>624446.36238948104</v>
      </c>
      <c r="M303" s="5">
        <f t="shared" si="29"/>
        <v>519.88356017160311</v>
      </c>
    </row>
    <row r="304" spans="2:19" x14ac:dyDescent="0.35">
      <c r="B304" t="s">
        <v>1068</v>
      </c>
      <c r="C304" t="str">
        <f t="shared" si="24"/>
        <v>Satipo</v>
      </c>
      <c r="E304">
        <v>1621.7171982576999</v>
      </c>
      <c r="F304">
        <v>79886.8206038403</v>
      </c>
      <c r="H304" s="4">
        <f t="shared" si="25"/>
        <v>0</v>
      </c>
      <c r="I304" s="4">
        <f t="shared" si="26"/>
        <v>1.9896286229489416E-2</v>
      </c>
      <c r="J304" s="4">
        <f t="shared" si="27"/>
        <v>0.98010371377051064</v>
      </c>
      <c r="K304" s="4">
        <f t="shared" si="28"/>
        <v>0</v>
      </c>
      <c r="L304">
        <v>81508.537802097999</v>
      </c>
      <c r="M304" s="5">
        <f t="shared" si="29"/>
        <v>503.69703569286173</v>
      </c>
    </row>
    <row r="305" spans="2:13" x14ac:dyDescent="0.35">
      <c r="B305" t="s">
        <v>1675</v>
      </c>
      <c r="C305" t="str">
        <f t="shared" si="24"/>
        <v>Sauce</v>
      </c>
      <c r="E305">
        <v>14.04</v>
      </c>
      <c r="F305">
        <v>10065.540533535799</v>
      </c>
      <c r="H305" s="4">
        <f t="shared" si="25"/>
        <v>0</v>
      </c>
      <c r="I305" s="4">
        <f t="shared" si="26"/>
        <v>1.3929151072594218E-3</v>
      </c>
      <c r="J305" s="4">
        <f t="shared" si="27"/>
        <v>0.99860708489274053</v>
      </c>
      <c r="K305" s="4">
        <f t="shared" si="28"/>
        <v>0</v>
      </c>
      <c r="L305">
        <v>10079.5805335358</v>
      </c>
      <c r="M305" s="5">
        <f t="shared" si="29"/>
        <v>503.13249783992245</v>
      </c>
    </row>
    <row r="306" spans="2:13" x14ac:dyDescent="0.35">
      <c r="B306" t="s">
        <v>1632</v>
      </c>
      <c r="C306" t="str">
        <f t="shared" si="24"/>
        <v>Sepahua</v>
      </c>
      <c r="D306">
        <v>775647.17489590833</v>
      </c>
      <c r="H306" s="4">
        <f t="shared" si="25"/>
        <v>1</v>
      </c>
      <c r="I306" s="4">
        <f t="shared" si="26"/>
        <v>0</v>
      </c>
      <c r="J306" s="4">
        <f t="shared" si="27"/>
        <v>0</v>
      </c>
      <c r="K306" s="4">
        <f t="shared" si="28"/>
        <v>0</v>
      </c>
      <c r="L306">
        <v>775647.17489590833</v>
      </c>
      <c r="M306" s="5">
        <f t="shared" si="29"/>
        <v>680.91</v>
      </c>
    </row>
    <row r="307" spans="2:13" x14ac:dyDescent="0.35">
      <c r="B307" t="s">
        <v>1666</v>
      </c>
      <c r="C307" t="str">
        <f t="shared" si="24"/>
        <v>Shamboyacu</v>
      </c>
      <c r="E307">
        <v>7169.0174861969999</v>
      </c>
      <c r="F307">
        <v>32060.869819271702</v>
      </c>
      <c r="H307" s="4">
        <f t="shared" si="25"/>
        <v>0</v>
      </c>
      <c r="I307" s="4">
        <f t="shared" si="26"/>
        <v>0.18274376957482694</v>
      </c>
      <c r="J307" s="4">
        <f t="shared" si="27"/>
        <v>0.81725623042517315</v>
      </c>
      <c r="K307" s="4">
        <f t="shared" si="28"/>
        <v>0</v>
      </c>
      <c r="L307">
        <v>39229.887305468699</v>
      </c>
      <c r="M307" s="5">
        <f t="shared" si="29"/>
        <v>508.66551240972802</v>
      </c>
    </row>
    <row r="308" spans="2:13" x14ac:dyDescent="0.35">
      <c r="B308" t="s">
        <v>1693</v>
      </c>
      <c r="C308" t="str">
        <f t="shared" si="24"/>
        <v>Shanao</v>
      </c>
      <c r="F308">
        <v>2439.4372134908999</v>
      </c>
      <c r="H308" s="4">
        <f t="shared" si="25"/>
        <v>0</v>
      </c>
      <c r="I308" s="4">
        <f t="shared" si="26"/>
        <v>0</v>
      </c>
      <c r="J308" s="4">
        <f t="shared" si="27"/>
        <v>1</v>
      </c>
      <c r="K308" s="4">
        <f t="shared" si="28"/>
        <v>0</v>
      </c>
      <c r="L308">
        <v>2439.4372134908999</v>
      </c>
      <c r="M308" s="5">
        <f t="shared" si="29"/>
        <v>503.09</v>
      </c>
    </row>
    <row r="309" spans="2:13" x14ac:dyDescent="0.35">
      <c r="B309" t="s">
        <v>1681</v>
      </c>
      <c r="C309" t="str">
        <f t="shared" si="24"/>
        <v>Shapaja</v>
      </c>
      <c r="E309">
        <v>279.68795362870003</v>
      </c>
      <c r="F309">
        <v>23448.8614398926</v>
      </c>
      <c r="H309" s="4">
        <f t="shared" si="25"/>
        <v>0</v>
      </c>
      <c r="I309" s="4">
        <f t="shared" si="26"/>
        <v>1.1786980695291232E-2</v>
      </c>
      <c r="J309" s="4">
        <f t="shared" si="27"/>
        <v>0.98821301930470873</v>
      </c>
      <c r="K309" s="4">
        <f t="shared" si="28"/>
        <v>0</v>
      </c>
      <c r="L309">
        <v>23728.549393521302</v>
      </c>
      <c r="M309" s="5">
        <f t="shared" si="29"/>
        <v>503.44962078101327</v>
      </c>
    </row>
    <row r="310" spans="2:13" x14ac:dyDescent="0.35">
      <c r="B310" t="s">
        <v>1685</v>
      </c>
      <c r="C310" t="str">
        <f t="shared" si="24"/>
        <v>Shatoja</v>
      </c>
      <c r="F310">
        <v>6187.0956431395998</v>
      </c>
      <c r="H310" s="4">
        <f t="shared" si="25"/>
        <v>0</v>
      </c>
      <c r="I310" s="4">
        <f t="shared" si="26"/>
        <v>0</v>
      </c>
      <c r="J310" s="4">
        <f t="shared" si="27"/>
        <v>1</v>
      </c>
      <c r="K310" s="4">
        <f t="shared" si="28"/>
        <v>0</v>
      </c>
      <c r="L310">
        <v>6187.0956431395998</v>
      </c>
      <c r="M310" s="5">
        <f t="shared" si="29"/>
        <v>503.09</v>
      </c>
    </row>
    <row r="311" spans="2:13" x14ac:dyDescent="0.35">
      <c r="B311" t="s">
        <v>1726</v>
      </c>
      <c r="C311" t="str">
        <f t="shared" si="24"/>
        <v>Shipasbamba</v>
      </c>
      <c r="F311">
        <v>12558.242109198201</v>
      </c>
      <c r="H311" s="4">
        <f t="shared" si="25"/>
        <v>0</v>
      </c>
      <c r="I311" s="4">
        <f t="shared" si="26"/>
        <v>0</v>
      </c>
      <c r="J311" s="4">
        <f t="shared" si="27"/>
        <v>1</v>
      </c>
      <c r="K311" s="4">
        <f t="shared" si="28"/>
        <v>0</v>
      </c>
      <c r="L311">
        <v>12558.242109198201</v>
      </c>
      <c r="M311" s="5">
        <f t="shared" si="29"/>
        <v>503.09</v>
      </c>
    </row>
    <row r="312" spans="2:13" x14ac:dyDescent="0.35">
      <c r="B312" t="s">
        <v>1277</v>
      </c>
      <c r="C312" t="str">
        <f t="shared" si="24"/>
        <v>Shunte</v>
      </c>
      <c r="E312">
        <v>49625.2031839599</v>
      </c>
      <c r="F312">
        <v>17887.544806742499</v>
      </c>
      <c r="H312" s="4">
        <f t="shared" si="25"/>
        <v>0</v>
      </c>
      <c r="I312" s="4">
        <f t="shared" si="26"/>
        <v>0.7350493745387775</v>
      </c>
      <c r="J312" s="4">
        <f t="shared" si="27"/>
        <v>0.26495062546122261</v>
      </c>
      <c r="K312" s="4">
        <f t="shared" si="28"/>
        <v>0</v>
      </c>
      <c r="L312">
        <v>67512.747990702395</v>
      </c>
      <c r="M312" s="5">
        <f t="shared" si="29"/>
        <v>525.51635641717826</v>
      </c>
    </row>
    <row r="313" spans="2:13" x14ac:dyDescent="0.35">
      <c r="B313" t="s">
        <v>329</v>
      </c>
      <c r="C313" t="str">
        <f t="shared" si="24"/>
        <v>Sina</v>
      </c>
      <c r="E313">
        <v>1114.7460678611997</v>
      </c>
      <c r="F313">
        <v>9505.6176673985992</v>
      </c>
      <c r="H313" s="4">
        <f t="shared" si="25"/>
        <v>0</v>
      </c>
      <c r="I313" s="4">
        <f t="shared" si="26"/>
        <v>0.10496307806861857</v>
      </c>
      <c r="J313" s="4">
        <f t="shared" si="27"/>
        <v>0.89503692193138151</v>
      </c>
      <c r="K313" s="4">
        <f t="shared" si="28"/>
        <v>0</v>
      </c>
      <c r="L313">
        <v>10620.363735259798</v>
      </c>
      <c r="M313" s="5">
        <f t="shared" si="29"/>
        <v>506.29242351187355</v>
      </c>
    </row>
    <row r="314" spans="2:13" x14ac:dyDescent="0.35">
      <c r="B314" t="s">
        <v>758</v>
      </c>
      <c r="C314" t="str">
        <f t="shared" si="24"/>
        <v>Sivia</v>
      </c>
      <c r="E314">
        <v>17020.239711386002</v>
      </c>
      <c r="F314">
        <v>41651.3520477528</v>
      </c>
      <c r="H314" s="4">
        <f t="shared" si="25"/>
        <v>0</v>
      </c>
      <c r="I314" s="4">
        <f t="shared" si="26"/>
        <v>0.29009336888725024</v>
      </c>
      <c r="J314" s="4">
        <f t="shared" si="27"/>
        <v>0.70990663111274988</v>
      </c>
      <c r="K314" s="4">
        <f t="shared" si="28"/>
        <v>0</v>
      </c>
      <c r="L314">
        <v>58671.591759138799</v>
      </c>
      <c r="M314" s="5">
        <f t="shared" si="29"/>
        <v>511.94074868475002</v>
      </c>
    </row>
    <row r="315" spans="2:13" x14ac:dyDescent="0.35">
      <c r="B315" t="s">
        <v>1480</v>
      </c>
      <c r="C315" t="str">
        <f t="shared" si="24"/>
        <v>Soloco</v>
      </c>
      <c r="F315">
        <v>5233.5574644634999</v>
      </c>
      <c r="H315" s="4">
        <f t="shared" si="25"/>
        <v>0</v>
      </c>
      <c r="I315" s="4">
        <f t="shared" si="26"/>
        <v>0</v>
      </c>
      <c r="J315" s="4">
        <f t="shared" si="27"/>
        <v>1</v>
      </c>
      <c r="K315" s="4">
        <f t="shared" si="28"/>
        <v>0</v>
      </c>
      <c r="L315">
        <v>5233.5574644634999</v>
      </c>
      <c r="M315" s="5">
        <f t="shared" si="29"/>
        <v>503.09</v>
      </c>
    </row>
    <row r="316" spans="2:13" x14ac:dyDescent="0.35">
      <c r="B316" t="s">
        <v>1705</v>
      </c>
      <c r="C316" t="str">
        <f t="shared" si="24"/>
        <v>Sonche</v>
      </c>
      <c r="F316">
        <v>12029.9912058259</v>
      </c>
      <c r="H316" s="4">
        <f t="shared" si="25"/>
        <v>0</v>
      </c>
      <c r="I316" s="4">
        <f t="shared" si="26"/>
        <v>0</v>
      </c>
      <c r="J316" s="4">
        <f t="shared" si="27"/>
        <v>1</v>
      </c>
      <c r="K316" s="4">
        <f t="shared" si="28"/>
        <v>0</v>
      </c>
      <c r="L316">
        <v>12029.9912058259</v>
      </c>
      <c r="M316" s="5">
        <f t="shared" si="29"/>
        <v>503.09</v>
      </c>
    </row>
    <row r="317" spans="2:13" x14ac:dyDescent="0.35">
      <c r="B317" t="s">
        <v>449</v>
      </c>
      <c r="C317" t="str">
        <f t="shared" si="24"/>
        <v>Sondor</v>
      </c>
      <c r="E317">
        <v>2217.1782414917993</v>
      </c>
      <c r="F317">
        <v>18098.196604380799</v>
      </c>
      <c r="H317" s="4">
        <f t="shared" si="25"/>
        <v>0</v>
      </c>
      <c r="I317" s="4">
        <f t="shared" si="26"/>
        <v>0.10913794396179974</v>
      </c>
      <c r="J317" s="4">
        <f t="shared" si="27"/>
        <v>0.89086205603820035</v>
      </c>
      <c r="K317" s="4">
        <f t="shared" si="28"/>
        <v>0</v>
      </c>
      <c r="L317">
        <v>20315.374845872597</v>
      </c>
      <c r="M317" s="5">
        <f t="shared" si="29"/>
        <v>506.41979867027453</v>
      </c>
    </row>
    <row r="318" spans="2:13" x14ac:dyDescent="0.35">
      <c r="B318" t="s">
        <v>1621</v>
      </c>
      <c r="C318" t="str">
        <f t="shared" si="24"/>
        <v>Soplin</v>
      </c>
      <c r="D318">
        <v>394095.64851346001</v>
      </c>
      <c r="G318">
        <v>75539.077101261195</v>
      </c>
      <c r="H318" s="4">
        <f t="shared" si="25"/>
        <v>0.83915355279065984</v>
      </c>
      <c r="I318" s="4">
        <f t="shared" si="26"/>
        <v>0</v>
      </c>
      <c r="J318" s="4">
        <f t="shared" si="27"/>
        <v>0</v>
      </c>
      <c r="K318" s="4">
        <f t="shared" si="28"/>
        <v>0.16084644720934013</v>
      </c>
      <c r="L318">
        <v>469634.72561472119</v>
      </c>
      <c r="M318" s="5">
        <f t="shared" si="29"/>
        <v>642.89555066654441</v>
      </c>
    </row>
    <row r="319" spans="2:13" x14ac:dyDescent="0.35">
      <c r="B319" t="s">
        <v>1706</v>
      </c>
      <c r="C319" t="str">
        <f t="shared" si="24"/>
        <v>Soritor</v>
      </c>
      <c r="E319">
        <v>7735.6384546610989</v>
      </c>
      <c r="F319">
        <v>50633.612805430501</v>
      </c>
      <c r="H319" s="4">
        <f t="shared" si="25"/>
        <v>0</v>
      </c>
      <c r="I319" s="4">
        <f t="shared" si="26"/>
        <v>0.13252934186514284</v>
      </c>
      <c r="J319" s="4">
        <f t="shared" si="27"/>
        <v>0.86747065813485713</v>
      </c>
      <c r="K319" s="4">
        <f t="shared" si="28"/>
        <v>0</v>
      </c>
      <c r="L319">
        <v>58369.251260091602</v>
      </c>
      <c r="M319" s="5">
        <f t="shared" si="29"/>
        <v>507.13347022030547</v>
      </c>
    </row>
    <row r="320" spans="2:13" x14ac:dyDescent="0.35">
      <c r="B320" t="s">
        <v>856</v>
      </c>
      <c r="C320" t="str">
        <f t="shared" si="24"/>
        <v>Surcubamba</v>
      </c>
      <c r="F320">
        <v>12091.1518460313</v>
      </c>
      <c r="H320" s="4">
        <f t="shared" si="25"/>
        <v>0</v>
      </c>
      <c r="I320" s="4">
        <f t="shared" si="26"/>
        <v>0</v>
      </c>
      <c r="J320" s="4">
        <f t="shared" si="27"/>
        <v>1</v>
      </c>
      <c r="K320" s="4">
        <f t="shared" si="28"/>
        <v>0</v>
      </c>
      <c r="L320">
        <v>12091.1518460313</v>
      </c>
      <c r="M320" s="5">
        <f t="shared" si="29"/>
        <v>503.09</v>
      </c>
    </row>
    <row r="321" spans="2:13" x14ac:dyDescent="0.35">
      <c r="B321" t="s">
        <v>1536</v>
      </c>
      <c r="C321" t="str">
        <f t="shared" si="24"/>
        <v>Tabaconas</v>
      </c>
      <c r="E321">
        <v>15565.7048548816</v>
      </c>
      <c r="F321">
        <v>57990.368704026478</v>
      </c>
      <c r="H321" s="4">
        <f t="shared" si="25"/>
        <v>0</v>
      </c>
      <c r="I321" s="4">
        <f t="shared" si="26"/>
        <v>0.21161685367035885</v>
      </c>
      <c r="J321" s="4">
        <f t="shared" si="27"/>
        <v>0.78838314632964124</v>
      </c>
      <c r="K321" s="4">
        <f t="shared" si="28"/>
        <v>0</v>
      </c>
      <c r="L321">
        <v>73556.073558908072</v>
      </c>
      <c r="M321" s="5">
        <f t="shared" si="29"/>
        <v>509.54643020548269</v>
      </c>
    </row>
    <row r="322" spans="2:13" x14ac:dyDescent="0.35">
      <c r="B322" t="s">
        <v>1702</v>
      </c>
      <c r="C322" t="str">
        <f t="shared" si="24"/>
        <v>Tabalosos</v>
      </c>
      <c r="F322">
        <v>36199.417927540599</v>
      </c>
      <c r="H322" s="4">
        <f t="shared" si="25"/>
        <v>0</v>
      </c>
      <c r="I322" s="4">
        <f t="shared" si="26"/>
        <v>0</v>
      </c>
      <c r="J322" s="4">
        <f t="shared" si="27"/>
        <v>1</v>
      </c>
      <c r="K322" s="4">
        <f t="shared" si="28"/>
        <v>0</v>
      </c>
      <c r="L322">
        <v>36199.417927540599</v>
      </c>
      <c r="M322" s="5">
        <f t="shared" si="29"/>
        <v>503.09</v>
      </c>
    </row>
    <row r="323" spans="2:13" x14ac:dyDescent="0.35">
      <c r="B323" t="s">
        <v>1030</v>
      </c>
      <c r="C323" t="str">
        <f t="shared" si="24"/>
        <v>Tahuamanu</v>
      </c>
      <c r="D323">
        <v>354046.68974765198</v>
      </c>
      <c r="H323" s="4">
        <f t="shared" si="25"/>
        <v>1</v>
      </c>
      <c r="I323" s="4">
        <f t="shared" si="26"/>
        <v>0</v>
      </c>
      <c r="J323" s="4">
        <f t="shared" si="27"/>
        <v>0</v>
      </c>
      <c r="K323" s="4">
        <f t="shared" si="28"/>
        <v>0</v>
      </c>
      <c r="L323">
        <v>354046.68974765198</v>
      </c>
      <c r="M323" s="5">
        <f t="shared" si="29"/>
        <v>680.91</v>
      </c>
    </row>
    <row r="324" spans="2:13" x14ac:dyDescent="0.35">
      <c r="B324" t="s">
        <v>1633</v>
      </c>
      <c r="C324" t="str">
        <f t="shared" ref="C324:C368" si="30">PROPER(B324)</f>
        <v>Tahuania</v>
      </c>
      <c r="D324">
        <v>677090.68661320198</v>
      </c>
      <c r="E324">
        <v>81723.920531565091</v>
      </c>
      <c r="F324">
        <v>8884.5999093531009</v>
      </c>
      <c r="H324" s="4">
        <f t="shared" ref="H324:H368" si="31">+D324/L324</f>
        <v>0.88197392988250078</v>
      </c>
      <c r="I324" s="4">
        <f t="shared" ref="I324:I368" si="32">+E324/L324</f>
        <v>0.10645304799149524</v>
      </c>
      <c r="J324" s="4">
        <f t="shared" ref="J324:J368" si="33">+F324/L324</f>
        <v>1.1573022126004055E-2</v>
      </c>
      <c r="K324" s="4">
        <f t="shared" ref="K324:K368" si="34">+G324/L324</f>
        <v>0</v>
      </c>
      <c r="L324">
        <v>767699.20705412014</v>
      </c>
      <c r="M324" s="5">
        <f t="shared" ref="M324:M368" si="35">+H324*$U$3+I324*$U$4+J324*$U$5+K324*$U$6</f>
        <v>663.17048670592681</v>
      </c>
    </row>
    <row r="325" spans="2:13" x14ac:dyDescent="0.35">
      <c r="B325" t="s">
        <v>1064</v>
      </c>
      <c r="C325" t="str">
        <f t="shared" si="30"/>
        <v>Tambopata</v>
      </c>
      <c r="D325">
        <v>2081835.8378020835</v>
      </c>
      <c r="H325" s="4">
        <f t="shared" si="31"/>
        <v>1</v>
      </c>
      <c r="I325" s="4">
        <f t="shared" si="32"/>
        <v>0</v>
      </c>
      <c r="J325" s="4">
        <f t="shared" si="33"/>
        <v>0</v>
      </c>
      <c r="K325" s="4">
        <f t="shared" si="34"/>
        <v>0</v>
      </c>
      <c r="L325">
        <v>2081835.8378020835</v>
      </c>
      <c r="M325" s="5">
        <f t="shared" si="35"/>
        <v>680.91</v>
      </c>
    </row>
    <row r="326" spans="2:13" x14ac:dyDescent="0.35">
      <c r="B326" t="s">
        <v>1619</v>
      </c>
      <c r="C326" t="str">
        <f t="shared" si="30"/>
        <v>Tapiche</v>
      </c>
      <c r="D326">
        <v>124186.88203722201</v>
      </c>
      <c r="G326">
        <v>84825.472148387795</v>
      </c>
      <c r="H326" s="4">
        <f t="shared" si="31"/>
        <v>0.59416048645115016</v>
      </c>
      <c r="I326" s="4">
        <f t="shared" si="32"/>
        <v>0</v>
      </c>
      <c r="J326" s="4">
        <f t="shared" si="33"/>
        <v>0</v>
      </c>
      <c r="K326" s="4">
        <f t="shared" si="34"/>
        <v>0.4058395135488499</v>
      </c>
      <c r="L326">
        <v>209012.35418560979</v>
      </c>
      <c r="M326" s="5">
        <f t="shared" si="35"/>
        <v>584.99388936786477</v>
      </c>
    </row>
    <row r="327" spans="2:13" x14ac:dyDescent="0.35">
      <c r="B327" t="s">
        <v>1690</v>
      </c>
      <c r="C327" t="str">
        <f t="shared" si="30"/>
        <v>Tarapoto</v>
      </c>
      <c r="E327">
        <v>121.7087013077</v>
      </c>
      <c r="F327">
        <v>5716.2501678225008</v>
      </c>
      <c r="H327" s="4">
        <f t="shared" si="31"/>
        <v>0</v>
      </c>
      <c r="I327" s="4">
        <f t="shared" si="32"/>
        <v>2.0847817539665778E-2</v>
      </c>
      <c r="J327" s="4">
        <f t="shared" si="33"/>
        <v>0.9791521824603342</v>
      </c>
      <c r="K327" s="4">
        <f t="shared" si="34"/>
        <v>0</v>
      </c>
      <c r="L327">
        <v>5837.9588691302006</v>
      </c>
      <c r="M327" s="5">
        <f t="shared" si="35"/>
        <v>503.72606691313518</v>
      </c>
    </row>
    <row r="328" spans="2:13" x14ac:dyDescent="0.35">
      <c r="B328" t="s">
        <v>1616</v>
      </c>
      <c r="C328" t="str">
        <f t="shared" si="30"/>
        <v>Teniente Cesar Lopez Rojas</v>
      </c>
      <c r="D328">
        <v>149586.42834185061</v>
      </c>
      <c r="H328" s="4">
        <f t="shared" si="31"/>
        <v>1</v>
      </c>
      <c r="I328" s="4">
        <f t="shared" si="32"/>
        <v>0</v>
      </c>
      <c r="J328" s="4">
        <f t="shared" si="33"/>
        <v>0</v>
      </c>
      <c r="K328" s="4">
        <f t="shared" si="34"/>
        <v>0</v>
      </c>
      <c r="L328">
        <v>149586.42834185061</v>
      </c>
      <c r="M328" s="5">
        <f t="shared" si="35"/>
        <v>680.91</v>
      </c>
    </row>
    <row r="329" spans="2:13" x14ac:dyDescent="0.35">
      <c r="B329" t="s">
        <v>1613</v>
      </c>
      <c r="C329" t="str">
        <f t="shared" si="30"/>
        <v>Teniente Manuel Clavero</v>
      </c>
      <c r="D329">
        <v>911795.33685804193</v>
      </c>
      <c r="H329" s="4">
        <f t="shared" si="31"/>
        <v>1</v>
      </c>
      <c r="I329" s="4">
        <f t="shared" si="32"/>
        <v>0</v>
      </c>
      <c r="J329" s="4">
        <f t="shared" si="33"/>
        <v>0</v>
      </c>
      <c r="K329" s="4">
        <f t="shared" si="34"/>
        <v>0</v>
      </c>
      <c r="L329">
        <v>911795.33685804193</v>
      </c>
      <c r="M329" s="5">
        <f t="shared" si="35"/>
        <v>680.91</v>
      </c>
    </row>
    <row r="330" spans="2:13" x14ac:dyDescent="0.35">
      <c r="B330" t="s">
        <v>1608</v>
      </c>
      <c r="C330" t="str">
        <f t="shared" si="30"/>
        <v>Tigre</v>
      </c>
      <c r="D330">
        <v>1598099.8219336702</v>
      </c>
      <c r="G330">
        <v>413248.34234364505</v>
      </c>
      <c r="H330" s="4">
        <f t="shared" si="31"/>
        <v>0.79454161657182476</v>
      </c>
      <c r="I330" s="4">
        <f t="shared" si="32"/>
        <v>0</v>
      </c>
      <c r="J330" s="4">
        <f t="shared" si="33"/>
        <v>0</v>
      </c>
      <c r="K330" s="4">
        <f t="shared" si="34"/>
        <v>0.20545838342817527</v>
      </c>
      <c r="L330">
        <v>2011348.1642773151</v>
      </c>
      <c r="M330" s="5">
        <f t="shared" si="35"/>
        <v>632.35196566058505</v>
      </c>
    </row>
    <row r="331" spans="2:13" x14ac:dyDescent="0.35">
      <c r="B331" t="s">
        <v>1468</v>
      </c>
      <c r="C331" t="str">
        <f t="shared" si="30"/>
        <v>Tingo</v>
      </c>
      <c r="F331">
        <v>9946.8305143636007</v>
      </c>
      <c r="H331" s="4">
        <f t="shared" si="31"/>
        <v>0</v>
      </c>
      <c r="I331" s="4">
        <f t="shared" si="32"/>
        <v>0</v>
      </c>
      <c r="J331" s="4">
        <f t="shared" si="33"/>
        <v>1</v>
      </c>
      <c r="K331" s="4">
        <f t="shared" si="34"/>
        <v>0</v>
      </c>
      <c r="L331">
        <v>9946.8305143636007</v>
      </c>
      <c r="M331" s="5">
        <f t="shared" si="35"/>
        <v>503.09</v>
      </c>
    </row>
    <row r="332" spans="2:13" x14ac:dyDescent="0.35">
      <c r="B332" t="s">
        <v>1667</v>
      </c>
      <c r="C332" t="str">
        <f t="shared" si="30"/>
        <v>Tingo De Ponasa</v>
      </c>
      <c r="E332">
        <v>234.36000000000004</v>
      </c>
      <c r="F332">
        <v>33285.955527039405</v>
      </c>
      <c r="H332" s="4">
        <f t="shared" si="31"/>
        <v>0</v>
      </c>
      <c r="I332" s="4">
        <f t="shared" si="32"/>
        <v>6.9915809656073153E-3</v>
      </c>
      <c r="J332" s="4">
        <f t="shared" si="33"/>
        <v>0.99300841903439263</v>
      </c>
      <c r="K332" s="4">
        <f t="shared" si="34"/>
        <v>0</v>
      </c>
      <c r="L332">
        <v>33520.315527039405</v>
      </c>
      <c r="M332" s="5">
        <f t="shared" si="35"/>
        <v>503.30331313526062</v>
      </c>
    </row>
    <row r="333" spans="2:13" x14ac:dyDescent="0.35">
      <c r="B333" t="s">
        <v>1660</v>
      </c>
      <c r="C333" t="str">
        <f t="shared" si="30"/>
        <v>Tingo De Saposoa</v>
      </c>
      <c r="F333">
        <v>4666.3883269878997</v>
      </c>
      <c r="H333" s="4">
        <f t="shared" si="31"/>
        <v>0</v>
      </c>
      <c r="I333" s="4">
        <f t="shared" si="32"/>
        <v>0</v>
      </c>
      <c r="J333" s="4">
        <f t="shared" si="33"/>
        <v>1</v>
      </c>
      <c r="K333" s="4">
        <f t="shared" si="34"/>
        <v>0</v>
      </c>
      <c r="L333">
        <v>4666.3883269878997</v>
      </c>
      <c r="M333" s="5">
        <f t="shared" si="35"/>
        <v>503.09</v>
      </c>
    </row>
    <row r="334" spans="2:13" x14ac:dyDescent="0.35">
      <c r="B334" t="s">
        <v>824</v>
      </c>
      <c r="C334" t="str">
        <f t="shared" si="30"/>
        <v>Tintay Puncu</v>
      </c>
      <c r="E334">
        <v>52.863754377300005</v>
      </c>
      <c r="F334">
        <v>30375.141703202396</v>
      </c>
      <c r="H334" s="4">
        <f t="shared" si="31"/>
        <v>0</v>
      </c>
      <c r="I334" s="4">
        <f t="shared" si="32"/>
        <v>1.7373387963597693E-3</v>
      </c>
      <c r="J334" s="4">
        <f t="shared" si="33"/>
        <v>0.99826266120364027</v>
      </c>
      <c r="K334" s="4">
        <f t="shared" si="34"/>
        <v>0</v>
      </c>
      <c r="L334">
        <v>30428.005457579697</v>
      </c>
      <c r="M334" s="5">
        <f t="shared" si="35"/>
        <v>503.14300620667694</v>
      </c>
    </row>
    <row r="335" spans="2:13" x14ac:dyDescent="0.35">
      <c r="B335" t="s">
        <v>1278</v>
      </c>
      <c r="C335" t="str">
        <f t="shared" si="30"/>
        <v>Tocache</v>
      </c>
      <c r="E335">
        <v>30355.035640208298</v>
      </c>
      <c r="F335">
        <v>80623.549020071703</v>
      </c>
      <c r="H335" s="4">
        <f t="shared" si="31"/>
        <v>0</v>
      </c>
      <c r="I335" s="4">
        <f t="shared" si="32"/>
        <v>0.27352156033642927</v>
      </c>
      <c r="J335" s="4">
        <f t="shared" si="33"/>
        <v>0.72647843966357073</v>
      </c>
      <c r="K335" s="4">
        <f t="shared" si="34"/>
        <v>0</v>
      </c>
      <c r="L335">
        <v>110978.58466028</v>
      </c>
      <c r="M335" s="5">
        <f t="shared" si="35"/>
        <v>511.43514280586442</v>
      </c>
    </row>
    <row r="336" spans="2:13" x14ac:dyDescent="0.35">
      <c r="B336" t="s">
        <v>1612</v>
      </c>
      <c r="C336" t="str">
        <f t="shared" si="30"/>
        <v>Torres Causana</v>
      </c>
      <c r="D336">
        <v>749109.94075734506</v>
      </c>
      <c r="H336" s="4">
        <f t="shared" si="31"/>
        <v>1</v>
      </c>
      <c r="I336" s="4">
        <f t="shared" si="32"/>
        <v>0</v>
      </c>
      <c r="J336" s="4">
        <f t="shared" si="33"/>
        <v>0</v>
      </c>
      <c r="K336" s="4">
        <f t="shared" si="34"/>
        <v>0</v>
      </c>
      <c r="L336">
        <v>749109.94075734506</v>
      </c>
      <c r="M336" s="5">
        <f t="shared" si="35"/>
        <v>680.91</v>
      </c>
    </row>
    <row r="337" spans="2:13" x14ac:dyDescent="0.35">
      <c r="B337" t="s">
        <v>1684</v>
      </c>
      <c r="C337" t="str">
        <f t="shared" si="30"/>
        <v>Totora</v>
      </c>
      <c r="F337">
        <v>1946.6122095167</v>
      </c>
      <c r="H337" s="4">
        <f t="shared" si="31"/>
        <v>0</v>
      </c>
      <c r="I337" s="4">
        <f t="shared" si="32"/>
        <v>0</v>
      </c>
      <c r="J337" s="4">
        <f t="shared" si="33"/>
        <v>1</v>
      </c>
      <c r="K337" s="4">
        <f t="shared" si="34"/>
        <v>0</v>
      </c>
      <c r="L337">
        <v>1946.6122095167</v>
      </c>
      <c r="M337" s="5">
        <f t="shared" si="35"/>
        <v>503.09</v>
      </c>
    </row>
    <row r="338" spans="2:13" x14ac:dyDescent="0.35">
      <c r="B338" t="s">
        <v>1640</v>
      </c>
      <c r="C338" t="str">
        <f t="shared" si="30"/>
        <v>Tournavista</v>
      </c>
      <c r="D338">
        <v>129627.6895257993</v>
      </c>
      <c r="E338">
        <v>25268.6542608704</v>
      </c>
      <c r="F338">
        <v>5764.8410638639989</v>
      </c>
      <c r="H338" s="4">
        <f t="shared" si="31"/>
        <v>0.80683887428313517</v>
      </c>
      <c r="I338" s="4">
        <f t="shared" si="32"/>
        <v>0.15727914794340855</v>
      </c>
      <c r="J338" s="4">
        <f t="shared" si="33"/>
        <v>3.5881977773456267E-2</v>
      </c>
      <c r="K338" s="4">
        <f t="shared" si="34"/>
        <v>0</v>
      </c>
      <c r="L338">
        <v>160661.1848505337</v>
      </c>
      <c r="M338" s="5">
        <f t="shared" si="35"/>
        <v>651.3606754287805</v>
      </c>
    </row>
    <row r="339" spans="2:13" x14ac:dyDescent="0.35">
      <c r="B339" t="s">
        <v>1674</v>
      </c>
      <c r="C339" t="str">
        <f t="shared" si="30"/>
        <v>Tres Unidos</v>
      </c>
      <c r="E339">
        <v>2719.8639140455998</v>
      </c>
      <c r="F339">
        <v>34316.902682396299</v>
      </c>
      <c r="H339" s="4">
        <f t="shared" si="31"/>
        <v>0</v>
      </c>
      <c r="I339" s="4">
        <f t="shared" si="32"/>
        <v>7.343686190756446E-2</v>
      </c>
      <c r="J339" s="4">
        <f t="shared" si="33"/>
        <v>0.92656313809243551</v>
      </c>
      <c r="K339" s="4">
        <f t="shared" si="34"/>
        <v>0</v>
      </c>
      <c r="L339">
        <v>37036.766596441899</v>
      </c>
      <c r="M339" s="5">
        <f t="shared" si="35"/>
        <v>505.33055865679978</v>
      </c>
    </row>
    <row r="340" spans="2:13" x14ac:dyDescent="0.35">
      <c r="B340" t="s">
        <v>1704</v>
      </c>
      <c r="C340" t="str">
        <f t="shared" si="30"/>
        <v>Trita</v>
      </c>
      <c r="F340">
        <v>1295.0949993138001</v>
      </c>
      <c r="H340" s="4">
        <f t="shared" si="31"/>
        <v>0</v>
      </c>
      <c r="I340" s="4">
        <f t="shared" si="32"/>
        <v>0</v>
      </c>
      <c r="J340" s="4">
        <f t="shared" si="33"/>
        <v>1</v>
      </c>
      <c r="K340" s="4">
        <f t="shared" si="34"/>
        <v>0</v>
      </c>
      <c r="L340">
        <v>1295.0949993138001</v>
      </c>
      <c r="M340" s="5">
        <f t="shared" si="35"/>
        <v>503.09</v>
      </c>
    </row>
    <row r="341" spans="2:13" x14ac:dyDescent="0.35">
      <c r="B341" t="s">
        <v>1607</v>
      </c>
      <c r="C341" t="str">
        <f t="shared" si="30"/>
        <v>Trompeteros</v>
      </c>
      <c r="D341">
        <v>1018326.8411515498</v>
      </c>
      <c r="G341">
        <v>238217.532027946</v>
      </c>
      <c r="H341" s="4">
        <f t="shared" si="31"/>
        <v>0.81041852789872237</v>
      </c>
      <c r="I341" s="4">
        <f t="shared" si="32"/>
        <v>0</v>
      </c>
      <c r="J341" s="4">
        <f t="shared" si="33"/>
        <v>0</v>
      </c>
      <c r="K341" s="4">
        <f t="shared" si="34"/>
        <v>0.18958147210127765</v>
      </c>
      <c r="L341">
        <v>1256544.3731794958</v>
      </c>
      <c r="M341" s="5">
        <f t="shared" si="35"/>
        <v>636.10431488358404</v>
      </c>
    </row>
    <row r="342" spans="2:13" x14ac:dyDescent="0.35">
      <c r="B342" t="s">
        <v>1285</v>
      </c>
      <c r="C342" t="str">
        <f t="shared" si="30"/>
        <v>Uchiza</v>
      </c>
      <c r="E342">
        <v>24199.013761353704</v>
      </c>
      <c r="F342">
        <v>52104.108827405697</v>
      </c>
      <c r="H342" s="4">
        <f t="shared" si="31"/>
        <v>0</v>
      </c>
      <c r="I342" s="4">
        <f t="shared" si="32"/>
        <v>0.31714316453044589</v>
      </c>
      <c r="J342" s="4">
        <f t="shared" si="33"/>
        <v>0.68285683546955411</v>
      </c>
      <c r="K342" s="4">
        <f t="shared" si="34"/>
        <v>0</v>
      </c>
      <c r="L342">
        <v>76303.122588759405</v>
      </c>
      <c r="M342" s="5">
        <f t="shared" si="35"/>
        <v>512.76603794982384</v>
      </c>
    </row>
    <row r="343" spans="2:13" x14ac:dyDescent="0.35">
      <c r="B343" t="s">
        <v>1384</v>
      </c>
      <c r="C343" t="str">
        <f t="shared" si="30"/>
        <v>Uchumarca</v>
      </c>
      <c r="F343">
        <v>775.94964449629992</v>
      </c>
      <c r="H343" s="4">
        <f t="shared" si="31"/>
        <v>0</v>
      </c>
      <c r="I343" s="4">
        <f t="shared" si="32"/>
        <v>0</v>
      </c>
      <c r="J343" s="4">
        <f t="shared" si="33"/>
        <v>1</v>
      </c>
      <c r="K343" s="4">
        <f t="shared" si="34"/>
        <v>0</v>
      </c>
      <c r="L343">
        <v>775.94964449629992</v>
      </c>
      <c r="M343" s="5">
        <f t="shared" si="35"/>
        <v>503.09</v>
      </c>
    </row>
    <row r="344" spans="2:13" x14ac:dyDescent="0.35">
      <c r="B344" t="s">
        <v>1373</v>
      </c>
      <c r="C344" t="str">
        <f t="shared" si="30"/>
        <v>Ucuncha</v>
      </c>
      <c r="F344">
        <v>345.06</v>
      </c>
      <c r="H344" s="4">
        <f t="shared" si="31"/>
        <v>0</v>
      </c>
      <c r="I344" s="4">
        <f t="shared" si="32"/>
        <v>0</v>
      </c>
      <c r="J344" s="4">
        <f t="shared" si="33"/>
        <v>1</v>
      </c>
      <c r="K344" s="4">
        <f t="shared" si="34"/>
        <v>0</v>
      </c>
      <c r="L344">
        <v>345.06</v>
      </c>
      <c r="M344" s="5">
        <f t="shared" si="35"/>
        <v>503.09</v>
      </c>
    </row>
    <row r="345" spans="2:13" x14ac:dyDescent="0.35">
      <c r="B345" t="s">
        <v>1111</v>
      </c>
      <c r="C345" t="str">
        <f t="shared" si="30"/>
        <v>Ulcumayo</v>
      </c>
      <c r="E345">
        <v>13467.8051166603</v>
      </c>
      <c r="F345">
        <v>16490.546021036102</v>
      </c>
      <c r="H345" s="4">
        <f t="shared" si="31"/>
        <v>0</v>
      </c>
      <c r="I345" s="4">
        <f t="shared" si="32"/>
        <v>0.44955094673798141</v>
      </c>
      <c r="J345" s="4">
        <f t="shared" si="33"/>
        <v>0.55044905326201854</v>
      </c>
      <c r="K345" s="4">
        <f t="shared" si="34"/>
        <v>0</v>
      </c>
      <c r="L345">
        <v>29958.351137696402</v>
      </c>
      <c r="M345" s="5">
        <f t="shared" si="35"/>
        <v>516.80579938497578</v>
      </c>
    </row>
    <row r="346" spans="2:13" x14ac:dyDescent="0.35">
      <c r="B346" t="s">
        <v>1047</v>
      </c>
      <c r="C346" t="str">
        <f t="shared" si="30"/>
        <v>Umari</v>
      </c>
      <c r="F346">
        <v>13717.9788699665</v>
      </c>
      <c r="H346" s="4">
        <f t="shared" si="31"/>
        <v>0</v>
      </c>
      <c r="I346" s="4">
        <f t="shared" si="32"/>
        <v>0</v>
      </c>
      <c r="J346" s="4">
        <f t="shared" si="33"/>
        <v>1</v>
      </c>
      <c r="K346" s="4">
        <f t="shared" si="34"/>
        <v>0</v>
      </c>
      <c r="L346">
        <v>13717.9788699665</v>
      </c>
      <c r="M346" s="5">
        <f t="shared" si="35"/>
        <v>503.09</v>
      </c>
    </row>
    <row r="347" spans="2:13" x14ac:dyDescent="0.35">
      <c r="B347" t="s">
        <v>1743</v>
      </c>
      <c r="C347" t="str">
        <f t="shared" si="30"/>
        <v>Urarinas</v>
      </c>
      <c r="D347">
        <v>1454.9489875658999</v>
      </c>
      <c r="G347">
        <v>1586807.08561583</v>
      </c>
      <c r="H347" s="4">
        <f t="shared" si="31"/>
        <v>9.1606356877328146E-4</v>
      </c>
      <c r="I347" s="4">
        <f t="shared" si="32"/>
        <v>0</v>
      </c>
      <c r="J347" s="4">
        <f t="shared" si="33"/>
        <v>0</v>
      </c>
      <c r="K347" s="4">
        <f t="shared" si="34"/>
        <v>0.99908393643122673</v>
      </c>
      <c r="L347">
        <v>1588262.034603396</v>
      </c>
      <c r="M347" s="5">
        <f t="shared" si="35"/>
        <v>444.78650246384387</v>
      </c>
    </row>
    <row r="348" spans="2:13" x14ac:dyDescent="0.35">
      <c r="B348" t="s">
        <v>475</v>
      </c>
      <c r="C348" t="str">
        <f t="shared" si="30"/>
        <v>Usicayos</v>
      </c>
      <c r="E348">
        <v>380.89766969769994</v>
      </c>
      <c r="F348">
        <v>3280.4530377656001</v>
      </c>
      <c r="H348" s="4">
        <f t="shared" si="31"/>
        <v>0</v>
      </c>
      <c r="I348" s="4">
        <f t="shared" si="32"/>
        <v>0.10403200898544843</v>
      </c>
      <c r="J348" s="4">
        <f t="shared" si="33"/>
        <v>0.8959679910145516</v>
      </c>
      <c r="K348" s="4">
        <f t="shared" si="34"/>
        <v>0</v>
      </c>
      <c r="L348">
        <v>3661.3507074632998</v>
      </c>
      <c r="M348" s="5">
        <f t="shared" si="35"/>
        <v>506.26401659414603</v>
      </c>
    </row>
    <row r="349" spans="2:13" x14ac:dyDescent="0.35">
      <c r="B349" t="s">
        <v>1503</v>
      </c>
      <c r="C349" t="str">
        <f t="shared" si="30"/>
        <v>Valera</v>
      </c>
      <c r="F349">
        <v>6707.8757208797997</v>
      </c>
      <c r="H349" s="4">
        <f t="shared" si="31"/>
        <v>0</v>
      </c>
      <c r="I349" s="4">
        <f t="shared" si="32"/>
        <v>0</v>
      </c>
      <c r="J349" s="4">
        <f t="shared" si="33"/>
        <v>1</v>
      </c>
      <c r="K349" s="4">
        <f t="shared" si="34"/>
        <v>0</v>
      </c>
      <c r="L349">
        <v>6707.8757208797997</v>
      </c>
      <c r="M349" s="5">
        <f t="shared" si="35"/>
        <v>503.09</v>
      </c>
    </row>
    <row r="350" spans="2:13" x14ac:dyDescent="0.35">
      <c r="B350" t="s">
        <v>1671</v>
      </c>
      <c r="C350" t="str">
        <f t="shared" si="30"/>
        <v>Vargas Guerra</v>
      </c>
      <c r="D350">
        <v>124669.73840065701</v>
      </c>
      <c r="E350">
        <v>19986.609861028101</v>
      </c>
      <c r="F350">
        <v>147.29970297720001</v>
      </c>
      <c r="G350">
        <v>44871.834233546302</v>
      </c>
      <c r="H350" s="4">
        <f t="shared" si="31"/>
        <v>0.657279143070155</v>
      </c>
      <c r="I350" s="4">
        <f t="shared" si="32"/>
        <v>0.10537265876114832</v>
      </c>
      <c r="J350" s="4">
        <f t="shared" si="33"/>
        <v>7.7658799793256126E-4</v>
      </c>
      <c r="K350" s="4">
        <f t="shared" si="34"/>
        <v>0.23657161017076403</v>
      </c>
      <c r="L350">
        <v>189675.48219820863</v>
      </c>
      <c r="M350" s="5">
        <f t="shared" si="35"/>
        <v>609.33812641234442</v>
      </c>
    </row>
    <row r="351" spans="2:13" x14ac:dyDescent="0.35">
      <c r="B351" t="s">
        <v>386</v>
      </c>
      <c r="C351" t="str">
        <f t="shared" si="30"/>
        <v>Vilcabamba</v>
      </c>
      <c r="E351">
        <v>77462.888741248957</v>
      </c>
      <c r="F351">
        <v>152984.55366480589</v>
      </c>
      <c r="H351" s="4">
        <f t="shared" si="31"/>
        <v>0</v>
      </c>
      <c r="I351" s="4">
        <f t="shared" si="32"/>
        <v>0.33614123868104023</v>
      </c>
      <c r="J351" s="4">
        <f t="shared" si="33"/>
        <v>0.66385876131895971</v>
      </c>
      <c r="K351" s="4">
        <f t="shared" si="34"/>
        <v>0</v>
      </c>
      <c r="L351">
        <v>230447.44240605485</v>
      </c>
      <c r="M351" s="5">
        <f t="shared" si="35"/>
        <v>513.34566919215854</v>
      </c>
    </row>
    <row r="352" spans="2:13" x14ac:dyDescent="0.35">
      <c r="B352" t="s">
        <v>1624</v>
      </c>
      <c r="C352" t="str">
        <f t="shared" si="30"/>
        <v>Villa Rica</v>
      </c>
      <c r="E352">
        <v>7427.3299845185993</v>
      </c>
      <c r="F352">
        <v>71335.413543694696</v>
      </c>
      <c r="H352" s="4">
        <f t="shared" si="31"/>
        <v>0</v>
      </c>
      <c r="I352" s="4">
        <f t="shared" si="32"/>
        <v>9.4300041514654515E-2</v>
      </c>
      <c r="J352" s="4">
        <f t="shared" si="33"/>
        <v>0.90569995848534557</v>
      </c>
      <c r="K352" s="4">
        <f t="shared" si="34"/>
        <v>0</v>
      </c>
      <c r="L352">
        <v>78762.743528213294</v>
      </c>
      <c r="M352" s="5">
        <f t="shared" si="35"/>
        <v>505.96709426661215</v>
      </c>
    </row>
    <row r="353" spans="2:13" x14ac:dyDescent="0.35">
      <c r="B353" t="s">
        <v>273</v>
      </c>
      <c r="C353" t="str">
        <f t="shared" si="30"/>
        <v>Vista Alegre</v>
      </c>
      <c r="E353">
        <v>42757.073613417684</v>
      </c>
      <c r="F353">
        <v>34061.855726458889</v>
      </c>
      <c r="H353" s="4">
        <f t="shared" si="31"/>
        <v>0</v>
      </c>
      <c r="I353" s="4">
        <f t="shared" si="32"/>
        <v>0.55659554202121064</v>
      </c>
      <c r="J353" s="4">
        <f t="shared" si="33"/>
        <v>0.44340445797878936</v>
      </c>
      <c r="K353" s="4">
        <f t="shared" si="34"/>
        <v>0</v>
      </c>
      <c r="L353">
        <v>76818.929339876573</v>
      </c>
      <c r="M353" s="5">
        <f t="shared" si="35"/>
        <v>520.0717299870671</v>
      </c>
    </row>
    <row r="354" spans="2:13" x14ac:dyDescent="0.35">
      <c r="B354" t="s">
        <v>1081</v>
      </c>
      <c r="C354" t="str">
        <f t="shared" si="30"/>
        <v>Vitoc</v>
      </c>
      <c r="E354">
        <v>208.27581927270001</v>
      </c>
      <c r="F354">
        <v>26798.2164265881</v>
      </c>
      <c r="H354" s="4">
        <f t="shared" si="31"/>
        <v>0</v>
      </c>
      <c r="I354" s="4">
        <f t="shared" si="32"/>
        <v>7.7120648389507815E-3</v>
      </c>
      <c r="J354" s="4">
        <f t="shared" si="33"/>
        <v>0.99228793516104918</v>
      </c>
      <c r="K354" s="4">
        <f t="shared" si="34"/>
        <v>0</v>
      </c>
      <c r="L354">
        <v>27006.492245860802</v>
      </c>
      <c r="M354" s="5">
        <f t="shared" si="35"/>
        <v>503.32529509823638</v>
      </c>
    </row>
    <row r="355" spans="2:13" x14ac:dyDescent="0.35">
      <c r="B355" t="s">
        <v>1539</v>
      </c>
      <c r="C355" t="str">
        <f t="shared" si="30"/>
        <v>Yambrasbamba</v>
      </c>
      <c r="E355">
        <v>78122.90686787336</v>
      </c>
      <c r="F355">
        <v>90075.36182911371</v>
      </c>
      <c r="H355" s="4">
        <f t="shared" si="31"/>
        <v>0</v>
      </c>
      <c r="I355" s="4">
        <f t="shared" si="32"/>
        <v>0.46446914984965465</v>
      </c>
      <c r="J355" s="4">
        <f t="shared" si="33"/>
        <v>0.53553085015034541</v>
      </c>
      <c r="K355" s="4">
        <f t="shared" si="34"/>
        <v>0</v>
      </c>
      <c r="L355">
        <v>168198.26869698707</v>
      </c>
      <c r="M355" s="5">
        <f t="shared" si="35"/>
        <v>517.26095376191302</v>
      </c>
    </row>
    <row r="356" spans="2:13" x14ac:dyDescent="0.35">
      <c r="B356" t="s">
        <v>1515</v>
      </c>
      <c r="C356" t="str">
        <f t="shared" si="30"/>
        <v>Yamon</v>
      </c>
      <c r="F356">
        <v>9767.9546832482993</v>
      </c>
      <c r="H356" s="4">
        <f t="shared" si="31"/>
        <v>0</v>
      </c>
      <c r="I356" s="4">
        <f t="shared" si="32"/>
        <v>0</v>
      </c>
      <c r="J356" s="4">
        <f t="shared" si="33"/>
        <v>1</v>
      </c>
      <c r="K356" s="4">
        <f t="shared" si="34"/>
        <v>0</v>
      </c>
      <c r="L356">
        <v>9767.9546832482993</v>
      </c>
      <c r="M356" s="5">
        <f t="shared" si="35"/>
        <v>503.09</v>
      </c>
    </row>
    <row r="357" spans="2:13" x14ac:dyDescent="0.35">
      <c r="B357" t="s">
        <v>344</v>
      </c>
      <c r="C357" t="str">
        <f t="shared" si="30"/>
        <v>Yanahuaya</v>
      </c>
      <c r="E357">
        <v>26925.348057638799</v>
      </c>
      <c r="F357">
        <v>36708.827016919102</v>
      </c>
      <c r="H357" s="4">
        <f t="shared" si="31"/>
        <v>0</v>
      </c>
      <c r="I357" s="4">
        <f t="shared" si="32"/>
        <v>0.42312716439069609</v>
      </c>
      <c r="J357" s="4">
        <f t="shared" si="33"/>
        <v>0.5768728356093038</v>
      </c>
      <c r="K357" s="4">
        <f t="shared" si="34"/>
        <v>0</v>
      </c>
      <c r="L357">
        <v>63634.175074557905</v>
      </c>
      <c r="M357" s="5">
        <f t="shared" si="35"/>
        <v>515.9996097855601</v>
      </c>
    </row>
    <row r="358" spans="2:13" x14ac:dyDescent="0.35">
      <c r="B358" t="s">
        <v>749</v>
      </c>
      <c r="C358" t="str">
        <f t="shared" si="30"/>
        <v>Yanatile</v>
      </c>
      <c r="E358">
        <v>34092.519237682594</v>
      </c>
      <c r="F358">
        <v>110088.1046768223</v>
      </c>
      <c r="H358" s="4">
        <f t="shared" si="31"/>
        <v>0</v>
      </c>
      <c r="I358" s="4">
        <f t="shared" si="32"/>
        <v>0.236457010048025</v>
      </c>
      <c r="J358" s="4">
        <f t="shared" si="33"/>
        <v>0.76354298995197512</v>
      </c>
      <c r="K358" s="4">
        <f t="shared" si="34"/>
        <v>0</v>
      </c>
      <c r="L358">
        <v>144180.62391450489</v>
      </c>
      <c r="M358" s="5">
        <f t="shared" si="35"/>
        <v>510.30430337656526</v>
      </c>
    </row>
    <row r="359" spans="2:13" x14ac:dyDescent="0.35">
      <c r="B359" t="s">
        <v>1722</v>
      </c>
      <c r="C359" t="str">
        <f t="shared" si="30"/>
        <v>Yantalo</v>
      </c>
      <c r="F359">
        <v>6965.1099600571006</v>
      </c>
      <c r="H359" s="4">
        <f t="shared" si="31"/>
        <v>0</v>
      </c>
      <c r="I359" s="4">
        <f t="shared" si="32"/>
        <v>0</v>
      </c>
      <c r="J359" s="4">
        <f t="shared" si="33"/>
        <v>1</v>
      </c>
      <c r="K359" s="4">
        <f t="shared" si="34"/>
        <v>0</v>
      </c>
      <c r="L359">
        <v>6965.1099600571006</v>
      </c>
      <c r="M359" s="5">
        <f t="shared" si="35"/>
        <v>503.09</v>
      </c>
    </row>
    <row r="360" spans="2:13" x14ac:dyDescent="0.35">
      <c r="B360" t="s">
        <v>1544</v>
      </c>
      <c r="C360" t="str">
        <f t="shared" si="30"/>
        <v>Yaquerana</v>
      </c>
      <c r="D360">
        <v>1104739.1983304799</v>
      </c>
      <c r="H360" s="4">
        <f t="shared" si="31"/>
        <v>1</v>
      </c>
      <c r="I360" s="4">
        <f t="shared" si="32"/>
        <v>0</v>
      </c>
      <c r="J360" s="4">
        <f t="shared" si="33"/>
        <v>0</v>
      </c>
      <c r="K360" s="4">
        <f t="shared" si="34"/>
        <v>0</v>
      </c>
      <c r="L360">
        <v>1104739.1983304799</v>
      </c>
      <c r="M360" s="5">
        <f t="shared" si="35"/>
        <v>680.91</v>
      </c>
    </row>
    <row r="361" spans="2:13" x14ac:dyDescent="0.35">
      <c r="B361" t="s">
        <v>1650</v>
      </c>
      <c r="C361" t="str">
        <f t="shared" si="30"/>
        <v>Yarinacocha</v>
      </c>
      <c r="D361">
        <v>66130.156079076594</v>
      </c>
      <c r="H361" s="4">
        <f t="shared" si="31"/>
        <v>1</v>
      </c>
      <c r="I361" s="4">
        <f t="shared" si="32"/>
        <v>0</v>
      </c>
      <c r="J361" s="4">
        <f t="shared" si="33"/>
        <v>0</v>
      </c>
      <c r="K361" s="4">
        <f t="shared" si="34"/>
        <v>0</v>
      </c>
      <c r="L361">
        <v>66130.156079076594</v>
      </c>
      <c r="M361" s="5">
        <f t="shared" si="35"/>
        <v>680.91</v>
      </c>
    </row>
    <row r="362" spans="2:13" x14ac:dyDescent="0.35">
      <c r="B362" t="s">
        <v>1584</v>
      </c>
      <c r="C362" t="str">
        <f t="shared" si="30"/>
        <v>Yavari</v>
      </c>
      <c r="D362">
        <v>1436654.6712597699</v>
      </c>
      <c r="H362" s="4">
        <f t="shared" si="31"/>
        <v>1</v>
      </c>
      <c r="I362" s="4">
        <f t="shared" si="32"/>
        <v>0</v>
      </c>
      <c r="J362" s="4">
        <f t="shared" si="33"/>
        <v>0</v>
      </c>
      <c r="K362" s="4">
        <f t="shared" si="34"/>
        <v>0</v>
      </c>
      <c r="L362">
        <v>1436654.6712597699</v>
      </c>
      <c r="M362" s="5">
        <f t="shared" si="35"/>
        <v>680.91</v>
      </c>
    </row>
    <row r="363" spans="2:13" x14ac:dyDescent="0.35">
      <c r="B363" t="s">
        <v>1709</v>
      </c>
      <c r="C363" t="str">
        <f t="shared" si="30"/>
        <v>Yorongos</v>
      </c>
      <c r="E363">
        <v>7.11</v>
      </c>
      <c r="F363">
        <v>8173.5254311027993</v>
      </c>
      <c r="H363" s="4">
        <f t="shared" si="31"/>
        <v>0</v>
      </c>
      <c r="I363" s="4">
        <f t="shared" si="32"/>
        <v>8.6912563942988588E-4</v>
      </c>
      <c r="J363" s="4">
        <f t="shared" si="33"/>
        <v>0.99913087436057013</v>
      </c>
      <c r="K363" s="4">
        <f t="shared" si="34"/>
        <v>0</v>
      </c>
      <c r="L363">
        <v>8180.635431102799</v>
      </c>
      <c r="M363" s="5">
        <f t="shared" si="35"/>
        <v>503.11651702325895</v>
      </c>
    </row>
    <row r="364" spans="2:13" x14ac:dyDescent="0.35">
      <c r="B364" t="s">
        <v>1724</v>
      </c>
      <c r="C364" t="str">
        <f t="shared" si="30"/>
        <v>Yuracyacu</v>
      </c>
      <c r="F364">
        <v>6210.1825719144999</v>
      </c>
      <c r="H364" s="4">
        <f t="shared" si="31"/>
        <v>0</v>
      </c>
      <c r="I364" s="4">
        <f t="shared" si="32"/>
        <v>0</v>
      </c>
      <c r="J364" s="4">
        <f t="shared" si="33"/>
        <v>1</v>
      </c>
      <c r="K364" s="4">
        <f t="shared" si="34"/>
        <v>0</v>
      </c>
      <c r="L364">
        <v>6210.1825719144999</v>
      </c>
      <c r="M364" s="5">
        <f t="shared" si="35"/>
        <v>503.09</v>
      </c>
    </row>
    <row r="365" spans="2:13" x14ac:dyDescent="0.35">
      <c r="B365" t="s">
        <v>1618</v>
      </c>
      <c r="C365" t="str">
        <f t="shared" si="30"/>
        <v>Yurimaguas</v>
      </c>
      <c r="D365">
        <v>256920.86116080091</v>
      </c>
      <c r="G365">
        <v>27641.399377081299</v>
      </c>
      <c r="H365" s="4">
        <f t="shared" si="31"/>
        <v>0.90286343900686872</v>
      </c>
      <c r="I365" s="4">
        <f t="shared" si="32"/>
        <v>0</v>
      </c>
      <c r="J365" s="4">
        <f t="shared" si="33"/>
        <v>0</v>
      </c>
      <c r="K365" s="4">
        <f t="shared" si="34"/>
        <v>9.7136560993131241E-2</v>
      </c>
      <c r="L365">
        <v>284562.26053788222</v>
      </c>
      <c r="M365" s="5">
        <f t="shared" si="35"/>
        <v>657.95274517488326</v>
      </c>
    </row>
    <row r="366" spans="2:13" x14ac:dyDescent="0.35">
      <c r="B366" t="s">
        <v>1156</v>
      </c>
      <c r="C366" t="str">
        <f t="shared" si="30"/>
        <v>Yurua</v>
      </c>
      <c r="D366">
        <v>903333.76761517604</v>
      </c>
      <c r="H366" s="4">
        <f t="shared" si="31"/>
        <v>1</v>
      </c>
      <c r="I366" s="4">
        <f t="shared" si="32"/>
        <v>0</v>
      </c>
      <c r="J366" s="4">
        <f t="shared" si="33"/>
        <v>0</v>
      </c>
      <c r="K366" s="4">
        <f t="shared" si="34"/>
        <v>0</v>
      </c>
      <c r="L366">
        <v>903333.76761517604</v>
      </c>
      <c r="M366" s="5">
        <f t="shared" si="35"/>
        <v>680.91</v>
      </c>
    </row>
    <row r="367" spans="2:13" x14ac:dyDescent="0.35">
      <c r="B367" t="s">
        <v>1635</v>
      </c>
      <c r="C367" t="str">
        <f t="shared" si="30"/>
        <v>Yuyapichis</v>
      </c>
      <c r="D367">
        <v>151625.49661641242</v>
      </c>
      <c r="E367">
        <v>28902.025950254501</v>
      </c>
      <c r="F367">
        <v>12764.716939195099</v>
      </c>
      <c r="H367" s="4">
        <f t="shared" si="31"/>
        <v>0.78443654543003027</v>
      </c>
      <c r="I367" s="4">
        <f t="shared" si="32"/>
        <v>0.14952501985667141</v>
      </c>
      <c r="J367" s="4">
        <f t="shared" si="33"/>
        <v>6.6038434713298372E-2</v>
      </c>
      <c r="K367" s="4">
        <f t="shared" si="34"/>
        <v>0</v>
      </c>
      <c r="L367">
        <v>193292.239505862</v>
      </c>
      <c r="M367" s="5">
        <f t="shared" si="35"/>
        <v>647.1405148641951</v>
      </c>
    </row>
    <row r="368" spans="2:13" x14ac:dyDescent="0.35">
      <c r="B368" t="s">
        <v>1688</v>
      </c>
      <c r="C368" t="str">
        <f t="shared" si="30"/>
        <v>Zapatero</v>
      </c>
      <c r="F368">
        <v>17448.584805711798</v>
      </c>
      <c r="H368" s="4">
        <f t="shared" si="31"/>
        <v>0</v>
      </c>
      <c r="I368" s="4">
        <f t="shared" si="32"/>
        <v>0</v>
      </c>
      <c r="J368" s="4">
        <f t="shared" si="33"/>
        <v>1</v>
      </c>
      <c r="K368" s="4">
        <f t="shared" si="34"/>
        <v>0</v>
      </c>
      <c r="L368">
        <v>17448.584805711798</v>
      </c>
      <c r="M368" s="5">
        <f t="shared" si="35"/>
        <v>503.09</v>
      </c>
    </row>
  </sheetData>
  <mergeCells count="2">
    <mergeCell ref="H1:K1"/>
    <mergeCell ref="D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00B4D-ADF1-47EB-91FC-C37E4E3D1341}">
  <sheetPr codeName="Sheet3"/>
  <dimension ref="A3:G372"/>
  <sheetViews>
    <sheetView workbookViewId="0">
      <selection activeCell="M11" sqref="M11"/>
    </sheetView>
  </sheetViews>
  <sheetFormatPr defaultColWidth="8.7265625" defaultRowHeight="14.5" x14ac:dyDescent="0.35"/>
  <cols>
    <col min="1" max="1" width="28.7265625" bestFit="1" customWidth="1"/>
    <col min="2" max="2" width="16.26953125" bestFit="1" customWidth="1"/>
    <col min="3" max="5" width="11.7265625" bestFit="1" customWidth="1"/>
    <col min="6" max="6" width="6.90625" bestFit="1" customWidth="1"/>
    <col min="7" max="9" width="11.7265625" bestFit="1" customWidth="1"/>
    <col min="10" max="10" width="13.08984375" bestFit="1" customWidth="1"/>
    <col min="11" max="12" width="11.7265625" bestFit="1" customWidth="1"/>
    <col min="13" max="13" width="13.6328125" bestFit="1" customWidth="1"/>
    <col min="14" max="16" width="11.7265625" bestFit="1" customWidth="1"/>
    <col min="17" max="17" width="12.453125" bestFit="1" customWidth="1"/>
    <col min="18" max="18" width="11.7265625" bestFit="1" customWidth="1"/>
    <col min="19" max="19" width="15.6328125" bestFit="1" customWidth="1"/>
    <col min="20" max="20" width="11.7265625" bestFit="1" customWidth="1"/>
    <col min="21" max="21" width="13.08984375" bestFit="1" customWidth="1"/>
    <col min="22" max="23" width="11.7265625" bestFit="1" customWidth="1"/>
    <col min="24" max="24" width="14.26953125" bestFit="1" customWidth="1"/>
    <col min="25" max="30" width="11.7265625" bestFit="1" customWidth="1"/>
    <col min="31" max="31" width="14.7265625" bestFit="1" customWidth="1"/>
    <col min="32" max="32" width="16" bestFit="1" customWidth="1"/>
    <col min="33" max="33" width="11.7265625" bestFit="1" customWidth="1"/>
    <col min="34" max="34" width="19.26953125" bestFit="1" customWidth="1"/>
    <col min="35" max="35" width="16.6328125" bestFit="1" customWidth="1"/>
    <col min="36" max="36" width="11.7265625" bestFit="1" customWidth="1"/>
    <col min="37" max="37" width="19.90625" bestFit="1" customWidth="1"/>
    <col min="38" max="38" width="14.90625" bestFit="1" customWidth="1"/>
    <col min="39" max="39" width="11.7265625" bestFit="1" customWidth="1"/>
    <col min="40" max="40" width="18.08984375" bestFit="1" customWidth="1"/>
    <col min="41" max="41" width="17.6328125" bestFit="1" customWidth="1"/>
    <col min="42" max="42" width="11.7265625" bestFit="1" customWidth="1"/>
    <col min="43" max="43" width="21" bestFit="1" customWidth="1"/>
    <col min="44" max="44" width="20.36328125" bestFit="1" customWidth="1"/>
    <col min="45" max="46" width="11.7265625" bestFit="1" customWidth="1"/>
    <col min="47" max="47" width="23.453125" bestFit="1" customWidth="1"/>
    <col min="48" max="48" width="22.08984375" bestFit="1" customWidth="1"/>
    <col min="49" max="51" width="11.7265625" bestFit="1" customWidth="1"/>
    <col min="52" max="52" width="25.36328125" bestFit="1" customWidth="1"/>
    <col min="53" max="53" width="14.7265625" bestFit="1" customWidth="1"/>
    <col min="54" max="54" width="11.7265625" bestFit="1" customWidth="1"/>
    <col min="55" max="55" width="18" bestFit="1" customWidth="1"/>
    <col min="56" max="56" width="12.7265625" bestFit="1" customWidth="1"/>
    <col min="57" max="57" width="11.7265625" bestFit="1" customWidth="1"/>
    <col min="58" max="58" width="15.90625" bestFit="1" customWidth="1"/>
    <col min="59" max="59" width="15.7265625" bestFit="1" customWidth="1"/>
    <col min="60" max="60" width="11.7265625" bestFit="1" customWidth="1"/>
    <col min="61" max="61" width="18.90625" bestFit="1" customWidth="1"/>
    <col min="62" max="63" width="11.7265625" bestFit="1" customWidth="1"/>
    <col min="64" max="64" width="14.7265625" bestFit="1" customWidth="1"/>
    <col min="65" max="65" width="12.453125" bestFit="1" customWidth="1"/>
    <col min="66" max="66" width="11.7265625" bestFit="1" customWidth="1"/>
    <col min="67" max="67" width="15.6328125" bestFit="1" customWidth="1"/>
    <col min="68" max="68" width="16" bestFit="1" customWidth="1"/>
    <col min="69" max="69" width="11.7265625" bestFit="1" customWidth="1"/>
    <col min="70" max="70" width="19.26953125" bestFit="1" customWidth="1"/>
    <col min="71" max="71" width="12.453125" bestFit="1" customWidth="1"/>
    <col min="72" max="72" width="11.7265625" bestFit="1" customWidth="1"/>
    <col min="73" max="73" width="15.6328125" bestFit="1" customWidth="1"/>
    <col min="74" max="75" width="11.7265625" bestFit="1" customWidth="1"/>
    <col min="76" max="76" width="12.7265625" bestFit="1" customWidth="1"/>
    <col min="77" max="78" width="11.7265625" bestFit="1" customWidth="1"/>
    <col min="79" max="79" width="14.7265625" bestFit="1" customWidth="1"/>
    <col min="80" max="88" width="11.7265625" bestFit="1" customWidth="1"/>
    <col min="89" max="89" width="17.36328125" bestFit="1" customWidth="1"/>
    <col min="90" max="91" width="11.7265625" bestFit="1" customWidth="1"/>
    <col min="92" max="92" width="20.7265625" bestFit="1" customWidth="1"/>
    <col min="93" max="99" width="11.7265625" bestFit="1" customWidth="1"/>
    <col min="100" max="100" width="17.26953125" bestFit="1" customWidth="1"/>
    <col min="101" max="101" width="11.7265625" bestFit="1" customWidth="1"/>
    <col min="102" max="102" width="20.453125" bestFit="1" customWidth="1"/>
    <col min="103" max="104" width="11.7265625" bestFit="1" customWidth="1"/>
    <col min="105" max="105" width="12.6328125" bestFit="1" customWidth="1"/>
    <col min="106" max="114" width="11.7265625" bestFit="1" customWidth="1"/>
    <col min="115" max="115" width="14.7265625" bestFit="1" customWidth="1"/>
    <col min="116" max="116" width="20.36328125" bestFit="1" customWidth="1"/>
    <col min="117" max="117" width="11.7265625" bestFit="1" customWidth="1"/>
    <col min="118" max="118" width="23.453125" bestFit="1" customWidth="1"/>
    <col min="119" max="119" width="27.26953125" bestFit="1" customWidth="1"/>
    <col min="120" max="120" width="30.453125" bestFit="1" customWidth="1"/>
    <col min="121" max="122" width="11.7265625" bestFit="1" customWidth="1"/>
    <col min="123" max="123" width="12.90625" bestFit="1" customWidth="1"/>
    <col min="124" max="124" width="13.6328125" bestFit="1" customWidth="1"/>
    <col min="125" max="125" width="11.7265625" bestFit="1" customWidth="1"/>
    <col min="126" max="126" width="17" bestFit="1" customWidth="1"/>
    <col min="127" max="127" width="11.90625" bestFit="1" customWidth="1"/>
    <col min="128" max="129" width="11.7265625" bestFit="1" customWidth="1"/>
    <col min="130" max="130" width="15.08984375" bestFit="1" customWidth="1"/>
    <col min="131" max="132" width="11.7265625" bestFit="1" customWidth="1"/>
    <col min="133" max="133" width="14.26953125" bestFit="1" customWidth="1"/>
    <col min="134" max="134" width="13.36328125" bestFit="1" customWidth="1"/>
    <col min="135" max="136" width="11.7265625" bestFit="1" customWidth="1"/>
    <col min="137" max="137" width="16.7265625" bestFit="1" customWidth="1"/>
    <col min="138" max="138" width="8.453125" bestFit="1" customWidth="1"/>
    <col min="139" max="143" width="11.7265625" bestFit="1" customWidth="1"/>
    <col min="144" max="144" width="15.7265625" bestFit="1" customWidth="1"/>
    <col min="145" max="145" width="11.7265625" bestFit="1" customWidth="1"/>
    <col min="146" max="146" width="18.90625" bestFit="1" customWidth="1"/>
    <col min="147" max="148" width="11.7265625" bestFit="1" customWidth="1"/>
    <col min="149" max="149" width="12" bestFit="1" customWidth="1"/>
    <col min="150" max="150" width="14.36328125" bestFit="1" customWidth="1"/>
    <col min="151" max="152" width="11.7265625" bestFit="1" customWidth="1"/>
    <col min="153" max="153" width="17.453125" bestFit="1" customWidth="1"/>
    <col min="154" max="155" width="11.7265625" bestFit="1" customWidth="1"/>
    <col min="156" max="156" width="15.453125" bestFit="1" customWidth="1"/>
    <col min="157" max="157" width="11.7265625" bestFit="1" customWidth="1"/>
    <col min="158" max="158" width="18.7265625" bestFit="1" customWidth="1"/>
    <col min="159" max="160" width="11.7265625" bestFit="1" customWidth="1"/>
    <col min="161" max="161" width="14.26953125" bestFit="1" customWidth="1"/>
    <col min="162" max="164" width="11.7265625" bestFit="1" customWidth="1"/>
    <col min="165" max="165" width="25.26953125" bestFit="1" customWidth="1"/>
    <col min="166" max="166" width="11.7265625" bestFit="1" customWidth="1"/>
    <col min="167" max="167" width="28.6328125" bestFit="1" customWidth="1"/>
    <col min="168" max="168" width="24.453125" bestFit="1" customWidth="1"/>
    <col min="169" max="169" width="11.7265625" bestFit="1" customWidth="1"/>
    <col min="170" max="170" width="27.6328125" bestFit="1" customWidth="1"/>
    <col min="171" max="171" width="14.26953125" bestFit="1" customWidth="1"/>
    <col min="172" max="172" width="11.7265625" bestFit="1" customWidth="1"/>
    <col min="173" max="173" width="17.453125" bestFit="1" customWidth="1"/>
    <col min="174" max="174" width="13.08984375" bestFit="1" customWidth="1"/>
    <col min="175" max="176" width="11.7265625" bestFit="1" customWidth="1"/>
    <col min="177" max="177" width="16.453125" bestFit="1" customWidth="1"/>
    <col min="178" max="180" width="11.7265625" bestFit="1" customWidth="1"/>
    <col min="181" max="181" width="12.08984375" bestFit="1" customWidth="1"/>
    <col min="182" max="185" width="11.7265625" bestFit="1" customWidth="1"/>
    <col min="186" max="186" width="13.36328125" bestFit="1" customWidth="1"/>
    <col min="187" max="187" width="16.7265625" bestFit="1" customWidth="1"/>
    <col min="188" max="188" width="12.7265625" bestFit="1" customWidth="1"/>
    <col min="189" max="190" width="11.7265625" bestFit="1" customWidth="1"/>
    <col min="191" max="191" width="15.90625" bestFit="1" customWidth="1"/>
    <col min="192" max="196" width="11.7265625" bestFit="1" customWidth="1"/>
    <col min="197" max="197" width="14.26953125" bestFit="1" customWidth="1"/>
    <col min="198" max="199" width="11.7265625" bestFit="1" customWidth="1"/>
    <col min="200" max="200" width="14.26953125" bestFit="1" customWidth="1"/>
    <col min="201" max="204" width="11.7265625" bestFit="1" customWidth="1"/>
    <col min="205" max="205" width="13.08984375" bestFit="1" customWidth="1"/>
    <col min="206" max="206" width="12.08984375" bestFit="1" customWidth="1"/>
    <col min="207" max="207" width="11.7265625" bestFit="1" customWidth="1"/>
    <col min="208" max="208" width="15.26953125" bestFit="1" customWidth="1"/>
    <col min="209" max="209" width="13.08984375" bestFit="1" customWidth="1"/>
    <col min="210" max="210" width="11.7265625" bestFit="1" customWidth="1"/>
    <col min="211" max="211" width="16.453125" bestFit="1" customWidth="1"/>
    <col min="212" max="212" width="8.453125" bestFit="1" customWidth="1"/>
    <col min="213" max="213" width="11.453125" bestFit="1" customWidth="1"/>
    <col min="214" max="214" width="11.7265625" bestFit="1" customWidth="1"/>
  </cols>
  <sheetData>
    <row r="3" spans="1:7" x14ac:dyDescent="0.35">
      <c r="A3" s="2" t="s">
        <v>1755</v>
      </c>
      <c r="B3" s="2" t="s">
        <v>1754</v>
      </c>
    </row>
    <row r="4" spans="1:7" x14ac:dyDescent="0.35">
      <c r="A4" s="2" t="s">
        <v>1751</v>
      </c>
      <c r="B4">
        <v>3</v>
      </c>
      <c r="C4">
        <v>4</v>
      </c>
      <c r="D4">
        <v>5</v>
      </c>
      <c r="E4">
        <v>6</v>
      </c>
      <c r="F4" t="s">
        <v>1752</v>
      </c>
      <c r="G4" t="s">
        <v>1753</v>
      </c>
    </row>
    <row r="5" spans="1:7" x14ac:dyDescent="0.35">
      <c r="A5" s="3" t="s">
        <v>1378</v>
      </c>
      <c r="D5">
        <v>15252.944205485901</v>
      </c>
      <c r="G5">
        <v>15252.944205485901</v>
      </c>
    </row>
    <row r="6" spans="1:7" x14ac:dyDescent="0.35">
      <c r="A6" s="3" t="s">
        <v>1676</v>
      </c>
      <c r="D6">
        <v>5177.2472536134001</v>
      </c>
      <c r="G6">
        <v>5177.2472536134001</v>
      </c>
    </row>
    <row r="7" spans="1:7" x14ac:dyDescent="0.35">
      <c r="A7" s="3" t="s">
        <v>1703</v>
      </c>
      <c r="D7">
        <v>29624.611761439402</v>
      </c>
      <c r="G7">
        <v>29624.611761439402</v>
      </c>
    </row>
    <row r="8" spans="1:7" x14ac:dyDescent="0.35">
      <c r="A8" s="3" t="s">
        <v>1654</v>
      </c>
      <c r="C8">
        <v>407146.93693290569</v>
      </c>
      <c r="D8">
        <v>190307.0308551903</v>
      </c>
      <c r="G8">
        <v>597453.96778809605</v>
      </c>
    </row>
    <row r="9" spans="1:7" x14ac:dyDescent="0.35">
      <c r="A9" s="3" t="s">
        <v>515</v>
      </c>
      <c r="C9">
        <v>30396.809616554499</v>
      </c>
      <c r="D9">
        <v>106581.3821318448</v>
      </c>
      <c r="G9">
        <v>136978.19174839929</v>
      </c>
    </row>
    <row r="10" spans="1:7" x14ac:dyDescent="0.35">
      <c r="A10" s="3" t="s">
        <v>1749</v>
      </c>
      <c r="B10">
        <v>1455428.92893182</v>
      </c>
      <c r="G10">
        <v>1455428.92893182</v>
      </c>
    </row>
    <row r="11" spans="1:7" x14ac:dyDescent="0.35">
      <c r="A11" s="3" t="s">
        <v>1696</v>
      </c>
      <c r="C11">
        <v>82630.836944789902</v>
      </c>
      <c r="D11">
        <v>55237.890671801404</v>
      </c>
      <c r="G11">
        <v>137868.72761659132</v>
      </c>
    </row>
    <row r="12" spans="1:7" x14ac:dyDescent="0.35">
      <c r="A12" s="3" t="s">
        <v>1512</v>
      </c>
      <c r="B12">
        <v>790277.80478946178</v>
      </c>
      <c r="E12">
        <v>115896.458336182</v>
      </c>
      <c r="G12">
        <v>906174.26312564383</v>
      </c>
    </row>
    <row r="13" spans="1:7" x14ac:dyDescent="0.35">
      <c r="A13" s="3" t="s">
        <v>405</v>
      </c>
      <c r="C13">
        <v>13296.3007634797</v>
      </c>
      <c r="D13">
        <v>45538.657393243899</v>
      </c>
      <c r="G13">
        <v>58834.958156723602</v>
      </c>
    </row>
    <row r="14" spans="1:7" x14ac:dyDescent="0.35">
      <c r="A14" s="3" t="s">
        <v>326</v>
      </c>
      <c r="D14">
        <v>12354.7794978037</v>
      </c>
      <c r="G14">
        <v>12354.7794978037</v>
      </c>
    </row>
    <row r="15" spans="1:7" x14ac:dyDescent="0.35">
      <c r="A15" s="3" t="s">
        <v>1606</v>
      </c>
      <c r="B15">
        <v>1025749.94064879</v>
      </c>
      <c r="E15">
        <v>154759.49605217701</v>
      </c>
      <c r="G15">
        <v>1180509.4367009669</v>
      </c>
    </row>
    <row r="16" spans="1:7" x14ac:dyDescent="0.35">
      <c r="A16" s="3" t="s">
        <v>1058</v>
      </c>
      <c r="D16">
        <v>5740.3791676864003</v>
      </c>
      <c r="G16">
        <v>5740.3791676864003</v>
      </c>
    </row>
    <row r="17" spans="1:7" x14ac:dyDescent="0.35">
      <c r="A17" s="3" t="s">
        <v>1535</v>
      </c>
      <c r="C17">
        <v>5753.7117975863002</v>
      </c>
      <c r="D17">
        <v>75503.433873317495</v>
      </c>
      <c r="G17">
        <v>81257.145670903788</v>
      </c>
    </row>
    <row r="18" spans="1:7" x14ac:dyDescent="0.35">
      <c r="A18" s="3" t="s">
        <v>1215</v>
      </c>
      <c r="C18">
        <v>2392.7106990470002</v>
      </c>
      <c r="D18">
        <v>11.8683635726</v>
      </c>
      <c r="G18">
        <v>2404.5790626196003</v>
      </c>
    </row>
    <row r="19" spans="1:7" x14ac:dyDescent="0.35">
      <c r="A19" s="3" t="s">
        <v>1209</v>
      </c>
      <c r="D19">
        <v>2814.7323005757999</v>
      </c>
      <c r="G19">
        <v>2814.7323005757999</v>
      </c>
    </row>
    <row r="20" spans="1:7" x14ac:dyDescent="0.35">
      <c r="A20" s="3" t="s">
        <v>425</v>
      </c>
      <c r="C20">
        <v>18069.826622439195</v>
      </c>
      <c r="D20">
        <v>30812.614022641203</v>
      </c>
      <c r="G20">
        <v>48882.440645080394</v>
      </c>
    </row>
    <row r="21" spans="1:7" x14ac:dyDescent="0.35">
      <c r="A21" s="3" t="s">
        <v>1557</v>
      </c>
      <c r="C21">
        <v>11.1628873727</v>
      </c>
      <c r="D21">
        <v>8260.4705078616007</v>
      </c>
      <c r="G21">
        <v>8271.6333952343011</v>
      </c>
    </row>
    <row r="22" spans="1:7" x14ac:dyDescent="0.35">
      <c r="A22" s="3" t="s">
        <v>806</v>
      </c>
      <c r="C22">
        <v>23117.181741907702</v>
      </c>
      <c r="D22">
        <v>20744.919936182399</v>
      </c>
      <c r="G22">
        <v>43862.101678090097</v>
      </c>
    </row>
    <row r="23" spans="1:7" x14ac:dyDescent="0.35">
      <c r="A23" s="3" t="s">
        <v>672</v>
      </c>
      <c r="B23">
        <v>1159.5891981716002</v>
      </c>
      <c r="C23">
        <v>112325.82893183621</v>
      </c>
      <c r="D23">
        <v>49608.404661402798</v>
      </c>
      <c r="G23">
        <v>163093.82279141061</v>
      </c>
    </row>
    <row r="24" spans="1:7" x14ac:dyDescent="0.35">
      <c r="A24" s="3" t="s">
        <v>741</v>
      </c>
      <c r="C24">
        <v>2260.4794092494999</v>
      </c>
      <c r="D24">
        <v>18145.409334339602</v>
      </c>
      <c r="G24">
        <v>20405.888743589101</v>
      </c>
    </row>
    <row r="25" spans="1:7" x14ac:dyDescent="0.35">
      <c r="A25" s="3" t="s">
        <v>430</v>
      </c>
      <c r="D25">
        <v>2049.4093955641001</v>
      </c>
      <c r="G25">
        <v>2049.4093955641001</v>
      </c>
    </row>
    <row r="26" spans="1:7" x14ac:dyDescent="0.35">
      <c r="A26" s="3" t="s">
        <v>428</v>
      </c>
      <c r="C26">
        <v>99.899382377099997</v>
      </c>
      <c r="D26">
        <v>45501.8623971466</v>
      </c>
      <c r="G26">
        <v>45601.761779523702</v>
      </c>
    </row>
    <row r="27" spans="1:7" x14ac:dyDescent="0.35">
      <c r="A27" s="3" t="s">
        <v>1661</v>
      </c>
      <c r="C27">
        <v>18718.770714622598</v>
      </c>
      <c r="D27">
        <v>93480.497152687094</v>
      </c>
      <c r="G27">
        <v>112199.2678673097</v>
      </c>
    </row>
    <row r="28" spans="1:7" x14ac:dyDescent="0.35">
      <c r="A28" s="3" t="s">
        <v>1730</v>
      </c>
      <c r="B28">
        <v>145986.69165692499</v>
      </c>
      <c r="C28">
        <v>100109.05564223594</v>
      </c>
      <c r="D28">
        <v>44640.504043468194</v>
      </c>
      <c r="G28">
        <v>290736.25134262914</v>
      </c>
    </row>
    <row r="29" spans="1:7" x14ac:dyDescent="0.35">
      <c r="A29" s="3" t="s">
        <v>1415</v>
      </c>
      <c r="D29">
        <v>9965.9111788843002</v>
      </c>
      <c r="G29">
        <v>9965.9111788843002</v>
      </c>
    </row>
    <row r="30" spans="1:7" x14ac:dyDescent="0.35">
      <c r="A30" s="3" t="s">
        <v>979</v>
      </c>
      <c r="B30">
        <v>57150.937284619496</v>
      </c>
      <c r="C30">
        <v>269592.64807497209</v>
      </c>
      <c r="D30">
        <v>11806.013495523401</v>
      </c>
      <c r="E30">
        <v>367779.34588741406</v>
      </c>
      <c r="G30">
        <v>706328.94474252907</v>
      </c>
    </row>
    <row r="31" spans="1:7" x14ac:dyDescent="0.35">
      <c r="A31" s="3" t="s">
        <v>1710</v>
      </c>
      <c r="B31">
        <v>71948.201020172695</v>
      </c>
      <c r="C31">
        <v>26092.064293458512</v>
      </c>
      <c r="D31">
        <v>3236.2603167522011</v>
      </c>
      <c r="G31">
        <v>101276.52563038342</v>
      </c>
    </row>
    <row r="32" spans="1:7" x14ac:dyDescent="0.35">
      <c r="A32" s="3" t="s">
        <v>533</v>
      </c>
      <c r="B32">
        <v>61377.211635757303</v>
      </c>
      <c r="E32">
        <v>3965.8695252480998</v>
      </c>
      <c r="G32">
        <v>65343.081161005401</v>
      </c>
    </row>
    <row r="33" spans="1:7" x14ac:dyDescent="0.35">
      <c r="A33" s="3" t="s">
        <v>436</v>
      </c>
      <c r="D33">
        <v>36734.161580396103</v>
      </c>
      <c r="G33">
        <v>36734.161580396103</v>
      </c>
    </row>
    <row r="34" spans="1:7" x14ac:dyDescent="0.35">
      <c r="A34" s="3" t="s">
        <v>454</v>
      </c>
      <c r="D34">
        <v>31117.853683029502</v>
      </c>
      <c r="G34">
        <v>31117.853683029502</v>
      </c>
    </row>
    <row r="35" spans="1:7" x14ac:dyDescent="0.35">
      <c r="A35" s="3" t="s">
        <v>1691</v>
      </c>
      <c r="D35">
        <v>5243.9906374926995</v>
      </c>
      <c r="G35">
        <v>5243.9906374926995</v>
      </c>
    </row>
    <row r="36" spans="1:7" x14ac:dyDescent="0.35">
      <c r="A36" s="3" t="s">
        <v>1734</v>
      </c>
      <c r="B36">
        <v>164132.58246733685</v>
      </c>
      <c r="C36">
        <v>131585.25105917713</v>
      </c>
      <c r="D36">
        <v>37426.434003532086</v>
      </c>
      <c r="E36">
        <v>175632.993384181</v>
      </c>
      <c r="G36">
        <v>508777.26091422711</v>
      </c>
    </row>
    <row r="37" spans="1:7" x14ac:dyDescent="0.35">
      <c r="A37" s="3" t="s">
        <v>440</v>
      </c>
      <c r="C37">
        <v>65929.298142224899</v>
      </c>
      <c r="D37">
        <v>99504.075400933289</v>
      </c>
      <c r="G37">
        <v>165433.37354315817</v>
      </c>
    </row>
    <row r="38" spans="1:7" x14ac:dyDescent="0.35">
      <c r="A38" s="3" t="s">
        <v>1361</v>
      </c>
      <c r="B38">
        <v>1164524.733961764</v>
      </c>
      <c r="G38">
        <v>1164524.733961764</v>
      </c>
    </row>
    <row r="39" spans="1:7" x14ac:dyDescent="0.35">
      <c r="A39" s="3" t="s">
        <v>1718</v>
      </c>
      <c r="D39">
        <v>11593.532992460901</v>
      </c>
      <c r="G39">
        <v>11593.532992460901</v>
      </c>
    </row>
    <row r="40" spans="1:7" x14ac:dyDescent="0.35">
      <c r="A40" s="3" t="s">
        <v>680</v>
      </c>
      <c r="C40">
        <v>189455.53148343781</v>
      </c>
      <c r="D40">
        <v>81912.220288453405</v>
      </c>
      <c r="G40">
        <v>271367.7517718912</v>
      </c>
    </row>
    <row r="41" spans="1:7" x14ac:dyDescent="0.35">
      <c r="A41" s="3" t="s">
        <v>1653</v>
      </c>
      <c r="C41">
        <v>102417.0328167485</v>
      </c>
      <c r="D41">
        <v>78566.568738985792</v>
      </c>
      <c r="G41">
        <v>180983.60155573429</v>
      </c>
    </row>
    <row r="42" spans="1:7" x14ac:dyDescent="0.35">
      <c r="A42" s="3" t="s">
        <v>1496</v>
      </c>
      <c r="D42">
        <v>16837.847182347701</v>
      </c>
      <c r="G42">
        <v>16837.847182347701</v>
      </c>
    </row>
    <row r="43" spans="1:7" x14ac:dyDescent="0.35">
      <c r="A43" s="3" t="s">
        <v>1648</v>
      </c>
      <c r="B43">
        <v>129246.89594062608</v>
      </c>
      <c r="G43">
        <v>129246.89594062608</v>
      </c>
    </row>
    <row r="44" spans="1:7" x14ac:dyDescent="0.35">
      <c r="A44" s="3" t="s">
        <v>1731</v>
      </c>
      <c r="E44">
        <v>80061.0897547778</v>
      </c>
      <c r="G44">
        <v>80061.0897547778</v>
      </c>
    </row>
    <row r="45" spans="1:7" x14ac:dyDescent="0.35">
      <c r="A45" s="3" t="s">
        <v>1668</v>
      </c>
      <c r="C45">
        <v>1632.4738780600001</v>
      </c>
      <c r="D45">
        <v>5968.7441223956002</v>
      </c>
      <c r="G45">
        <v>7601.2180004556003</v>
      </c>
    </row>
    <row r="46" spans="1:7" x14ac:dyDescent="0.35">
      <c r="A46" s="3" t="s">
        <v>1720</v>
      </c>
      <c r="B46">
        <v>65138.231621946397</v>
      </c>
      <c r="C46">
        <v>42934.842878891475</v>
      </c>
      <c r="D46">
        <v>17891.967123805105</v>
      </c>
      <c r="G46">
        <v>125965.04162464298</v>
      </c>
    </row>
    <row r="47" spans="1:7" x14ac:dyDescent="0.35">
      <c r="A47" s="3" t="s">
        <v>1394</v>
      </c>
      <c r="D47">
        <v>14771.411206894698</v>
      </c>
      <c r="G47">
        <v>14771.411206894698</v>
      </c>
    </row>
    <row r="48" spans="1:7" x14ac:dyDescent="0.35">
      <c r="A48" s="3" t="s">
        <v>1140</v>
      </c>
      <c r="C48">
        <v>16384.908538343901</v>
      </c>
      <c r="D48">
        <v>43371.219176446597</v>
      </c>
      <c r="G48">
        <v>59756.127714790498</v>
      </c>
    </row>
    <row r="49" spans="1:7" x14ac:dyDescent="0.35">
      <c r="A49" s="3" t="s">
        <v>701</v>
      </c>
      <c r="D49">
        <v>14209.585179539401</v>
      </c>
      <c r="G49">
        <v>14209.585179539401</v>
      </c>
    </row>
    <row r="50" spans="1:7" x14ac:dyDescent="0.35">
      <c r="A50" s="3" t="s">
        <v>1082</v>
      </c>
      <c r="C50">
        <v>12404.851483599003</v>
      </c>
      <c r="D50">
        <v>52382.652650092401</v>
      </c>
      <c r="G50">
        <v>64787.5041336914</v>
      </c>
    </row>
    <row r="51" spans="1:7" x14ac:dyDescent="0.35">
      <c r="A51" s="3" t="s">
        <v>1687</v>
      </c>
      <c r="C51">
        <v>38849.186615873172</v>
      </c>
      <c r="D51">
        <v>56312.829777359584</v>
      </c>
      <c r="G51">
        <v>95162.016393232756</v>
      </c>
    </row>
    <row r="52" spans="1:7" x14ac:dyDescent="0.35">
      <c r="A52" s="3" t="s">
        <v>1479</v>
      </c>
      <c r="D52">
        <v>6635.9873496414993</v>
      </c>
      <c r="G52">
        <v>6635.9873496414993</v>
      </c>
    </row>
    <row r="53" spans="1:7" x14ac:dyDescent="0.35">
      <c r="A53" s="3" t="s">
        <v>1508</v>
      </c>
      <c r="D53">
        <v>12615.027350586</v>
      </c>
      <c r="G53">
        <v>12615.027350586</v>
      </c>
    </row>
    <row r="54" spans="1:7" x14ac:dyDescent="0.35">
      <c r="A54" s="3" t="s">
        <v>1162</v>
      </c>
      <c r="C54">
        <v>42184.9511710839</v>
      </c>
      <c r="D54">
        <v>129191.6173271218</v>
      </c>
      <c r="G54">
        <v>171376.56849820568</v>
      </c>
    </row>
    <row r="55" spans="1:7" x14ac:dyDescent="0.35">
      <c r="A55" s="3" t="s">
        <v>1698</v>
      </c>
      <c r="B55">
        <v>29897.678171822201</v>
      </c>
      <c r="D55">
        <v>686.9733700104</v>
      </c>
      <c r="G55">
        <v>30584.651541832602</v>
      </c>
    </row>
    <row r="56" spans="1:7" x14ac:dyDescent="0.35">
      <c r="A56" s="3" t="s">
        <v>1444</v>
      </c>
      <c r="C56">
        <v>881.62364328150011</v>
      </c>
      <c r="D56">
        <v>13897.269081267301</v>
      </c>
      <c r="G56">
        <v>14778.892724548801</v>
      </c>
    </row>
    <row r="57" spans="1:7" x14ac:dyDescent="0.35">
      <c r="A57" s="3" t="s">
        <v>453</v>
      </c>
      <c r="C57">
        <v>0.70765512669999997</v>
      </c>
      <c r="D57">
        <v>25015.8414284354</v>
      </c>
      <c r="G57">
        <v>25016.549083562099</v>
      </c>
    </row>
    <row r="58" spans="1:7" x14ac:dyDescent="0.35">
      <c r="A58" s="3" t="s">
        <v>1519</v>
      </c>
      <c r="C58">
        <v>4678.8724374392996</v>
      </c>
      <c r="D58">
        <v>9478.703176303201</v>
      </c>
      <c r="G58">
        <v>14157.575613742501</v>
      </c>
    </row>
    <row r="59" spans="1:7" x14ac:dyDescent="0.35">
      <c r="A59" s="3" t="s">
        <v>1262</v>
      </c>
      <c r="C59">
        <v>155303.08338313291</v>
      </c>
      <c r="D59">
        <v>174698.51754147714</v>
      </c>
      <c r="G59">
        <v>330001.60092461004</v>
      </c>
    </row>
    <row r="60" spans="1:7" x14ac:dyDescent="0.35">
      <c r="A60" s="3" t="s">
        <v>1124</v>
      </c>
      <c r="C60">
        <v>5702.5476197773014</v>
      </c>
      <c r="D60">
        <v>35789.034833308702</v>
      </c>
      <c r="G60">
        <v>41491.582453086005</v>
      </c>
    </row>
    <row r="61" spans="1:7" x14ac:dyDescent="0.35">
      <c r="A61" s="3" t="s">
        <v>1525</v>
      </c>
      <c r="C61">
        <v>1169.28</v>
      </c>
      <c r="D61">
        <v>39899.50245205329</v>
      </c>
      <c r="G61">
        <v>41068.782452053289</v>
      </c>
    </row>
    <row r="62" spans="1:7" x14ac:dyDescent="0.35">
      <c r="A62" s="3" t="s">
        <v>674</v>
      </c>
      <c r="C62">
        <v>1839.6626961802999</v>
      </c>
      <c r="D62">
        <v>27777.968364624903</v>
      </c>
      <c r="G62">
        <v>29617.631060805204</v>
      </c>
    </row>
    <row r="63" spans="1:7" x14ac:dyDescent="0.35">
      <c r="A63" s="3" t="s">
        <v>160</v>
      </c>
      <c r="D63">
        <v>3428.7047359495996</v>
      </c>
      <c r="G63">
        <v>3428.7047359495996</v>
      </c>
    </row>
    <row r="64" spans="1:7" x14ac:dyDescent="0.35">
      <c r="A64" s="3" t="s">
        <v>1147</v>
      </c>
      <c r="C64">
        <v>992.07289570989997</v>
      </c>
      <c r="D64">
        <v>7693.9881585711</v>
      </c>
      <c r="G64">
        <v>8686.0610542809991</v>
      </c>
    </row>
    <row r="65" spans="1:7" x14ac:dyDescent="0.35">
      <c r="A65" s="3" t="s">
        <v>1717</v>
      </c>
      <c r="D65">
        <v>3186.1143425854998</v>
      </c>
      <c r="G65">
        <v>3186.1143425854998</v>
      </c>
    </row>
    <row r="66" spans="1:7" x14ac:dyDescent="0.35">
      <c r="A66" s="3" t="s">
        <v>658</v>
      </c>
      <c r="B66">
        <v>4034.5146596367003</v>
      </c>
      <c r="C66">
        <v>197643.91703449542</v>
      </c>
      <c r="D66">
        <v>38967.580566265802</v>
      </c>
      <c r="G66">
        <v>240646.01226039793</v>
      </c>
    </row>
    <row r="67" spans="1:7" x14ac:dyDescent="0.35">
      <c r="A67" s="3" t="s">
        <v>1438</v>
      </c>
      <c r="D67">
        <v>17150.741845213601</v>
      </c>
      <c r="G67">
        <v>17150.741845213601</v>
      </c>
    </row>
    <row r="68" spans="1:7" x14ac:dyDescent="0.35">
      <c r="A68" s="3" t="s">
        <v>1158</v>
      </c>
      <c r="C68">
        <v>15018.232868945201</v>
      </c>
      <c r="D68">
        <v>33599.376525056105</v>
      </c>
      <c r="G68">
        <v>48617.609394001309</v>
      </c>
    </row>
    <row r="69" spans="1:7" x14ac:dyDescent="0.35">
      <c r="A69" s="3" t="s">
        <v>1471</v>
      </c>
      <c r="C69">
        <v>1181.79</v>
      </c>
      <c r="D69">
        <v>16172.506987128201</v>
      </c>
      <c r="G69">
        <v>17354.2969871282</v>
      </c>
    </row>
    <row r="70" spans="1:7" x14ac:dyDescent="0.35">
      <c r="A70" s="3" t="s">
        <v>790</v>
      </c>
      <c r="C70">
        <v>703.43282199689986</v>
      </c>
      <c r="D70">
        <v>2924.4503017687002</v>
      </c>
      <c r="G70">
        <v>3627.8831237656</v>
      </c>
    </row>
    <row r="71" spans="1:7" x14ac:dyDescent="0.35">
      <c r="A71" s="3" t="s">
        <v>1176</v>
      </c>
      <c r="B71">
        <v>161226.38069076909</v>
      </c>
      <c r="C71">
        <v>96334.330309262194</v>
      </c>
      <c r="D71">
        <v>64651.780414535489</v>
      </c>
      <c r="G71">
        <v>322212.49141456676</v>
      </c>
    </row>
    <row r="72" spans="1:7" x14ac:dyDescent="0.35">
      <c r="A72" s="3" t="s">
        <v>423</v>
      </c>
      <c r="C72">
        <v>291.21206072000001</v>
      </c>
      <c r="D72">
        <v>51982.975407407699</v>
      </c>
      <c r="G72">
        <v>52274.187468127697</v>
      </c>
    </row>
    <row r="73" spans="1:7" x14ac:dyDescent="0.35">
      <c r="A73" s="3" t="s">
        <v>1477</v>
      </c>
      <c r="C73">
        <v>10.594045612699999</v>
      </c>
      <c r="D73">
        <v>8685.1919633643993</v>
      </c>
      <c r="G73">
        <v>8695.7860089770984</v>
      </c>
    </row>
    <row r="74" spans="1:7" x14ac:dyDescent="0.35">
      <c r="A74" s="3" t="s">
        <v>888</v>
      </c>
      <c r="C74">
        <v>284.12999999999994</v>
      </c>
      <c r="D74">
        <v>6401.3082909794002</v>
      </c>
      <c r="G74">
        <v>6685.4382909794003</v>
      </c>
    </row>
    <row r="75" spans="1:7" x14ac:dyDescent="0.35">
      <c r="A75" s="3" t="s">
        <v>1504</v>
      </c>
      <c r="C75">
        <v>2253.0573645136997</v>
      </c>
      <c r="D75">
        <v>21082.7501364747</v>
      </c>
      <c r="G75">
        <v>23335.807500988401</v>
      </c>
    </row>
    <row r="76" spans="1:7" x14ac:dyDescent="0.35">
      <c r="A76" s="3" t="s">
        <v>1655</v>
      </c>
      <c r="B76">
        <v>941528.6535644317</v>
      </c>
      <c r="C76">
        <v>161373.22608718308</v>
      </c>
      <c r="G76">
        <v>1102901.8796516147</v>
      </c>
    </row>
    <row r="77" spans="1:7" x14ac:dyDescent="0.35">
      <c r="A77" s="3" t="s">
        <v>432</v>
      </c>
      <c r="D77">
        <v>6941.265454468501</v>
      </c>
      <c r="G77">
        <v>6941.265454468501</v>
      </c>
    </row>
    <row r="78" spans="1:7" x14ac:dyDescent="0.35">
      <c r="A78" s="3" t="s">
        <v>1727</v>
      </c>
      <c r="C78">
        <v>258.78275419189998</v>
      </c>
      <c r="D78">
        <v>6168.3869419353996</v>
      </c>
      <c r="G78">
        <v>6427.1696961272992</v>
      </c>
    </row>
    <row r="79" spans="1:7" x14ac:dyDescent="0.35">
      <c r="A79" s="3" t="s">
        <v>1628</v>
      </c>
      <c r="D79">
        <v>9754.0625775199005</v>
      </c>
      <c r="G79">
        <v>9754.0625775199005</v>
      </c>
    </row>
    <row r="80" spans="1:7" x14ac:dyDescent="0.35">
      <c r="A80" s="3" t="s">
        <v>1518</v>
      </c>
      <c r="D80">
        <v>9607.3277081650995</v>
      </c>
      <c r="G80">
        <v>9607.3277081650995</v>
      </c>
    </row>
    <row r="81" spans="1:7" x14ac:dyDescent="0.35">
      <c r="A81" s="3" t="s">
        <v>415</v>
      </c>
      <c r="D81">
        <v>18159.996417093</v>
      </c>
      <c r="G81">
        <v>18159.996417093</v>
      </c>
    </row>
    <row r="82" spans="1:7" x14ac:dyDescent="0.35">
      <c r="A82" s="3" t="s">
        <v>1682</v>
      </c>
      <c r="D82">
        <v>18196.888932594498</v>
      </c>
      <c r="G82">
        <v>18196.888932594498</v>
      </c>
    </row>
    <row r="83" spans="1:7" x14ac:dyDescent="0.35">
      <c r="A83" s="3" t="s">
        <v>1649</v>
      </c>
      <c r="B83">
        <v>186598.9757842629</v>
      </c>
      <c r="G83">
        <v>186598.9757842629</v>
      </c>
    </row>
    <row r="84" spans="1:7" x14ac:dyDescent="0.35">
      <c r="A84" s="3" t="s">
        <v>309</v>
      </c>
      <c r="D84">
        <v>13.366692669100001</v>
      </c>
      <c r="G84">
        <v>13.366692669100001</v>
      </c>
    </row>
    <row r="85" spans="1:7" x14ac:dyDescent="0.35">
      <c r="A85" s="3" t="s">
        <v>1636</v>
      </c>
      <c r="C85">
        <v>21680.780054248302</v>
      </c>
      <c r="D85">
        <v>49197.377039641804</v>
      </c>
      <c r="G85">
        <v>70878.157093890099</v>
      </c>
    </row>
    <row r="86" spans="1:7" x14ac:dyDescent="0.35">
      <c r="A86" s="3" t="s">
        <v>1079</v>
      </c>
      <c r="B86">
        <v>802868.8350708303</v>
      </c>
      <c r="C86">
        <v>897902.1732081332</v>
      </c>
      <c r="D86">
        <v>388994.35427321412</v>
      </c>
      <c r="G86">
        <v>2089765.3625521776</v>
      </c>
    </row>
    <row r="87" spans="1:7" x14ac:dyDescent="0.35">
      <c r="A87" s="3" t="s">
        <v>1554</v>
      </c>
      <c r="C87">
        <v>13026.481842440604</v>
      </c>
      <c r="D87">
        <v>33495.968092238581</v>
      </c>
      <c r="G87">
        <v>46522.449934679185</v>
      </c>
    </row>
    <row r="88" spans="1:7" x14ac:dyDescent="0.35">
      <c r="A88" s="3" t="s">
        <v>1600</v>
      </c>
      <c r="C88">
        <v>392409.69912738109</v>
      </c>
      <c r="D88">
        <v>168896.77477436993</v>
      </c>
      <c r="G88">
        <v>561306.47390175099</v>
      </c>
    </row>
    <row r="89" spans="1:7" x14ac:dyDescent="0.35">
      <c r="A89" s="3" t="s">
        <v>1665</v>
      </c>
      <c r="D89">
        <v>12465.613276135</v>
      </c>
      <c r="G89">
        <v>12465.613276135</v>
      </c>
    </row>
    <row r="90" spans="1:7" x14ac:dyDescent="0.35">
      <c r="A90" s="3" t="s">
        <v>1524</v>
      </c>
      <c r="D90">
        <v>4724.8338861745997</v>
      </c>
      <c r="G90">
        <v>4724.8338861745997</v>
      </c>
    </row>
    <row r="91" spans="1:7" x14ac:dyDescent="0.35">
      <c r="A91" s="3" t="s">
        <v>429</v>
      </c>
      <c r="D91">
        <v>933.32450722299996</v>
      </c>
      <c r="G91">
        <v>933.32450722299996</v>
      </c>
    </row>
    <row r="92" spans="1:7" x14ac:dyDescent="0.35">
      <c r="A92" s="3" t="s">
        <v>1298</v>
      </c>
      <c r="B92">
        <v>47705.4571291842</v>
      </c>
      <c r="G92">
        <v>47705.4571291842</v>
      </c>
    </row>
    <row r="93" spans="1:7" x14ac:dyDescent="0.35">
      <c r="A93" s="3" t="s">
        <v>1719</v>
      </c>
      <c r="C93">
        <v>2927.3717219425002</v>
      </c>
      <c r="D93">
        <v>14019.068866857</v>
      </c>
      <c r="G93">
        <v>16946.440588799502</v>
      </c>
    </row>
    <row r="94" spans="1:7" x14ac:dyDescent="0.35">
      <c r="A94" s="3" t="s">
        <v>1729</v>
      </c>
      <c r="B94">
        <v>158927.48627909902</v>
      </c>
      <c r="E94">
        <v>304846.792075451</v>
      </c>
      <c r="G94">
        <v>463774.27835455001</v>
      </c>
    </row>
    <row r="95" spans="1:7" x14ac:dyDescent="0.35">
      <c r="A95" s="3" t="s">
        <v>1741</v>
      </c>
      <c r="B95">
        <v>328406.95452126698</v>
      </c>
      <c r="E95">
        <v>128516.885872823</v>
      </c>
      <c r="G95">
        <v>456923.84039408999</v>
      </c>
    </row>
    <row r="96" spans="1:7" x14ac:dyDescent="0.35">
      <c r="A96" s="3" t="s">
        <v>1627</v>
      </c>
      <c r="B96">
        <v>959052.52180539398</v>
      </c>
      <c r="C96">
        <v>109355.2339990398</v>
      </c>
      <c r="D96">
        <v>35.948804675200002</v>
      </c>
      <c r="G96">
        <v>1068443.7046091089</v>
      </c>
    </row>
    <row r="97" spans="1:7" x14ac:dyDescent="0.35">
      <c r="A97" s="3" t="s">
        <v>418</v>
      </c>
      <c r="C97">
        <v>254.3765646409</v>
      </c>
      <c r="D97">
        <v>21542.150659304498</v>
      </c>
      <c r="G97">
        <v>21796.527223945399</v>
      </c>
    </row>
    <row r="98" spans="1:7" x14ac:dyDescent="0.35">
      <c r="A98" s="3" t="s">
        <v>1500</v>
      </c>
      <c r="D98">
        <v>4666.3563596238</v>
      </c>
      <c r="G98">
        <v>4666.3563596238</v>
      </c>
    </row>
    <row r="99" spans="1:7" x14ac:dyDescent="0.35">
      <c r="A99" s="3" t="s">
        <v>1712</v>
      </c>
      <c r="D99">
        <v>6882.8030687148002</v>
      </c>
      <c r="G99">
        <v>6882.8030687148002</v>
      </c>
    </row>
    <row r="100" spans="1:7" x14ac:dyDescent="0.35">
      <c r="A100" s="3" t="s">
        <v>1638</v>
      </c>
      <c r="C100">
        <v>1454.3454287264001</v>
      </c>
      <c r="D100">
        <v>11222.0316562603</v>
      </c>
      <c r="G100">
        <v>12676.3770849867</v>
      </c>
    </row>
    <row r="101" spans="1:7" x14ac:dyDescent="0.35">
      <c r="A101" s="3" t="s">
        <v>1642</v>
      </c>
      <c r="B101">
        <v>94854.208098951407</v>
      </c>
      <c r="G101">
        <v>94854.208098951407</v>
      </c>
    </row>
    <row r="102" spans="1:7" x14ac:dyDescent="0.35">
      <c r="A102" s="3" t="s">
        <v>433</v>
      </c>
      <c r="D102">
        <v>8296.4981170091996</v>
      </c>
      <c r="G102">
        <v>8296.4981170091996</v>
      </c>
    </row>
    <row r="103" spans="1:7" x14ac:dyDescent="0.35">
      <c r="A103" s="3" t="s">
        <v>1221</v>
      </c>
      <c r="C103">
        <v>6532.7666519801996</v>
      </c>
      <c r="D103">
        <v>5736.0159044783004</v>
      </c>
      <c r="G103">
        <v>12268.7825564585</v>
      </c>
    </row>
    <row r="104" spans="1:7" x14ac:dyDescent="0.35">
      <c r="A104" s="3" t="s">
        <v>704</v>
      </c>
      <c r="C104">
        <v>370.89</v>
      </c>
      <c r="D104">
        <v>26203.638375585899</v>
      </c>
      <c r="G104">
        <v>26574.528375585898</v>
      </c>
    </row>
    <row r="105" spans="1:7" x14ac:dyDescent="0.35">
      <c r="A105" s="3" t="s">
        <v>958</v>
      </c>
      <c r="C105">
        <v>9.18</v>
      </c>
      <c r="D105">
        <v>15858.9847689733</v>
      </c>
      <c r="G105">
        <v>15868.1647689733</v>
      </c>
    </row>
    <row r="106" spans="1:7" x14ac:dyDescent="0.35">
      <c r="A106" s="3" t="s">
        <v>1657</v>
      </c>
      <c r="C106">
        <v>4112.4315411459002</v>
      </c>
      <c r="D106">
        <v>21666.815256195001</v>
      </c>
      <c r="G106">
        <v>25779.2467973409</v>
      </c>
    </row>
    <row r="107" spans="1:7" x14ac:dyDescent="0.35">
      <c r="A107" s="3" t="s">
        <v>162</v>
      </c>
      <c r="D107">
        <v>7770.2231923691006</v>
      </c>
      <c r="G107">
        <v>7770.2231923691006</v>
      </c>
    </row>
    <row r="108" spans="1:7" x14ac:dyDescent="0.35">
      <c r="A108" s="3" t="s">
        <v>439</v>
      </c>
      <c r="C108">
        <v>21243.4352932851</v>
      </c>
      <c r="D108">
        <v>80985.237540749513</v>
      </c>
      <c r="G108">
        <v>102228.67283403462</v>
      </c>
    </row>
    <row r="109" spans="1:7" x14ac:dyDescent="0.35">
      <c r="A109" s="3" t="s">
        <v>1708</v>
      </c>
      <c r="D109">
        <v>4627.0701260264996</v>
      </c>
      <c r="G109">
        <v>4627.0701260264996</v>
      </c>
    </row>
    <row r="110" spans="1:7" x14ac:dyDescent="0.35">
      <c r="A110" s="3" t="s">
        <v>703</v>
      </c>
      <c r="D110">
        <v>5530.1122519014998</v>
      </c>
      <c r="G110">
        <v>5530.1122519014998</v>
      </c>
    </row>
    <row r="111" spans="1:7" x14ac:dyDescent="0.35">
      <c r="A111" s="3" t="s">
        <v>1566</v>
      </c>
      <c r="C111">
        <v>27097.2111876079</v>
      </c>
      <c r="D111">
        <v>65686.12382353509</v>
      </c>
      <c r="G111">
        <v>92783.33501114299</v>
      </c>
    </row>
    <row r="112" spans="1:7" x14ac:dyDescent="0.35">
      <c r="A112" s="3" t="s">
        <v>1097</v>
      </c>
      <c r="C112">
        <v>4756.7334666976003</v>
      </c>
      <c r="D112">
        <v>19799.141048000201</v>
      </c>
      <c r="G112">
        <v>24555.874514697804</v>
      </c>
    </row>
    <row r="113" spans="1:7" x14ac:dyDescent="0.35">
      <c r="A113" s="3" t="s">
        <v>700</v>
      </c>
      <c r="C113">
        <v>6398.2731189604001</v>
      </c>
      <c r="D113">
        <v>31108.289757538005</v>
      </c>
      <c r="G113">
        <v>37506.562876498407</v>
      </c>
    </row>
    <row r="114" spans="1:7" x14ac:dyDescent="0.35">
      <c r="A114" s="3" t="s">
        <v>1614</v>
      </c>
      <c r="B114">
        <v>82822.178035589706</v>
      </c>
      <c r="C114">
        <v>60679.967600243996</v>
      </c>
      <c r="D114">
        <v>9547.3004957225021</v>
      </c>
      <c r="G114">
        <v>153049.44613155621</v>
      </c>
    </row>
    <row r="115" spans="1:7" x14ac:dyDescent="0.35">
      <c r="A115" s="3" t="s">
        <v>1458</v>
      </c>
      <c r="C115">
        <v>696448.7462240248</v>
      </c>
      <c r="D115">
        <v>94386.098508992785</v>
      </c>
      <c r="G115">
        <v>790834.84473301761</v>
      </c>
    </row>
    <row r="116" spans="1:7" x14ac:dyDescent="0.35">
      <c r="A116" s="3" t="s">
        <v>1695</v>
      </c>
      <c r="B116">
        <v>91325.123157277601</v>
      </c>
      <c r="C116">
        <v>74557.60791807677</v>
      </c>
      <c r="D116">
        <v>5395.3197084813009</v>
      </c>
      <c r="G116">
        <v>171278.0507838357</v>
      </c>
    </row>
    <row r="117" spans="1:7" x14ac:dyDescent="0.35">
      <c r="A117" s="3" t="s">
        <v>1620</v>
      </c>
      <c r="B117">
        <v>260397.91866892</v>
      </c>
      <c r="G117">
        <v>260397.91866892</v>
      </c>
    </row>
    <row r="118" spans="1:7" x14ac:dyDescent="0.35">
      <c r="A118" s="3" t="s">
        <v>1574</v>
      </c>
      <c r="C118">
        <v>211834.00289077035</v>
      </c>
      <c r="D118">
        <v>240089.86729812977</v>
      </c>
      <c r="G118">
        <v>451923.87018890015</v>
      </c>
    </row>
    <row r="119" spans="1:7" x14ac:dyDescent="0.35">
      <c r="A119" s="3" t="s">
        <v>1663</v>
      </c>
      <c r="B119">
        <v>59240.434297817301</v>
      </c>
      <c r="C119">
        <v>3729.1778512869</v>
      </c>
      <c r="G119">
        <v>62969.612149104199</v>
      </c>
    </row>
    <row r="120" spans="1:7" x14ac:dyDescent="0.35">
      <c r="A120" s="3" t="s">
        <v>1622</v>
      </c>
      <c r="B120">
        <v>484133.39427499654</v>
      </c>
      <c r="C120">
        <v>3385.3014161095998</v>
      </c>
      <c r="D120">
        <v>641.76068968410004</v>
      </c>
      <c r="G120">
        <v>488160.45638079022</v>
      </c>
    </row>
    <row r="121" spans="1:7" x14ac:dyDescent="0.35">
      <c r="A121" s="3" t="s">
        <v>1744</v>
      </c>
      <c r="B121">
        <v>336758.85823038901</v>
      </c>
      <c r="G121">
        <v>336758.85823038901</v>
      </c>
    </row>
    <row r="122" spans="1:7" x14ac:dyDescent="0.35">
      <c r="A122" s="3" t="s">
        <v>1485</v>
      </c>
      <c r="C122">
        <v>94.162266789400007</v>
      </c>
      <c r="D122">
        <v>11449.585132593</v>
      </c>
      <c r="G122">
        <v>11543.747399382401</v>
      </c>
    </row>
    <row r="123" spans="1:7" x14ac:dyDescent="0.35">
      <c r="A123" s="3" t="s">
        <v>1029</v>
      </c>
      <c r="B123">
        <v>1388424.1064140617</v>
      </c>
      <c r="G123">
        <v>1388424.1064140617</v>
      </c>
    </row>
    <row r="124" spans="1:7" x14ac:dyDescent="0.35">
      <c r="A124" s="3" t="s">
        <v>1641</v>
      </c>
      <c r="B124">
        <v>633050.75455390336</v>
      </c>
      <c r="C124">
        <v>91395.538414379611</v>
      </c>
      <c r="D124">
        <v>11717.485833480599</v>
      </c>
      <c r="G124">
        <v>736163.77880176355</v>
      </c>
    </row>
    <row r="125" spans="1:7" x14ac:dyDescent="0.35">
      <c r="A125" s="3" t="s">
        <v>1742</v>
      </c>
      <c r="B125">
        <v>36650.850407207399</v>
      </c>
      <c r="G125">
        <v>36650.850407207399</v>
      </c>
    </row>
    <row r="126" spans="1:7" x14ac:dyDescent="0.35">
      <c r="A126" s="3" t="s">
        <v>1643</v>
      </c>
      <c r="B126">
        <v>294608.89718144137</v>
      </c>
      <c r="G126">
        <v>294608.89718144137</v>
      </c>
    </row>
    <row r="127" spans="1:7" x14ac:dyDescent="0.35">
      <c r="A127" s="3" t="s">
        <v>567</v>
      </c>
      <c r="C127">
        <v>28666.592368921101</v>
      </c>
      <c r="D127">
        <v>18109.167044417904</v>
      </c>
      <c r="G127">
        <v>46775.759413339008</v>
      </c>
    </row>
    <row r="128" spans="1:7" x14ac:dyDescent="0.35">
      <c r="A128" s="3" t="s">
        <v>421</v>
      </c>
      <c r="C128">
        <v>98.037939280000003</v>
      </c>
      <c r="D128">
        <v>40213.939519788895</v>
      </c>
      <c r="G128">
        <v>40311.977459068898</v>
      </c>
    </row>
    <row r="129" spans="1:7" x14ac:dyDescent="0.35">
      <c r="A129" s="3" t="s">
        <v>1521</v>
      </c>
      <c r="C129">
        <v>1999.3227380127</v>
      </c>
      <c r="D129">
        <v>27602.9749072497</v>
      </c>
      <c r="G129">
        <v>29602.297645262399</v>
      </c>
    </row>
    <row r="130" spans="1:7" x14ac:dyDescent="0.35">
      <c r="A130" s="3" t="s">
        <v>1723</v>
      </c>
      <c r="D130">
        <v>7588.5907253575997</v>
      </c>
      <c r="G130">
        <v>7588.5907253575997</v>
      </c>
    </row>
    <row r="131" spans="1:7" x14ac:dyDescent="0.35">
      <c r="A131" s="3" t="s">
        <v>1733</v>
      </c>
      <c r="B131">
        <v>169573.291092445</v>
      </c>
      <c r="E131">
        <v>296935.94495547499</v>
      </c>
      <c r="G131">
        <v>466509.23604791996</v>
      </c>
    </row>
    <row r="132" spans="1:7" x14ac:dyDescent="0.35">
      <c r="A132" s="3" t="s">
        <v>1735</v>
      </c>
      <c r="B132">
        <v>73787.281299445283</v>
      </c>
      <c r="E132">
        <v>42220.897330697102</v>
      </c>
      <c r="G132">
        <v>116008.17863014239</v>
      </c>
    </row>
    <row r="133" spans="1:7" x14ac:dyDescent="0.35">
      <c r="A133" s="3" t="s">
        <v>1713</v>
      </c>
      <c r="C133">
        <v>269.51961211640003</v>
      </c>
      <c r="D133">
        <v>38349.871272402401</v>
      </c>
      <c r="G133">
        <v>38619.390884518798</v>
      </c>
    </row>
    <row r="134" spans="1:7" x14ac:dyDescent="0.35">
      <c r="A134" s="3" t="s">
        <v>1203</v>
      </c>
      <c r="C134">
        <v>4862.7322566100993</v>
      </c>
      <c r="D134">
        <v>9139.7406062486007</v>
      </c>
      <c r="G134">
        <v>14002.4728628587</v>
      </c>
    </row>
    <row r="135" spans="1:7" x14ac:dyDescent="0.35">
      <c r="A135" s="3" t="s">
        <v>1646</v>
      </c>
      <c r="C135">
        <v>96127.682604089685</v>
      </c>
      <c r="D135">
        <v>189466.24984783898</v>
      </c>
      <c r="G135">
        <v>285593.93245192867</v>
      </c>
    </row>
    <row r="136" spans="1:7" x14ac:dyDescent="0.35">
      <c r="A136" s="3" t="s">
        <v>1678</v>
      </c>
      <c r="C136">
        <v>149.66999999999999</v>
      </c>
      <c r="D136">
        <v>19061.5480942133</v>
      </c>
      <c r="G136">
        <v>19211.218094213298</v>
      </c>
    </row>
    <row r="137" spans="1:7" x14ac:dyDescent="0.35">
      <c r="A137" s="3" t="s">
        <v>1658</v>
      </c>
      <c r="C137">
        <v>3074.3692081579998</v>
      </c>
      <c r="D137">
        <v>41694.820812980302</v>
      </c>
      <c r="G137">
        <v>44769.190021138304</v>
      </c>
    </row>
    <row r="138" spans="1:7" x14ac:dyDescent="0.35">
      <c r="A138" s="3" t="s">
        <v>1520</v>
      </c>
      <c r="D138">
        <v>11495.1276844449</v>
      </c>
      <c r="G138">
        <v>11495.1276844449</v>
      </c>
    </row>
    <row r="139" spans="1:7" x14ac:dyDescent="0.35">
      <c r="A139" s="3" t="s">
        <v>768</v>
      </c>
      <c r="C139">
        <v>19883.054828001998</v>
      </c>
      <c r="D139">
        <v>71828.514396262894</v>
      </c>
      <c r="G139">
        <v>91711.569224264895</v>
      </c>
    </row>
    <row r="140" spans="1:7" x14ac:dyDescent="0.35">
      <c r="A140" s="3" t="s">
        <v>724</v>
      </c>
      <c r="C140">
        <v>172896.9380229878</v>
      </c>
      <c r="D140">
        <v>104796.94382170941</v>
      </c>
      <c r="G140">
        <v>277693.88184469723</v>
      </c>
    </row>
    <row r="141" spans="1:7" x14ac:dyDescent="0.35">
      <c r="A141" s="3" t="s">
        <v>1694</v>
      </c>
      <c r="C141">
        <v>3579.6423583619003</v>
      </c>
      <c r="D141">
        <v>23155.8926314538</v>
      </c>
      <c r="G141">
        <v>26735.5349898157</v>
      </c>
    </row>
    <row r="142" spans="1:7" x14ac:dyDescent="0.35">
      <c r="A142" s="3" t="s">
        <v>447</v>
      </c>
      <c r="C142">
        <v>1881.7589770357999</v>
      </c>
      <c r="D142">
        <v>36810.951610652301</v>
      </c>
      <c r="G142">
        <v>38692.710587688103</v>
      </c>
    </row>
    <row r="143" spans="1:7" x14ac:dyDescent="0.35">
      <c r="A143" s="3" t="s">
        <v>1450</v>
      </c>
      <c r="D143">
        <v>8715.6302583733013</v>
      </c>
      <c r="G143">
        <v>8715.6302583733013</v>
      </c>
    </row>
    <row r="144" spans="1:7" x14ac:dyDescent="0.35">
      <c r="A144" s="3" t="s">
        <v>1592</v>
      </c>
      <c r="D144">
        <v>11784.3573248621</v>
      </c>
      <c r="G144">
        <v>11784.3573248621</v>
      </c>
    </row>
    <row r="145" spans="1:7" x14ac:dyDescent="0.35">
      <c r="A145" s="3" t="s">
        <v>1623</v>
      </c>
      <c r="B145">
        <v>269600.05552582303</v>
      </c>
      <c r="G145">
        <v>269600.05552582303</v>
      </c>
    </row>
    <row r="146" spans="1:7" x14ac:dyDescent="0.35">
      <c r="A146" s="3" t="s">
        <v>1389</v>
      </c>
      <c r="B146">
        <v>62959.738481779299</v>
      </c>
      <c r="E146">
        <v>551230.7558618359</v>
      </c>
      <c r="G146">
        <v>614190.49434361525</v>
      </c>
    </row>
    <row r="147" spans="1:7" x14ac:dyDescent="0.35">
      <c r="A147" s="3" t="s">
        <v>1683</v>
      </c>
      <c r="D147">
        <v>12961.5747285164</v>
      </c>
      <c r="G147">
        <v>12961.5747285164</v>
      </c>
    </row>
    <row r="148" spans="1:7" x14ac:dyDescent="0.35">
      <c r="A148" s="3" t="s">
        <v>1711</v>
      </c>
      <c r="D148">
        <v>7322.3193233578995</v>
      </c>
      <c r="G148">
        <v>7322.3193233578995</v>
      </c>
    </row>
    <row r="149" spans="1:7" x14ac:dyDescent="0.35">
      <c r="A149" s="3" t="s">
        <v>705</v>
      </c>
      <c r="D149">
        <v>2080.2549804241003</v>
      </c>
      <c r="G149">
        <v>2080.2549804241003</v>
      </c>
    </row>
    <row r="150" spans="1:7" x14ac:dyDescent="0.35">
      <c r="A150" s="3" t="s">
        <v>1747</v>
      </c>
      <c r="B150">
        <v>672680.15877424297</v>
      </c>
      <c r="G150">
        <v>672680.15877424297</v>
      </c>
    </row>
    <row r="151" spans="1:7" x14ac:dyDescent="0.35">
      <c r="A151" s="3" t="s">
        <v>1063</v>
      </c>
      <c r="B151">
        <v>780362.44241730601</v>
      </c>
      <c r="G151">
        <v>780362.44241730601</v>
      </c>
    </row>
    <row r="152" spans="1:7" x14ac:dyDescent="0.35">
      <c r="A152" s="3" t="s">
        <v>431</v>
      </c>
      <c r="D152">
        <v>6497.5317041051003</v>
      </c>
      <c r="G152">
        <v>6497.5317041051003</v>
      </c>
    </row>
    <row r="153" spans="1:7" x14ac:dyDescent="0.35">
      <c r="A153" s="3" t="s">
        <v>1424</v>
      </c>
      <c r="D153">
        <v>26764.922117673297</v>
      </c>
      <c r="G153">
        <v>26764.922117673297</v>
      </c>
    </row>
    <row r="154" spans="1:7" x14ac:dyDescent="0.35">
      <c r="A154" s="3" t="s">
        <v>1472</v>
      </c>
      <c r="D154">
        <v>4773.2409484587997</v>
      </c>
      <c r="G154">
        <v>4773.2409484587997</v>
      </c>
    </row>
    <row r="155" spans="1:7" x14ac:dyDescent="0.35">
      <c r="A155" s="3" t="s">
        <v>1459</v>
      </c>
      <c r="C155">
        <v>23478.837954316401</v>
      </c>
      <c r="D155">
        <v>37115.601795868599</v>
      </c>
      <c r="G155">
        <v>60594.439750185004</v>
      </c>
    </row>
    <row r="156" spans="1:7" x14ac:dyDescent="0.35">
      <c r="A156" s="3" t="s">
        <v>640</v>
      </c>
      <c r="B156">
        <v>635.38620694860003</v>
      </c>
      <c r="C156">
        <v>155548.43924955369</v>
      </c>
      <c r="D156">
        <v>45764.342299227697</v>
      </c>
      <c r="G156">
        <v>201948.16775572998</v>
      </c>
    </row>
    <row r="157" spans="1:7" x14ac:dyDescent="0.35">
      <c r="A157" s="3" t="s">
        <v>1067</v>
      </c>
      <c r="C157">
        <v>5890.0020521809001</v>
      </c>
      <c r="D157">
        <v>20045.288229526497</v>
      </c>
      <c r="G157">
        <v>25935.290281707399</v>
      </c>
    </row>
    <row r="158" spans="1:7" x14ac:dyDescent="0.35">
      <c r="A158" s="3" t="s">
        <v>794</v>
      </c>
      <c r="C158">
        <v>26596.2568376405</v>
      </c>
      <c r="D158">
        <v>45421.632758472995</v>
      </c>
      <c r="G158">
        <v>72017.889596113499</v>
      </c>
    </row>
    <row r="159" spans="1:7" x14ac:dyDescent="0.35">
      <c r="A159" s="3" t="s">
        <v>1699</v>
      </c>
      <c r="D159">
        <v>8230.208677934299</v>
      </c>
      <c r="G159">
        <v>8230.208677934299</v>
      </c>
    </row>
    <row r="160" spans="1:7" x14ac:dyDescent="0.35">
      <c r="A160" s="3" t="s">
        <v>1465</v>
      </c>
      <c r="D160">
        <v>3383.7130096031005</v>
      </c>
      <c r="G160">
        <v>3383.7130096031005</v>
      </c>
    </row>
    <row r="161" spans="1:7" x14ac:dyDescent="0.35">
      <c r="A161" s="3" t="s">
        <v>1701</v>
      </c>
      <c r="D161">
        <v>6960.1524922973003</v>
      </c>
      <c r="G161">
        <v>6960.1524922973003</v>
      </c>
    </row>
    <row r="162" spans="1:7" x14ac:dyDescent="0.35">
      <c r="A162" s="3" t="s">
        <v>1511</v>
      </c>
      <c r="C162">
        <v>1736.7578796101</v>
      </c>
      <c r="D162">
        <v>29485.945168977702</v>
      </c>
      <c r="G162">
        <v>31222.703048587802</v>
      </c>
    </row>
    <row r="163" spans="1:7" x14ac:dyDescent="0.35">
      <c r="A163" s="3" t="s">
        <v>1435</v>
      </c>
      <c r="D163">
        <v>9101.0750470159001</v>
      </c>
      <c r="G163">
        <v>9101.0750470159001</v>
      </c>
    </row>
    <row r="164" spans="1:7" x14ac:dyDescent="0.35">
      <c r="A164" s="3" t="s">
        <v>1501</v>
      </c>
      <c r="C164">
        <v>378.6175580007</v>
      </c>
      <c r="D164">
        <v>5256.7556176165999</v>
      </c>
      <c r="G164">
        <v>5635.3731756173001</v>
      </c>
    </row>
    <row r="165" spans="1:7" x14ac:dyDescent="0.35">
      <c r="A165" s="3" t="s">
        <v>1637</v>
      </c>
      <c r="D165">
        <v>11078.4476859843</v>
      </c>
      <c r="G165">
        <v>11078.4476859843</v>
      </c>
    </row>
    <row r="166" spans="1:7" x14ac:dyDescent="0.35">
      <c r="A166" s="3" t="s">
        <v>677</v>
      </c>
      <c r="C166">
        <v>4972.8590808249</v>
      </c>
      <c r="D166">
        <v>13900.301708673098</v>
      </c>
      <c r="G166">
        <v>18873.160789497997</v>
      </c>
    </row>
    <row r="167" spans="1:7" x14ac:dyDescent="0.35">
      <c r="A167" s="3" t="s">
        <v>840</v>
      </c>
      <c r="B167">
        <v>663265.69314735895</v>
      </c>
      <c r="C167">
        <v>122961.0676106231</v>
      </c>
      <c r="D167">
        <v>2004.4609146941</v>
      </c>
      <c r="G167">
        <v>788231.22167267615</v>
      </c>
    </row>
    <row r="168" spans="1:7" x14ac:dyDescent="0.35">
      <c r="A168" s="3" t="s">
        <v>1367</v>
      </c>
      <c r="D168">
        <v>11206.565726630401</v>
      </c>
      <c r="G168">
        <v>11206.565726630401</v>
      </c>
    </row>
    <row r="169" spans="1:7" x14ac:dyDescent="0.35">
      <c r="A169" s="3" t="s">
        <v>1645</v>
      </c>
      <c r="B169">
        <v>64443.898037097104</v>
      </c>
      <c r="G169">
        <v>64443.898037097104</v>
      </c>
    </row>
    <row r="170" spans="1:7" x14ac:dyDescent="0.35">
      <c r="A170" s="3" t="s">
        <v>1738</v>
      </c>
      <c r="B170">
        <v>102853.7992030095</v>
      </c>
      <c r="C170">
        <v>121758.37579410239</v>
      </c>
      <c r="D170">
        <v>35068.257671384199</v>
      </c>
      <c r="E170">
        <v>97323.945211925995</v>
      </c>
      <c r="G170">
        <v>357004.37788042211</v>
      </c>
    </row>
    <row r="171" spans="1:7" x14ac:dyDescent="0.35">
      <c r="A171" s="3" t="s">
        <v>841</v>
      </c>
      <c r="B171">
        <v>401569.55388076702</v>
      </c>
      <c r="C171">
        <v>422709.56606583833</v>
      </c>
      <c r="D171">
        <v>41791.973375039102</v>
      </c>
      <c r="G171">
        <v>866071.09332164435</v>
      </c>
    </row>
    <row r="172" spans="1:7" x14ac:dyDescent="0.35">
      <c r="A172" s="3" t="s">
        <v>1728</v>
      </c>
      <c r="B172">
        <v>176373.27912417901</v>
      </c>
      <c r="E172">
        <v>312784.383974678</v>
      </c>
      <c r="G172">
        <v>489157.66309885704</v>
      </c>
    </row>
    <row r="173" spans="1:7" x14ac:dyDescent="0.35">
      <c r="A173" s="3" t="s">
        <v>396</v>
      </c>
      <c r="C173">
        <v>125.89394209779999</v>
      </c>
      <c r="D173">
        <v>15548.4764604764</v>
      </c>
      <c r="G173">
        <v>15674.370402574201</v>
      </c>
    </row>
    <row r="174" spans="1:7" x14ac:dyDescent="0.35">
      <c r="A174" s="3" t="s">
        <v>620</v>
      </c>
      <c r="C174">
        <v>14851.1776175173</v>
      </c>
      <c r="D174">
        <v>5840.1774411998003</v>
      </c>
      <c r="G174">
        <v>20691.355058717101</v>
      </c>
    </row>
    <row r="175" spans="1:7" x14ac:dyDescent="0.35">
      <c r="A175" s="3" t="s">
        <v>1451</v>
      </c>
      <c r="D175">
        <v>5468.1682713569007</v>
      </c>
      <c r="G175">
        <v>5468.1682713569007</v>
      </c>
    </row>
    <row r="176" spans="1:7" x14ac:dyDescent="0.35">
      <c r="A176" s="3" t="s">
        <v>1179</v>
      </c>
      <c r="C176">
        <v>20636.420014692801</v>
      </c>
      <c r="D176">
        <v>53863.745547972001</v>
      </c>
      <c r="G176">
        <v>74500.165562664799</v>
      </c>
    </row>
    <row r="177" spans="1:7" x14ac:dyDescent="0.35">
      <c r="A177" s="3" t="s">
        <v>1165</v>
      </c>
      <c r="C177">
        <v>8452.0248120269989</v>
      </c>
      <c r="D177">
        <v>4271.2042245963003</v>
      </c>
      <c r="G177">
        <v>12723.229036623299</v>
      </c>
    </row>
    <row r="178" spans="1:7" x14ac:dyDescent="0.35">
      <c r="A178" s="3" t="s">
        <v>1487</v>
      </c>
      <c r="C178">
        <v>7059.6345829767006</v>
      </c>
      <c r="D178">
        <v>12437.2963714994</v>
      </c>
      <c r="G178">
        <v>19496.930954476102</v>
      </c>
    </row>
    <row r="179" spans="1:7" x14ac:dyDescent="0.35">
      <c r="A179" s="3" t="s">
        <v>952</v>
      </c>
      <c r="C179">
        <v>1255.6562103905001</v>
      </c>
      <c r="D179">
        <v>7774.8018796815995</v>
      </c>
      <c r="G179">
        <v>9030.4580900720994</v>
      </c>
    </row>
    <row r="180" spans="1:7" x14ac:dyDescent="0.35">
      <c r="A180" s="3" t="s">
        <v>1269</v>
      </c>
      <c r="B180">
        <v>1470317.1936305608</v>
      </c>
      <c r="G180">
        <v>1470317.1936305608</v>
      </c>
    </row>
    <row r="181" spans="1:7" x14ac:dyDescent="0.35">
      <c r="A181" s="3" t="s">
        <v>1629</v>
      </c>
      <c r="C181">
        <v>63862.479091344896</v>
      </c>
      <c r="D181">
        <v>149400.15266871429</v>
      </c>
      <c r="G181">
        <v>213262.63176005919</v>
      </c>
    </row>
    <row r="182" spans="1:7" x14ac:dyDescent="0.35">
      <c r="A182" s="3" t="s">
        <v>1750</v>
      </c>
      <c r="B182">
        <v>1009025.9592425301</v>
      </c>
      <c r="G182">
        <v>1009025.9592425301</v>
      </c>
    </row>
    <row r="183" spans="1:7" x14ac:dyDescent="0.35">
      <c r="A183" s="3" t="s">
        <v>1686</v>
      </c>
      <c r="D183">
        <v>4298.3015087560998</v>
      </c>
      <c r="G183">
        <v>4298.3015087560998</v>
      </c>
    </row>
    <row r="184" spans="1:7" x14ac:dyDescent="0.35">
      <c r="A184" s="3" t="s">
        <v>1032</v>
      </c>
      <c r="D184">
        <v>7693.4896996896996</v>
      </c>
      <c r="G184">
        <v>7693.4896996896996</v>
      </c>
    </row>
    <row r="185" spans="1:7" x14ac:dyDescent="0.35">
      <c r="A185" s="3" t="s">
        <v>1492</v>
      </c>
      <c r="C185">
        <v>783.01301712460008</v>
      </c>
      <c r="D185">
        <v>27797.7694017545</v>
      </c>
      <c r="G185">
        <v>28580.782418879098</v>
      </c>
    </row>
    <row r="186" spans="1:7" x14ac:dyDescent="0.35">
      <c r="A186" s="3" t="s">
        <v>1057</v>
      </c>
      <c r="C186">
        <v>850.37432160979995</v>
      </c>
      <c r="D186">
        <v>6598.6338533713997</v>
      </c>
      <c r="G186">
        <v>7449.0081749811998</v>
      </c>
    </row>
    <row r="187" spans="1:7" x14ac:dyDescent="0.35">
      <c r="A187" s="3" t="s">
        <v>1075</v>
      </c>
      <c r="C187">
        <v>2995.4022368847004</v>
      </c>
      <c r="D187">
        <v>58194.194194908996</v>
      </c>
      <c r="G187">
        <v>61189.596431793696</v>
      </c>
    </row>
    <row r="188" spans="1:7" x14ac:dyDescent="0.35">
      <c r="A188" s="3" t="s">
        <v>1431</v>
      </c>
      <c r="C188">
        <v>5847.0055392765998</v>
      </c>
      <c r="D188">
        <v>4261.0478485308995</v>
      </c>
      <c r="G188">
        <v>10108.0533878075</v>
      </c>
    </row>
    <row r="189" spans="1:7" x14ac:dyDescent="0.35">
      <c r="A189" s="3" t="s">
        <v>1201</v>
      </c>
      <c r="C189">
        <v>41123.237654582394</v>
      </c>
      <c r="D189">
        <v>74831.579844001302</v>
      </c>
      <c r="G189">
        <v>115954.8174985837</v>
      </c>
    </row>
    <row r="190" spans="1:7" x14ac:dyDescent="0.35">
      <c r="A190" s="3" t="s">
        <v>1689</v>
      </c>
      <c r="C190">
        <v>5.67</v>
      </c>
      <c r="D190">
        <v>5059.7568420610005</v>
      </c>
      <c r="G190">
        <v>5065.4268420610006</v>
      </c>
    </row>
    <row r="191" spans="1:7" x14ac:dyDescent="0.35">
      <c r="A191" s="3" t="s">
        <v>1604</v>
      </c>
      <c r="B191">
        <v>889839.41933661408</v>
      </c>
      <c r="C191">
        <v>82014.849557886002</v>
      </c>
      <c r="D191">
        <v>1588.3649752812</v>
      </c>
      <c r="E191">
        <v>130920.026846722</v>
      </c>
      <c r="G191">
        <v>1104362.6607165034</v>
      </c>
    </row>
    <row r="192" spans="1:7" x14ac:dyDescent="0.35">
      <c r="A192" s="3" t="s">
        <v>1707</v>
      </c>
      <c r="C192">
        <v>98183.159046150817</v>
      </c>
      <c r="D192">
        <v>172083.20788143328</v>
      </c>
      <c r="G192">
        <v>270266.36692758411</v>
      </c>
    </row>
    <row r="193" spans="1:7" x14ac:dyDescent="0.35">
      <c r="A193" s="3" t="s">
        <v>1545</v>
      </c>
      <c r="C193">
        <v>8907.5432250232025</v>
      </c>
      <c r="D193">
        <v>57640.605989328185</v>
      </c>
      <c r="G193">
        <v>66548.14921435139</v>
      </c>
    </row>
    <row r="194" spans="1:7" x14ac:dyDescent="0.35">
      <c r="A194" s="3" t="s">
        <v>1609</v>
      </c>
      <c r="B194">
        <v>2440769.3572631101</v>
      </c>
      <c r="G194">
        <v>2440769.3572631101</v>
      </c>
    </row>
    <row r="195" spans="1:7" x14ac:dyDescent="0.35">
      <c r="A195" s="3" t="s">
        <v>1740</v>
      </c>
      <c r="B195">
        <v>148682.008809336</v>
      </c>
      <c r="E195">
        <v>527134.24611229601</v>
      </c>
      <c r="G195">
        <v>675816.254921632</v>
      </c>
    </row>
    <row r="196" spans="1:7" x14ac:dyDescent="0.35">
      <c r="A196" s="3" t="s">
        <v>1737</v>
      </c>
      <c r="C196">
        <v>111081.44470220493</v>
      </c>
      <c r="D196">
        <v>307927.32501763094</v>
      </c>
      <c r="G196">
        <v>419008.76971983584</v>
      </c>
    </row>
    <row r="197" spans="1:7" x14ac:dyDescent="0.35">
      <c r="A197" s="3" t="s">
        <v>1522</v>
      </c>
      <c r="C197">
        <v>7022.9538717163987</v>
      </c>
      <c r="D197">
        <v>26101.214954775001</v>
      </c>
      <c r="G197">
        <v>33124.168826491397</v>
      </c>
    </row>
    <row r="198" spans="1:7" x14ac:dyDescent="0.35">
      <c r="A198" s="3" t="s">
        <v>1651</v>
      </c>
      <c r="B198">
        <v>205994.36747656399</v>
      </c>
      <c r="G198">
        <v>205994.36747656399</v>
      </c>
    </row>
    <row r="199" spans="1:7" x14ac:dyDescent="0.35">
      <c r="A199" s="3" t="s">
        <v>1647</v>
      </c>
      <c r="C199">
        <v>32044.6225135243</v>
      </c>
      <c r="D199">
        <v>50527.4326971759</v>
      </c>
      <c r="G199">
        <v>82572.0552107002</v>
      </c>
    </row>
    <row r="200" spans="1:7" x14ac:dyDescent="0.35">
      <c r="A200" s="3" t="s">
        <v>1491</v>
      </c>
      <c r="C200">
        <v>1150.9882146355001</v>
      </c>
      <c r="D200">
        <v>15383.316542529601</v>
      </c>
      <c r="G200">
        <v>16534.3047571651</v>
      </c>
    </row>
    <row r="201" spans="1:7" x14ac:dyDescent="0.35">
      <c r="A201" s="3" t="s">
        <v>632</v>
      </c>
      <c r="C201">
        <v>5506.3000937345005</v>
      </c>
      <c r="D201">
        <v>53161.006848148201</v>
      </c>
      <c r="G201">
        <v>58667.3069418827</v>
      </c>
    </row>
    <row r="202" spans="1:7" x14ac:dyDescent="0.35">
      <c r="A202" s="3" t="s">
        <v>1478</v>
      </c>
      <c r="C202">
        <v>199.80000000000004</v>
      </c>
      <c r="D202">
        <v>30642.396151549605</v>
      </c>
      <c r="G202">
        <v>30842.196151549604</v>
      </c>
    </row>
    <row r="203" spans="1:7" x14ac:dyDescent="0.35">
      <c r="A203" s="3" t="s">
        <v>578</v>
      </c>
      <c r="C203">
        <v>1585.1699999999998</v>
      </c>
      <c r="D203">
        <v>9516.7158709141986</v>
      </c>
      <c r="G203">
        <v>11101.885870914199</v>
      </c>
    </row>
    <row r="204" spans="1:7" x14ac:dyDescent="0.35">
      <c r="A204" s="3" t="s">
        <v>1144</v>
      </c>
      <c r="C204">
        <v>260.28538234910002</v>
      </c>
      <c r="D204">
        <v>5744.9511851631005</v>
      </c>
      <c r="G204">
        <v>6005.2365675122001</v>
      </c>
    </row>
    <row r="205" spans="1:7" x14ac:dyDescent="0.35">
      <c r="A205" s="3" t="s">
        <v>1697</v>
      </c>
      <c r="C205">
        <v>611.86993472089989</v>
      </c>
      <c r="D205">
        <v>21916.305982155398</v>
      </c>
      <c r="G205">
        <v>22528.175916876298</v>
      </c>
    </row>
    <row r="206" spans="1:7" x14ac:dyDescent="0.35">
      <c r="A206" s="3" t="s">
        <v>1299</v>
      </c>
      <c r="C206">
        <v>17227.162957435201</v>
      </c>
      <c r="D206">
        <v>64600.291580319899</v>
      </c>
      <c r="G206">
        <v>81827.454537755097</v>
      </c>
    </row>
    <row r="207" spans="1:7" x14ac:dyDescent="0.35">
      <c r="A207" s="3" t="s">
        <v>998</v>
      </c>
      <c r="C207">
        <v>1487.1506536863999</v>
      </c>
      <c r="D207">
        <v>39703.773104790394</v>
      </c>
      <c r="G207">
        <v>41190.923758476798</v>
      </c>
    </row>
    <row r="208" spans="1:7" x14ac:dyDescent="0.35">
      <c r="A208" s="3" t="s">
        <v>1560</v>
      </c>
      <c r="D208">
        <v>1220.4707451088</v>
      </c>
      <c r="G208">
        <v>1220.4707451088</v>
      </c>
    </row>
    <row r="209" spans="1:7" x14ac:dyDescent="0.35">
      <c r="A209" s="3" t="s">
        <v>1679</v>
      </c>
      <c r="C209">
        <v>127622.16012432991</v>
      </c>
      <c r="D209">
        <v>52455.349857301298</v>
      </c>
      <c r="G209">
        <v>180077.50998163121</v>
      </c>
    </row>
    <row r="210" spans="1:7" x14ac:dyDescent="0.35">
      <c r="A210" s="3" t="s">
        <v>1644</v>
      </c>
      <c r="B210">
        <v>248334.98441098109</v>
      </c>
      <c r="C210">
        <v>160145.8262295819</v>
      </c>
      <c r="D210">
        <v>55327.732079948204</v>
      </c>
      <c r="G210">
        <v>463808.54272051121</v>
      </c>
    </row>
    <row r="211" spans="1:7" x14ac:dyDescent="0.35">
      <c r="A211" s="3" t="s">
        <v>1652</v>
      </c>
      <c r="B211">
        <v>243491.95857580449</v>
      </c>
      <c r="G211">
        <v>243491.95857580449</v>
      </c>
    </row>
    <row r="212" spans="1:7" x14ac:dyDescent="0.35">
      <c r="A212" s="3" t="s">
        <v>1656</v>
      </c>
      <c r="C212">
        <v>75.458539106099991</v>
      </c>
      <c r="D212">
        <v>45233.905135019799</v>
      </c>
      <c r="G212">
        <v>45309.363674125896</v>
      </c>
    </row>
    <row r="213" spans="1:7" x14ac:dyDescent="0.35">
      <c r="A213" s="3" t="s">
        <v>30</v>
      </c>
      <c r="D213">
        <v>7502.7845189226</v>
      </c>
      <c r="G213">
        <v>7502.7845189226</v>
      </c>
    </row>
    <row r="214" spans="1:7" x14ac:dyDescent="0.35">
      <c r="A214" s="3" t="s">
        <v>1626</v>
      </c>
      <c r="B214">
        <v>77317.890498022301</v>
      </c>
      <c r="C214">
        <v>121447.58079898299</v>
      </c>
      <c r="D214">
        <v>89798.901497641389</v>
      </c>
      <c r="G214">
        <v>288564.37279464671</v>
      </c>
    </row>
    <row r="215" spans="1:7" x14ac:dyDescent="0.35">
      <c r="A215" s="3" t="s">
        <v>1074</v>
      </c>
      <c r="B215">
        <v>258889.24094564599</v>
      </c>
      <c r="C215">
        <v>474713.230349347</v>
      </c>
      <c r="D215">
        <v>73236.829063083089</v>
      </c>
      <c r="G215">
        <v>806839.300358076</v>
      </c>
    </row>
    <row r="216" spans="1:7" x14ac:dyDescent="0.35">
      <c r="A216" s="3" t="s">
        <v>1042</v>
      </c>
      <c r="C216">
        <v>563.20663732169999</v>
      </c>
      <c r="D216">
        <v>64221.482501236802</v>
      </c>
      <c r="G216">
        <v>64784.689138558504</v>
      </c>
    </row>
    <row r="217" spans="1:7" x14ac:dyDescent="0.35">
      <c r="A217" s="3" t="s">
        <v>1071</v>
      </c>
      <c r="C217">
        <v>188595.96360342469</v>
      </c>
      <c r="D217">
        <v>201239.91467269603</v>
      </c>
      <c r="G217">
        <v>389835.87827612075</v>
      </c>
    </row>
    <row r="218" spans="1:7" x14ac:dyDescent="0.35">
      <c r="A218" s="3" t="s">
        <v>1715</v>
      </c>
      <c r="B218">
        <v>99016.886909007997</v>
      </c>
      <c r="G218">
        <v>99016.886909007997</v>
      </c>
    </row>
    <row r="219" spans="1:7" x14ac:dyDescent="0.35">
      <c r="A219" s="3" t="s">
        <v>1532</v>
      </c>
      <c r="C219">
        <v>60243.188249469589</v>
      </c>
      <c r="D219">
        <v>51991.913652716001</v>
      </c>
      <c r="G219">
        <v>112235.10190218559</v>
      </c>
    </row>
    <row r="220" spans="1:7" x14ac:dyDescent="0.35">
      <c r="A220" s="3" t="s">
        <v>904</v>
      </c>
      <c r="D220">
        <v>16771.518158254301</v>
      </c>
      <c r="G220">
        <v>16771.518158254301</v>
      </c>
    </row>
    <row r="221" spans="1:7" x14ac:dyDescent="0.35">
      <c r="A221" s="3" t="s">
        <v>1739</v>
      </c>
      <c r="B221">
        <v>104261.50674001599</v>
      </c>
      <c r="E221">
        <v>1218609.8944393401</v>
      </c>
      <c r="G221">
        <v>1322871.401179356</v>
      </c>
    </row>
    <row r="222" spans="1:7" x14ac:dyDescent="0.35">
      <c r="A222" s="3" t="s">
        <v>1746</v>
      </c>
      <c r="B222">
        <v>371664.51655667002</v>
      </c>
      <c r="E222">
        <v>538176.14659515105</v>
      </c>
      <c r="G222">
        <v>909840.66315182112</v>
      </c>
    </row>
    <row r="223" spans="1:7" x14ac:dyDescent="0.35">
      <c r="A223" s="3" t="s">
        <v>356</v>
      </c>
      <c r="C223">
        <v>3177.9024082776004</v>
      </c>
      <c r="D223">
        <v>6468.8476270925003</v>
      </c>
      <c r="G223">
        <v>9646.7500353700998</v>
      </c>
    </row>
    <row r="224" spans="1:7" x14ac:dyDescent="0.35">
      <c r="A224" s="3" t="s">
        <v>606</v>
      </c>
      <c r="C224">
        <v>22884.0393871915</v>
      </c>
      <c r="D224">
        <v>32629.046431693401</v>
      </c>
      <c r="G224">
        <v>55513.085818884902</v>
      </c>
    </row>
    <row r="225" spans="1:7" x14ac:dyDescent="0.35">
      <c r="A225" s="3" t="s">
        <v>1748</v>
      </c>
      <c r="B225">
        <v>1165045.6521777599</v>
      </c>
      <c r="G225">
        <v>1165045.6521777599</v>
      </c>
    </row>
    <row r="226" spans="1:7" x14ac:dyDescent="0.35">
      <c r="A226" s="3" t="s">
        <v>1118</v>
      </c>
      <c r="C226">
        <v>1207.1267648762</v>
      </c>
      <c r="D226">
        <v>146189.81183340709</v>
      </c>
      <c r="G226">
        <v>147396.93859828328</v>
      </c>
    </row>
    <row r="227" spans="1:7" x14ac:dyDescent="0.35">
      <c r="A227" s="3" t="s">
        <v>489</v>
      </c>
      <c r="C227">
        <v>445.88507143100003</v>
      </c>
      <c r="D227">
        <v>28047.557680783797</v>
      </c>
      <c r="G227">
        <v>28493.442752214796</v>
      </c>
    </row>
    <row r="228" spans="1:7" x14ac:dyDescent="0.35">
      <c r="A228" s="3" t="s">
        <v>1114</v>
      </c>
      <c r="C228">
        <v>1356.0869484424002</v>
      </c>
      <c r="D228">
        <v>117491.5159199804</v>
      </c>
      <c r="G228">
        <v>118847.60286842281</v>
      </c>
    </row>
    <row r="229" spans="1:7" x14ac:dyDescent="0.35">
      <c r="A229" s="3" t="s">
        <v>797</v>
      </c>
      <c r="C229">
        <v>23712.272526159599</v>
      </c>
      <c r="D229">
        <v>54830.077472484692</v>
      </c>
      <c r="G229">
        <v>78542.349998644291</v>
      </c>
    </row>
    <row r="230" spans="1:7" x14ac:dyDescent="0.35">
      <c r="A230" s="3" t="s">
        <v>1664</v>
      </c>
      <c r="C230">
        <v>437.36904320370002</v>
      </c>
      <c r="D230">
        <v>21286.726767170399</v>
      </c>
      <c r="G230">
        <v>21724.0958103741</v>
      </c>
    </row>
    <row r="231" spans="1:7" x14ac:dyDescent="0.35">
      <c r="A231" s="3" t="s">
        <v>1673</v>
      </c>
      <c r="D231">
        <v>6834.8126748394998</v>
      </c>
      <c r="G231">
        <v>6834.8126748394998</v>
      </c>
    </row>
    <row r="232" spans="1:7" x14ac:dyDescent="0.35">
      <c r="A232" s="3" t="s">
        <v>1716</v>
      </c>
      <c r="C232">
        <v>15017.401687375102</v>
      </c>
      <c r="D232">
        <v>40931.324693235896</v>
      </c>
      <c r="G232">
        <v>55948.726380610999</v>
      </c>
    </row>
    <row r="233" spans="1:7" x14ac:dyDescent="0.35">
      <c r="A233" s="3" t="s">
        <v>1662</v>
      </c>
      <c r="C233">
        <v>727.9458165056999</v>
      </c>
      <c r="D233">
        <v>17250.0505113576</v>
      </c>
      <c r="G233">
        <v>17977.9963278633</v>
      </c>
    </row>
    <row r="234" spans="1:7" x14ac:dyDescent="0.35">
      <c r="A234" s="3" t="s">
        <v>1460</v>
      </c>
      <c r="D234">
        <v>17461.960304116201</v>
      </c>
      <c r="G234">
        <v>17461.960304116201</v>
      </c>
    </row>
    <row r="235" spans="1:7" x14ac:dyDescent="0.35">
      <c r="A235" s="3" t="s">
        <v>1326</v>
      </c>
      <c r="C235">
        <v>122197.59847541449</v>
      </c>
      <c r="D235">
        <v>101015.33049466601</v>
      </c>
      <c r="G235">
        <v>223212.92897008051</v>
      </c>
    </row>
    <row r="236" spans="1:7" x14ac:dyDescent="0.35">
      <c r="A236" s="3" t="s">
        <v>420</v>
      </c>
      <c r="C236">
        <v>59.94</v>
      </c>
      <c r="D236">
        <v>53470.810283051302</v>
      </c>
      <c r="G236">
        <v>53530.750283051304</v>
      </c>
    </row>
    <row r="237" spans="1:7" x14ac:dyDescent="0.35">
      <c r="A237" s="3" t="s">
        <v>1721</v>
      </c>
      <c r="D237">
        <v>5259.4758276229004</v>
      </c>
      <c r="G237">
        <v>5259.4758276229004</v>
      </c>
    </row>
    <row r="238" spans="1:7" x14ac:dyDescent="0.35">
      <c r="A238" s="3" t="s">
        <v>1021</v>
      </c>
      <c r="C238">
        <v>34272.318147506296</v>
      </c>
      <c r="D238">
        <v>62176.022008952707</v>
      </c>
      <c r="G238">
        <v>96448.340156459002</v>
      </c>
    </row>
    <row r="239" spans="1:7" x14ac:dyDescent="0.35">
      <c r="A239" s="3" t="s">
        <v>1476</v>
      </c>
      <c r="D239">
        <v>7866.9347950111996</v>
      </c>
      <c r="G239">
        <v>7866.9347950111996</v>
      </c>
    </row>
    <row r="240" spans="1:7" x14ac:dyDescent="0.35">
      <c r="A240" s="3" t="s">
        <v>1670</v>
      </c>
      <c r="C240">
        <v>363.87120973100002</v>
      </c>
      <c r="D240">
        <v>19925.945835569502</v>
      </c>
      <c r="G240">
        <v>20289.817045300504</v>
      </c>
    </row>
    <row r="241" spans="1:7" x14ac:dyDescent="0.35">
      <c r="A241" s="3" t="s">
        <v>264</v>
      </c>
      <c r="D241">
        <v>6305.1939241242999</v>
      </c>
      <c r="G241">
        <v>6305.1939241242999</v>
      </c>
    </row>
    <row r="242" spans="1:7" x14ac:dyDescent="0.35">
      <c r="A242" s="3" t="s">
        <v>1634</v>
      </c>
      <c r="B242">
        <v>245682.34652938991</v>
      </c>
      <c r="C242">
        <v>649455.48332733219</v>
      </c>
      <c r="D242">
        <v>187934.79374565804</v>
      </c>
      <c r="G242">
        <v>1083072.6236023803</v>
      </c>
    </row>
    <row r="243" spans="1:7" x14ac:dyDescent="0.35">
      <c r="A243" s="3" t="s">
        <v>1177</v>
      </c>
      <c r="B243">
        <v>169020.93300590522</v>
      </c>
      <c r="C243">
        <v>34366.1681686917</v>
      </c>
      <c r="D243">
        <v>29273.336058759702</v>
      </c>
      <c r="G243">
        <v>232660.43723335664</v>
      </c>
    </row>
    <row r="244" spans="1:7" x14ac:dyDescent="0.35">
      <c r="A244" s="3" t="s">
        <v>1732</v>
      </c>
      <c r="B244">
        <v>135083.6915995497</v>
      </c>
      <c r="E244">
        <v>493669.64056846104</v>
      </c>
      <c r="G244">
        <v>628753.33216801076</v>
      </c>
    </row>
    <row r="245" spans="1:7" x14ac:dyDescent="0.35">
      <c r="A245" s="3" t="s">
        <v>1745</v>
      </c>
      <c r="B245">
        <v>160284.584563849</v>
      </c>
      <c r="G245">
        <v>160284.584563849</v>
      </c>
    </row>
    <row r="246" spans="1:7" x14ac:dyDescent="0.35">
      <c r="A246" s="3" t="s">
        <v>1153</v>
      </c>
      <c r="B246">
        <v>1847084.724564146</v>
      </c>
      <c r="G246">
        <v>1847084.724564146</v>
      </c>
    </row>
    <row r="247" spans="1:7" x14ac:dyDescent="0.35">
      <c r="A247" s="3" t="s">
        <v>1611</v>
      </c>
      <c r="B247">
        <v>3555183.83100719</v>
      </c>
      <c r="G247">
        <v>3555183.83100719</v>
      </c>
    </row>
    <row r="248" spans="1:7" x14ac:dyDescent="0.35">
      <c r="A248" s="3" t="s">
        <v>778</v>
      </c>
      <c r="C248">
        <v>54731.251691992307</v>
      </c>
      <c r="D248">
        <v>137761.76867452881</v>
      </c>
      <c r="G248">
        <v>192493.02036652112</v>
      </c>
    </row>
    <row r="249" spans="1:7" x14ac:dyDescent="0.35">
      <c r="A249" s="3" t="s">
        <v>335</v>
      </c>
      <c r="C249">
        <v>1185.5537699786</v>
      </c>
      <c r="D249">
        <v>8305.5655493565009</v>
      </c>
      <c r="G249">
        <v>9491.119319335101</v>
      </c>
    </row>
    <row r="250" spans="1:7" x14ac:dyDescent="0.35">
      <c r="A250" s="3" t="s">
        <v>1502</v>
      </c>
      <c r="D250">
        <v>6164.6964062610004</v>
      </c>
      <c r="G250">
        <v>6164.6964062610004</v>
      </c>
    </row>
    <row r="251" spans="1:7" x14ac:dyDescent="0.35">
      <c r="A251" s="3" t="s">
        <v>1602</v>
      </c>
      <c r="B251">
        <v>685018.08085049293</v>
      </c>
      <c r="G251">
        <v>685018.08085049293</v>
      </c>
    </row>
    <row r="252" spans="1:7" x14ac:dyDescent="0.35">
      <c r="A252" s="3" t="s">
        <v>1625</v>
      </c>
      <c r="B252">
        <v>1121384.0232522157</v>
      </c>
      <c r="C252">
        <v>192789.38880546318</v>
      </c>
      <c r="D252">
        <v>144038.90008215446</v>
      </c>
      <c r="G252">
        <v>1458212.3121398333</v>
      </c>
    </row>
    <row r="253" spans="1:7" x14ac:dyDescent="0.35">
      <c r="A253" s="3" t="s">
        <v>1517</v>
      </c>
      <c r="D253">
        <v>2732.7335564808</v>
      </c>
      <c r="G253">
        <v>2732.7335564808</v>
      </c>
    </row>
    <row r="254" spans="1:7" x14ac:dyDescent="0.35">
      <c r="A254" s="3" t="s">
        <v>1513</v>
      </c>
      <c r="B254">
        <v>128720.40966069701</v>
      </c>
      <c r="E254">
        <v>178577.765149449</v>
      </c>
      <c r="G254">
        <v>307298.17481014598</v>
      </c>
    </row>
    <row r="255" spans="1:7" x14ac:dyDescent="0.35">
      <c r="A255" s="3" t="s">
        <v>1054</v>
      </c>
      <c r="C255">
        <v>53.692233268099997</v>
      </c>
      <c r="G255">
        <v>53.692233268099997</v>
      </c>
    </row>
    <row r="256" spans="1:7" x14ac:dyDescent="0.35">
      <c r="A256" s="3" t="s">
        <v>1630</v>
      </c>
      <c r="D256">
        <v>48812.905475945801</v>
      </c>
      <c r="G256">
        <v>48812.905475945801</v>
      </c>
    </row>
    <row r="257" spans="1:7" x14ac:dyDescent="0.35">
      <c r="A257" s="3" t="s">
        <v>1603</v>
      </c>
      <c r="C257">
        <v>424207.24873495731</v>
      </c>
      <c r="D257">
        <v>385572.99420923059</v>
      </c>
      <c r="G257">
        <v>809780.24294418795</v>
      </c>
    </row>
    <row r="258" spans="1:7" x14ac:dyDescent="0.35">
      <c r="A258" s="3" t="s">
        <v>1108</v>
      </c>
      <c r="B258">
        <v>158455.23870551112</v>
      </c>
      <c r="C258">
        <v>603884.89928219561</v>
      </c>
      <c r="D258">
        <v>251595.90572024629</v>
      </c>
      <c r="G258">
        <v>1013936.043707953</v>
      </c>
    </row>
    <row r="259" spans="1:7" x14ac:dyDescent="0.35">
      <c r="A259" s="3" t="s">
        <v>426</v>
      </c>
      <c r="C259">
        <v>626.33919704769994</v>
      </c>
      <c r="D259">
        <v>20281.969654328001</v>
      </c>
      <c r="G259">
        <v>20908.308851375699</v>
      </c>
    </row>
    <row r="260" spans="1:7" x14ac:dyDescent="0.35">
      <c r="A260" s="3" t="s">
        <v>1692</v>
      </c>
      <c r="D260">
        <v>3324.4325132819999</v>
      </c>
      <c r="G260">
        <v>3324.4325132819999</v>
      </c>
    </row>
    <row r="261" spans="1:7" x14ac:dyDescent="0.35">
      <c r="A261" s="3" t="s">
        <v>1639</v>
      </c>
      <c r="C261">
        <v>366.03000000000003</v>
      </c>
      <c r="D261">
        <v>36511.285939668698</v>
      </c>
      <c r="G261">
        <v>36877.315939668697</v>
      </c>
    </row>
    <row r="262" spans="1:7" x14ac:dyDescent="0.35">
      <c r="A262" s="3" t="s">
        <v>1659</v>
      </c>
      <c r="D262">
        <v>16172.975055663699</v>
      </c>
      <c r="G262">
        <v>16172.975055663699</v>
      </c>
    </row>
    <row r="263" spans="1:7" x14ac:dyDescent="0.35">
      <c r="A263" s="3" t="s">
        <v>851</v>
      </c>
      <c r="D263">
        <v>35.817761525800002</v>
      </c>
      <c r="G263">
        <v>35.817761525800002</v>
      </c>
    </row>
    <row r="264" spans="1:7" x14ac:dyDescent="0.35">
      <c r="A264" s="3" t="s">
        <v>1526</v>
      </c>
      <c r="C264">
        <v>95.4</v>
      </c>
      <c r="D264">
        <v>17113.272150127599</v>
      </c>
      <c r="G264">
        <v>17208.672150127601</v>
      </c>
    </row>
    <row r="265" spans="1:7" x14ac:dyDescent="0.35">
      <c r="A265" s="3" t="s">
        <v>130</v>
      </c>
      <c r="C265">
        <v>1819.4554701090001</v>
      </c>
      <c r="D265">
        <v>6009.8509619098995</v>
      </c>
      <c r="G265">
        <v>7829.3064320188996</v>
      </c>
    </row>
    <row r="266" spans="1:7" x14ac:dyDescent="0.35">
      <c r="A266" s="3" t="s">
        <v>1413</v>
      </c>
      <c r="D266">
        <v>7454.2103767791004</v>
      </c>
      <c r="G266">
        <v>7454.2103767791004</v>
      </c>
    </row>
    <row r="267" spans="1:7" x14ac:dyDescent="0.35">
      <c r="A267" s="3" t="s">
        <v>66</v>
      </c>
      <c r="C267">
        <v>31.232708823700001</v>
      </c>
      <c r="D267">
        <v>6384.0783930850994</v>
      </c>
      <c r="G267">
        <v>6415.3111019087992</v>
      </c>
    </row>
    <row r="268" spans="1:7" x14ac:dyDescent="0.35">
      <c r="A268" s="3" t="s">
        <v>424</v>
      </c>
      <c r="D268">
        <v>13251.484442855201</v>
      </c>
      <c r="G268">
        <v>13251.484442855201</v>
      </c>
    </row>
    <row r="269" spans="1:7" x14ac:dyDescent="0.35">
      <c r="A269" s="3" t="s">
        <v>1615</v>
      </c>
      <c r="D269">
        <v>6917.1081023085999</v>
      </c>
      <c r="G269">
        <v>6917.1081023085999</v>
      </c>
    </row>
    <row r="270" spans="1:7" x14ac:dyDescent="0.35">
      <c r="A270" s="3" t="s">
        <v>1700</v>
      </c>
      <c r="D270">
        <v>4044.1240551246001</v>
      </c>
      <c r="G270">
        <v>4044.1240551246001</v>
      </c>
    </row>
    <row r="271" spans="1:7" x14ac:dyDescent="0.35">
      <c r="A271" s="3" t="s">
        <v>1434</v>
      </c>
      <c r="D271">
        <v>9345.1258073165991</v>
      </c>
      <c r="G271">
        <v>9345.1258073165991</v>
      </c>
    </row>
    <row r="272" spans="1:7" x14ac:dyDescent="0.35">
      <c r="A272" s="3" t="s">
        <v>636</v>
      </c>
      <c r="C272">
        <v>26125.313122904001</v>
      </c>
      <c r="D272">
        <v>40393.977593056501</v>
      </c>
      <c r="G272">
        <v>66519.290715960495</v>
      </c>
    </row>
    <row r="273" spans="1:7" x14ac:dyDescent="0.35">
      <c r="A273" s="3" t="s">
        <v>1669</v>
      </c>
      <c r="C273">
        <v>1744.0281379238002</v>
      </c>
      <c r="D273">
        <v>8643.2426160218001</v>
      </c>
      <c r="G273">
        <v>10387.270753945601</v>
      </c>
    </row>
    <row r="274" spans="1:7" x14ac:dyDescent="0.35">
      <c r="A274" s="3" t="s">
        <v>448</v>
      </c>
      <c r="D274">
        <v>32550.886726196801</v>
      </c>
      <c r="G274">
        <v>32550.886726196801</v>
      </c>
    </row>
    <row r="275" spans="1:7" x14ac:dyDescent="0.35">
      <c r="A275" s="3" t="s">
        <v>1469</v>
      </c>
      <c r="D275">
        <v>7411.2988610244001</v>
      </c>
      <c r="G275">
        <v>7411.2988610244001</v>
      </c>
    </row>
    <row r="276" spans="1:7" x14ac:dyDescent="0.35">
      <c r="A276" s="3" t="s">
        <v>570</v>
      </c>
      <c r="D276">
        <v>19926.304442824199</v>
      </c>
      <c r="G276">
        <v>19926.304442824199</v>
      </c>
    </row>
    <row r="277" spans="1:7" x14ac:dyDescent="0.35">
      <c r="A277" s="3" t="s">
        <v>1565</v>
      </c>
      <c r="C277">
        <v>55730.225957228104</v>
      </c>
      <c r="D277">
        <v>80491.376690532794</v>
      </c>
      <c r="G277">
        <v>136221.60264776088</v>
      </c>
    </row>
    <row r="278" spans="1:7" x14ac:dyDescent="0.35">
      <c r="A278" s="3" t="s">
        <v>1680</v>
      </c>
      <c r="C278">
        <v>2520.6550677796999</v>
      </c>
      <c r="D278">
        <v>28345.163941254097</v>
      </c>
      <c r="G278">
        <v>30865.819009033796</v>
      </c>
    </row>
    <row r="279" spans="1:7" x14ac:dyDescent="0.35">
      <c r="A279" s="3" t="s">
        <v>437</v>
      </c>
      <c r="C279">
        <v>878.49</v>
      </c>
      <c r="D279">
        <v>47027.016930707403</v>
      </c>
      <c r="G279">
        <v>47905.506930707401</v>
      </c>
    </row>
    <row r="280" spans="1:7" x14ac:dyDescent="0.35">
      <c r="A280" s="3" t="s">
        <v>488</v>
      </c>
      <c r="B280">
        <v>319990.49655937799</v>
      </c>
      <c r="G280">
        <v>319990.49655937799</v>
      </c>
    </row>
    <row r="281" spans="1:7" x14ac:dyDescent="0.35">
      <c r="A281" s="3" t="s">
        <v>1452</v>
      </c>
      <c r="D281">
        <v>8545.8590315426009</v>
      </c>
      <c r="G281">
        <v>8545.8590315426009</v>
      </c>
    </row>
    <row r="282" spans="1:7" x14ac:dyDescent="0.35">
      <c r="A282" s="3" t="s">
        <v>363</v>
      </c>
      <c r="C282">
        <v>2956.0020168693</v>
      </c>
      <c r="D282">
        <v>17399.435546547702</v>
      </c>
      <c r="G282">
        <v>20355.437563417003</v>
      </c>
    </row>
    <row r="283" spans="1:7" x14ac:dyDescent="0.35">
      <c r="A283" s="3" t="s">
        <v>1631</v>
      </c>
      <c r="D283">
        <v>15652.181352313199</v>
      </c>
      <c r="G283">
        <v>15652.181352313199</v>
      </c>
    </row>
    <row r="284" spans="1:7" x14ac:dyDescent="0.35">
      <c r="A284" s="3" t="s">
        <v>427</v>
      </c>
      <c r="C284">
        <v>3849.9105011257998</v>
      </c>
      <c r="D284">
        <v>48222.560202861001</v>
      </c>
      <c r="G284">
        <v>52072.470703986801</v>
      </c>
    </row>
    <row r="285" spans="1:7" x14ac:dyDescent="0.35">
      <c r="A285" s="3" t="s">
        <v>719</v>
      </c>
      <c r="C285">
        <v>1829.0365403399001</v>
      </c>
      <c r="D285">
        <v>16691.384558002599</v>
      </c>
      <c r="G285">
        <v>18520.4210983425</v>
      </c>
    </row>
    <row r="286" spans="1:7" x14ac:dyDescent="0.35">
      <c r="A286" s="3" t="s">
        <v>1232</v>
      </c>
      <c r="C286">
        <v>245.07470181829999</v>
      </c>
      <c r="D286">
        <v>9855.5768188378006</v>
      </c>
      <c r="G286">
        <v>10100.6515206561</v>
      </c>
    </row>
    <row r="287" spans="1:7" x14ac:dyDescent="0.35">
      <c r="A287" s="3" t="s">
        <v>389</v>
      </c>
      <c r="B287">
        <v>509910.56593957299</v>
      </c>
      <c r="C287">
        <v>921.29862901479987</v>
      </c>
      <c r="D287">
        <v>33873.020804356798</v>
      </c>
      <c r="G287">
        <v>544704.88537294464</v>
      </c>
    </row>
    <row r="288" spans="1:7" x14ac:dyDescent="0.35">
      <c r="A288" s="3" t="s">
        <v>1095</v>
      </c>
      <c r="C288">
        <v>1867.8027773083002</v>
      </c>
      <c r="D288">
        <v>33.325218114399995</v>
      </c>
      <c r="G288">
        <v>1901.1279954227002</v>
      </c>
    </row>
    <row r="289" spans="1:7" x14ac:dyDescent="0.35">
      <c r="A289" s="3" t="s">
        <v>692</v>
      </c>
      <c r="B289">
        <v>310978.36904209963</v>
      </c>
      <c r="C289">
        <v>181282.35774186332</v>
      </c>
      <c r="D289">
        <v>66560.799285764311</v>
      </c>
      <c r="G289">
        <v>558821.52606972726</v>
      </c>
    </row>
    <row r="290" spans="1:7" x14ac:dyDescent="0.35">
      <c r="A290" s="3" t="s">
        <v>993</v>
      </c>
      <c r="D290">
        <v>10726.7163288888</v>
      </c>
      <c r="G290">
        <v>10726.7163288888</v>
      </c>
    </row>
    <row r="291" spans="1:7" x14ac:dyDescent="0.35">
      <c r="A291" s="3" t="s">
        <v>1092</v>
      </c>
      <c r="C291">
        <v>6030.9272710623</v>
      </c>
      <c r="D291">
        <v>44299.343328843701</v>
      </c>
      <c r="G291">
        <v>50330.270599905998</v>
      </c>
    </row>
    <row r="292" spans="1:7" x14ac:dyDescent="0.35">
      <c r="A292" s="3" t="s">
        <v>1714</v>
      </c>
      <c r="C292">
        <v>51803.636840869003</v>
      </c>
      <c r="D292">
        <v>12707.498171112999</v>
      </c>
      <c r="G292">
        <v>64511.135011981998</v>
      </c>
    </row>
    <row r="293" spans="1:7" x14ac:dyDescent="0.35">
      <c r="A293" s="3" t="s">
        <v>310</v>
      </c>
      <c r="C293">
        <v>7910.7874958761031</v>
      </c>
      <c r="D293">
        <v>30060.748879018</v>
      </c>
      <c r="G293">
        <v>37971.536374894102</v>
      </c>
    </row>
    <row r="294" spans="1:7" x14ac:dyDescent="0.35">
      <c r="A294" s="3" t="s">
        <v>707</v>
      </c>
      <c r="C294">
        <v>6419.2960414797008</v>
      </c>
      <c r="D294">
        <v>31297.240773918602</v>
      </c>
      <c r="G294">
        <v>37716.5368153983</v>
      </c>
    </row>
    <row r="295" spans="1:7" x14ac:dyDescent="0.35">
      <c r="A295" s="3" t="s">
        <v>1506</v>
      </c>
      <c r="C295">
        <v>22.540550447999998</v>
      </c>
      <c r="D295">
        <v>14609.6246124356</v>
      </c>
      <c r="G295">
        <v>14632.165162883601</v>
      </c>
    </row>
    <row r="296" spans="1:7" x14ac:dyDescent="0.35">
      <c r="A296" s="3" t="s">
        <v>331</v>
      </c>
      <c r="B296">
        <v>62471.012422608401</v>
      </c>
      <c r="E296">
        <v>49156.975136219604</v>
      </c>
      <c r="G296">
        <v>111627.987558828</v>
      </c>
    </row>
    <row r="297" spans="1:7" x14ac:dyDescent="0.35">
      <c r="A297" s="3" t="s">
        <v>1138</v>
      </c>
      <c r="D297">
        <v>2.8368830158000002</v>
      </c>
      <c r="G297">
        <v>2.8368830158000002</v>
      </c>
    </row>
    <row r="298" spans="1:7" x14ac:dyDescent="0.35">
      <c r="A298" s="3" t="s">
        <v>72</v>
      </c>
      <c r="C298">
        <v>8085.7405907504999</v>
      </c>
      <c r="D298">
        <v>75089.108058911894</v>
      </c>
      <c r="G298">
        <v>83174.848649662395</v>
      </c>
    </row>
    <row r="299" spans="1:7" x14ac:dyDescent="0.35">
      <c r="A299" s="3" t="s">
        <v>691</v>
      </c>
      <c r="C299">
        <v>2813.3760479641996</v>
      </c>
      <c r="D299">
        <v>55133.039707187498</v>
      </c>
      <c r="G299">
        <v>57946.415755151698</v>
      </c>
    </row>
    <row r="300" spans="1:7" x14ac:dyDescent="0.35">
      <c r="A300" s="3" t="s">
        <v>740</v>
      </c>
      <c r="C300">
        <v>423.97848250219994</v>
      </c>
      <c r="G300">
        <v>423.97848250219994</v>
      </c>
    </row>
    <row r="301" spans="1:7" x14ac:dyDescent="0.35">
      <c r="A301" s="3" t="s">
        <v>939</v>
      </c>
      <c r="C301">
        <v>3631.4575698366998</v>
      </c>
      <c r="D301">
        <v>58142.138368090593</v>
      </c>
      <c r="G301">
        <v>61773.59593792729</v>
      </c>
    </row>
    <row r="302" spans="1:7" x14ac:dyDescent="0.35">
      <c r="A302" s="3" t="s">
        <v>321</v>
      </c>
      <c r="D302">
        <v>7249.3043115907994</v>
      </c>
      <c r="G302">
        <v>7249.3043115907994</v>
      </c>
    </row>
    <row r="303" spans="1:7" x14ac:dyDescent="0.35">
      <c r="A303" s="3" t="s">
        <v>1672</v>
      </c>
      <c r="C303">
        <v>15102.950163826701</v>
      </c>
      <c r="D303">
        <v>37448.751327509803</v>
      </c>
      <c r="G303">
        <v>52551.701491336506</v>
      </c>
    </row>
    <row r="304" spans="1:7" x14ac:dyDescent="0.35">
      <c r="A304" s="3" t="s">
        <v>1736</v>
      </c>
      <c r="B304">
        <v>177366.24891791301</v>
      </c>
      <c r="E304">
        <v>82182.286158987205</v>
      </c>
      <c r="G304">
        <v>259548.53507690021</v>
      </c>
    </row>
    <row r="305" spans="1:7" x14ac:dyDescent="0.35">
      <c r="A305" s="3" t="s">
        <v>1725</v>
      </c>
      <c r="B305">
        <v>189799.92760472017</v>
      </c>
      <c r="C305">
        <v>22394.3065649501</v>
      </c>
      <c r="D305">
        <v>3045.0902970227999</v>
      </c>
      <c r="E305">
        <v>409207.037922788</v>
      </c>
      <c r="G305">
        <v>624446.36238948104</v>
      </c>
    </row>
    <row r="306" spans="1:7" x14ac:dyDescent="0.35">
      <c r="A306" s="3" t="s">
        <v>1068</v>
      </c>
      <c r="C306">
        <v>1621.7171982576999</v>
      </c>
      <c r="D306">
        <v>79886.8206038403</v>
      </c>
      <c r="G306">
        <v>81508.537802097999</v>
      </c>
    </row>
    <row r="307" spans="1:7" x14ac:dyDescent="0.35">
      <c r="A307" s="3" t="s">
        <v>1675</v>
      </c>
      <c r="C307">
        <v>14.04</v>
      </c>
      <c r="D307">
        <v>10065.540533535799</v>
      </c>
      <c r="G307">
        <v>10079.5805335358</v>
      </c>
    </row>
    <row r="308" spans="1:7" x14ac:dyDescent="0.35">
      <c r="A308" s="3" t="s">
        <v>1632</v>
      </c>
      <c r="B308">
        <v>775647.17489590833</v>
      </c>
      <c r="G308">
        <v>775647.17489590833</v>
      </c>
    </row>
    <row r="309" spans="1:7" x14ac:dyDescent="0.35">
      <c r="A309" s="3" t="s">
        <v>1666</v>
      </c>
      <c r="C309">
        <v>7169.0174861969999</v>
      </c>
      <c r="D309">
        <v>32060.869819271702</v>
      </c>
      <c r="G309">
        <v>39229.887305468699</v>
      </c>
    </row>
    <row r="310" spans="1:7" x14ac:dyDescent="0.35">
      <c r="A310" s="3" t="s">
        <v>1693</v>
      </c>
      <c r="D310">
        <v>2439.4372134908999</v>
      </c>
      <c r="G310">
        <v>2439.4372134908999</v>
      </c>
    </row>
    <row r="311" spans="1:7" x14ac:dyDescent="0.35">
      <c r="A311" s="3" t="s">
        <v>1681</v>
      </c>
      <c r="C311">
        <v>279.68795362870003</v>
      </c>
      <c r="D311">
        <v>23448.8614398926</v>
      </c>
      <c r="G311">
        <v>23728.549393521302</v>
      </c>
    </row>
    <row r="312" spans="1:7" x14ac:dyDescent="0.35">
      <c r="A312" s="3" t="s">
        <v>1685</v>
      </c>
      <c r="D312">
        <v>6187.0956431395998</v>
      </c>
      <c r="G312">
        <v>6187.0956431395998</v>
      </c>
    </row>
    <row r="313" spans="1:7" x14ac:dyDescent="0.35">
      <c r="A313" s="3" t="s">
        <v>1726</v>
      </c>
      <c r="D313">
        <v>12558.242109198201</v>
      </c>
      <c r="G313">
        <v>12558.242109198201</v>
      </c>
    </row>
    <row r="314" spans="1:7" x14ac:dyDescent="0.35">
      <c r="A314" s="3" t="s">
        <v>1277</v>
      </c>
      <c r="C314">
        <v>49625.2031839599</v>
      </c>
      <c r="D314">
        <v>17887.544806742499</v>
      </c>
      <c r="G314">
        <v>67512.747990702395</v>
      </c>
    </row>
    <row r="315" spans="1:7" x14ac:dyDescent="0.35">
      <c r="A315" s="3" t="s">
        <v>329</v>
      </c>
      <c r="C315">
        <v>1114.7460678611997</v>
      </c>
      <c r="D315">
        <v>9505.6176673985992</v>
      </c>
      <c r="G315">
        <v>10620.363735259798</v>
      </c>
    </row>
    <row r="316" spans="1:7" x14ac:dyDescent="0.35">
      <c r="A316" s="3" t="s">
        <v>758</v>
      </c>
      <c r="C316">
        <v>17020.239711386002</v>
      </c>
      <c r="D316">
        <v>41651.3520477528</v>
      </c>
      <c r="G316">
        <v>58671.591759138799</v>
      </c>
    </row>
    <row r="317" spans="1:7" x14ac:dyDescent="0.35">
      <c r="A317" s="3" t="s">
        <v>1480</v>
      </c>
      <c r="D317">
        <v>5233.5574644634999</v>
      </c>
      <c r="G317">
        <v>5233.5574644634999</v>
      </c>
    </row>
    <row r="318" spans="1:7" x14ac:dyDescent="0.35">
      <c r="A318" s="3" t="s">
        <v>1705</v>
      </c>
      <c r="D318">
        <v>12029.9912058259</v>
      </c>
      <c r="G318">
        <v>12029.9912058259</v>
      </c>
    </row>
    <row r="319" spans="1:7" x14ac:dyDescent="0.35">
      <c r="A319" s="3" t="s">
        <v>449</v>
      </c>
      <c r="C319">
        <v>2217.1782414917993</v>
      </c>
      <c r="D319">
        <v>18098.196604380799</v>
      </c>
      <c r="G319">
        <v>20315.374845872597</v>
      </c>
    </row>
    <row r="320" spans="1:7" x14ac:dyDescent="0.35">
      <c r="A320" s="3" t="s">
        <v>1621</v>
      </c>
      <c r="B320">
        <v>394095.64851346001</v>
      </c>
      <c r="E320">
        <v>75539.077101261195</v>
      </c>
      <c r="G320">
        <v>469634.72561472119</v>
      </c>
    </row>
    <row r="321" spans="1:7" x14ac:dyDescent="0.35">
      <c r="A321" s="3" t="s">
        <v>1706</v>
      </c>
      <c r="C321">
        <v>7735.6384546610989</v>
      </c>
      <c r="D321">
        <v>50633.612805430501</v>
      </c>
      <c r="G321">
        <v>58369.251260091602</v>
      </c>
    </row>
    <row r="322" spans="1:7" x14ac:dyDescent="0.35">
      <c r="A322" s="3" t="s">
        <v>856</v>
      </c>
      <c r="D322">
        <v>12091.1518460313</v>
      </c>
      <c r="G322">
        <v>12091.1518460313</v>
      </c>
    </row>
    <row r="323" spans="1:7" x14ac:dyDescent="0.35">
      <c r="A323" s="3" t="s">
        <v>1536</v>
      </c>
      <c r="C323">
        <v>15565.7048548816</v>
      </c>
      <c r="D323">
        <v>57990.368704026478</v>
      </c>
      <c r="G323">
        <v>73556.073558908072</v>
      </c>
    </row>
    <row r="324" spans="1:7" x14ac:dyDescent="0.35">
      <c r="A324" s="3" t="s">
        <v>1702</v>
      </c>
      <c r="D324">
        <v>36199.417927540599</v>
      </c>
      <c r="G324">
        <v>36199.417927540599</v>
      </c>
    </row>
    <row r="325" spans="1:7" x14ac:dyDescent="0.35">
      <c r="A325" s="3" t="s">
        <v>1030</v>
      </c>
      <c r="B325">
        <v>354046.68974765198</v>
      </c>
      <c r="G325">
        <v>354046.68974765198</v>
      </c>
    </row>
    <row r="326" spans="1:7" x14ac:dyDescent="0.35">
      <c r="A326" s="3" t="s">
        <v>1633</v>
      </c>
      <c r="B326">
        <v>677090.68661320198</v>
      </c>
      <c r="C326">
        <v>81723.920531565091</v>
      </c>
      <c r="D326">
        <v>8884.5999093531009</v>
      </c>
      <c r="G326">
        <v>767699.20705412014</v>
      </c>
    </row>
    <row r="327" spans="1:7" x14ac:dyDescent="0.35">
      <c r="A327" s="3" t="s">
        <v>1064</v>
      </c>
      <c r="B327">
        <v>2081835.8378020835</v>
      </c>
      <c r="G327">
        <v>2081835.8378020835</v>
      </c>
    </row>
    <row r="328" spans="1:7" x14ac:dyDescent="0.35">
      <c r="A328" s="3" t="s">
        <v>1619</v>
      </c>
      <c r="B328">
        <v>124186.88203722201</v>
      </c>
      <c r="E328">
        <v>84825.472148387795</v>
      </c>
      <c r="G328">
        <v>209012.35418560979</v>
      </c>
    </row>
    <row r="329" spans="1:7" x14ac:dyDescent="0.35">
      <c r="A329" s="3" t="s">
        <v>1690</v>
      </c>
      <c r="C329">
        <v>121.7087013077</v>
      </c>
      <c r="D329">
        <v>5716.2501678225008</v>
      </c>
      <c r="G329">
        <v>5837.9588691302006</v>
      </c>
    </row>
    <row r="330" spans="1:7" x14ac:dyDescent="0.35">
      <c r="A330" s="3" t="s">
        <v>1616</v>
      </c>
      <c r="B330">
        <v>149586.42834185061</v>
      </c>
      <c r="G330">
        <v>149586.42834185061</v>
      </c>
    </row>
    <row r="331" spans="1:7" x14ac:dyDescent="0.35">
      <c r="A331" s="3" t="s">
        <v>1613</v>
      </c>
      <c r="B331">
        <v>911795.33685804193</v>
      </c>
      <c r="G331">
        <v>911795.33685804193</v>
      </c>
    </row>
    <row r="332" spans="1:7" x14ac:dyDescent="0.35">
      <c r="A332" s="3" t="s">
        <v>1608</v>
      </c>
      <c r="B332">
        <v>1598099.8219336702</v>
      </c>
      <c r="E332">
        <v>413248.34234364505</v>
      </c>
      <c r="G332">
        <v>2011348.1642773151</v>
      </c>
    </row>
    <row r="333" spans="1:7" x14ac:dyDescent="0.35">
      <c r="A333" s="3" t="s">
        <v>1468</v>
      </c>
      <c r="D333">
        <v>9946.8305143636007</v>
      </c>
      <c r="G333">
        <v>9946.8305143636007</v>
      </c>
    </row>
    <row r="334" spans="1:7" x14ac:dyDescent="0.35">
      <c r="A334" s="3" t="s">
        <v>1667</v>
      </c>
      <c r="C334">
        <v>234.36000000000004</v>
      </c>
      <c r="D334">
        <v>33285.955527039405</v>
      </c>
      <c r="G334">
        <v>33520.315527039405</v>
      </c>
    </row>
    <row r="335" spans="1:7" x14ac:dyDescent="0.35">
      <c r="A335" s="3" t="s">
        <v>1660</v>
      </c>
      <c r="D335">
        <v>4666.3883269878997</v>
      </c>
      <c r="G335">
        <v>4666.3883269878997</v>
      </c>
    </row>
    <row r="336" spans="1:7" x14ac:dyDescent="0.35">
      <c r="A336" s="3" t="s">
        <v>824</v>
      </c>
      <c r="C336">
        <v>52.863754377300005</v>
      </c>
      <c r="D336">
        <v>30375.141703202396</v>
      </c>
      <c r="G336">
        <v>30428.005457579697</v>
      </c>
    </row>
    <row r="337" spans="1:7" x14ac:dyDescent="0.35">
      <c r="A337" s="3" t="s">
        <v>1278</v>
      </c>
      <c r="C337">
        <v>30355.035640208298</v>
      </c>
      <c r="D337">
        <v>80623.549020071703</v>
      </c>
      <c r="G337">
        <v>110978.58466028</v>
      </c>
    </row>
    <row r="338" spans="1:7" x14ac:dyDescent="0.35">
      <c r="A338" s="3" t="s">
        <v>1612</v>
      </c>
      <c r="B338">
        <v>749109.94075734506</v>
      </c>
      <c r="G338">
        <v>749109.94075734506</v>
      </c>
    </row>
    <row r="339" spans="1:7" x14ac:dyDescent="0.35">
      <c r="A339" s="3" t="s">
        <v>1684</v>
      </c>
      <c r="D339">
        <v>1946.6122095167</v>
      </c>
      <c r="G339">
        <v>1946.6122095167</v>
      </c>
    </row>
    <row r="340" spans="1:7" x14ac:dyDescent="0.35">
      <c r="A340" s="3" t="s">
        <v>1640</v>
      </c>
      <c r="B340">
        <v>129627.6895257993</v>
      </c>
      <c r="C340">
        <v>25268.6542608704</v>
      </c>
      <c r="D340">
        <v>5764.8410638639989</v>
      </c>
      <c r="G340">
        <v>160661.1848505337</v>
      </c>
    </row>
    <row r="341" spans="1:7" x14ac:dyDescent="0.35">
      <c r="A341" s="3" t="s">
        <v>1674</v>
      </c>
      <c r="C341">
        <v>2719.8639140455998</v>
      </c>
      <c r="D341">
        <v>34316.902682396299</v>
      </c>
      <c r="G341">
        <v>37036.766596441899</v>
      </c>
    </row>
    <row r="342" spans="1:7" x14ac:dyDescent="0.35">
      <c r="A342" s="3" t="s">
        <v>1704</v>
      </c>
      <c r="D342">
        <v>1295.0949993138001</v>
      </c>
      <c r="G342">
        <v>1295.0949993138001</v>
      </c>
    </row>
    <row r="343" spans="1:7" x14ac:dyDescent="0.35">
      <c r="A343" s="3" t="s">
        <v>1607</v>
      </c>
      <c r="B343">
        <v>1018326.8411515498</v>
      </c>
      <c r="E343">
        <v>238217.532027946</v>
      </c>
      <c r="G343">
        <v>1256544.3731794958</v>
      </c>
    </row>
    <row r="344" spans="1:7" x14ac:dyDescent="0.35">
      <c r="A344" s="3" t="s">
        <v>1285</v>
      </c>
      <c r="C344">
        <v>24199.013761353704</v>
      </c>
      <c r="D344">
        <v>52104.108827405697</v>
      </c>
      <c r="G344">
        <v>76303.122588759405</v>
      </c>
    </row>
    <row r="345" spans="1:7" x14ac:dyDescent="0.35">
      <c r="A345" s="3" t="s">
        <v>1384</v>
      </c>
      <c r="D345">
        <v>775.94964449629992</v>
      </c>
      <c r="G345">
        <v>775.94964449629992</v>
      </c>
    </row>
    <row r="346" spans="1:7" x14ac:dyDescent="0.35">
      <c r="A346" s="3" t="s">
        <v>1373</v>
      </c>
      <c r="D346">
        <v>345.06</v>
      </c>
      <c r="G346">
        <v>345.06</v>
      </c>
    </row>
    <row r="347" spans="1:7" x14ac:dyDescent="0.35">
      <c r="A347" s="3" t="s">
        <v>1111</v>
      </c>
      <c r="C347">
        <v>13467.8051166603</v>
      </c>
      <c r="D347">
        <v>16490.546021036102</v>
      </c>
      <c r="G347">
        <v>29958.351137696402</v>
      </c>
    </row>
    <row r="348" spans="1:7" x14ac:dyDescent="0.35">
      <c r="A348" s="3" t="s">
        <v>1047</v>
      </c>
      <c r="D348">
        <v>13717.9788699665</v>
      </c>
      <c r="G348">
        <v>13717.9788699665</v>
      </c>
    </row>
    <row r="349" spans="1:7" x14ac:dyDescent="0.35">
      <c r="A349" s="3" t="s">
        <v>1743</v>
      </c>
      <c r="B349">
        <v>1454.9489875658999</v>
      </c>
      <c r="E349">
        <v>1586807.08561583</v>
      </c>
      <c r="G349">
        <v>1588262.034603396</v>
      </c>
    </row>
    <row r="350" spans="1:7" x14ac:dyDescent="0.35">
      <c r="A350" s="3" t="s">
        <v>475</v>
      </c>
      <c r="C350">
        <v>380.89766969769994</v>
      </c>
      <c r="D350">
        <v>3280.4530377656001</v>
      </c>
      <c r="G350">
        <v>3661.3507074632998</v>
      </c>
    </row>
    <row r="351" spans="1:7" x14ac:dyDescent="0.35">
      <c r="A351" s="3" t="s">
        <v>1503</v>
      </c>
      <c r="D351">
        <v>6707.8757208797997</v>
      </c>
      <c r="G351">
        <v>6707.8757208797997</v>
      </c>
    </row>
    <row r="352" spans="1:7" x14ac:dyDescent="0.35">
      <c r="A352" s="3" t="s">
        <v>1671</v>
      </c>
      <c r="B352">
        <v>124669.73840065701</v>
      </c>
      <c r="C352">
        <v>19986.609861028101</v>
      </c>
      <c r="D352">
        <v>147.29970297720001</v>
      </c>
      <c r="E352">
        <v>44871.834233546302</v>
      </c>
      <c r="G352">
        <v>189675.48219820863</v>
      </c>
    </row>
    <row r="353" spans="1:7" x14ac:dyDescent="0.35">
      <c r="A353" s="3" t="s">
        <v>386</v>
      </c>
      <c r="C353">
        <v>77462.888741248957</v>
      </c>
      <c r="D353">
        <v>152984.55366480589</v>
      </c>
      <c r="G353">
        <v>230447.44240605485</v>
      </c>
    </row>
    <row r="354" spans="1:7" x14ac:dyDescent="0.35">
      <c r="A354" s="3" t="s">
        <v>1624</v>
      </c>
      <c r="C354">
        <v>7427.3299845185993</v>
      </c>
      <c r="D354">
        <v>71335.413543694696</v>
      </c>
      <c r="G354">
        <v>78762.743528213294</v>
      </c>
    </row>
    <row r="355" spans="1:7" x14ac:dyDescent="0.35">
      <c r="A355" s="3" t="s">
        <v>273</v>
      </c>
      <c r="C355">
        <v>42757.073613417684</v>
      </c>
      <c r="D355">
        <v>34061.855726458889</v>
      </c>
      <c r="G355">
        <v>76818.929339876573</v>
      </c>
    </row>
    <row r="356" spans="1:7" x14ac:dyDescent="0.35">
      <c r="A356" s="3" t="s">
        <v>1081</v>
      </c>
      <c r="C356">
        <v>208.27581927270001</v>
      </c>
      <c r="D356">
        <v>26798.2164265881</v>
      </c>
      <c r="G356">
        <v>27006.492245860802</v>
      </c>
    </row>
    <row r="357" spans="1:7" x14ac:dyDescent="0.35">
      <c r="A357" s="3" t="s">
        <v>1539</v>
      </c>
      <c r="C357">
        <v>78122.90686787336</v>
      </c>
      <c r="D357">
        <v>90075.36182911371</v>
      </c>
      <c r="G357">
        <v>168198.26869698707</v>
      </c>
    </row>
    <row r="358" spans="1:7" x14ac:dyDescent="0.35">
      <c r="A358" s="3" t="s">
        <v>1515</v>
      </c>
      <c r="D358">
        <v>9767.9546832482993</v>
      </c>
      <c r="G358">
        <v>9767.9546832482993</v>
      </c>
    </row>
    <row r="359" spans="1:7" x14ac:dyDescent="0.35">
      <c r="A359" s="3" t="s">
        <v>344</v>
      </c>
      <c r="C359">
        <v>26925.348057638799</v>
      </c>
      <c r="D359">
        <v>36708.827016919102</v>
      </c>
      <c r="G359">
        <v>63634.175074557905</v>
      </c>
    </row>
    <row r="360" spans="1:7" x14ac:dyDescent="0.35">
      <c r="A360" s="3" t="s">
        <v>749</v>
      </c>
      <c r="C360">
        <v>34092.519237682594</v>
      </c>
      <c r="D360">
        <v>110088.1046768223</v>
      </c>
      <c r="G360">
        <v>144180.62391450489</v>
      </c>
    </row>
    <row r="361" spans="1:7" x14ac:dyDescent="0.35">
      <c r="A361" s="3" t="s">
        <v>1722</v>
      </c>
      <c r="D361">
        <v>6965.1099600571006</v>
      </c>
      <c r="G361">
        <v>6965.1099600571006</v>
      </c>
    </row>
    <row r="362" spans="1:7" x14ac:dyDescent="0.35">
      <c r="A362" s="3" t="s">
        <v>1544</v>
      </c>
      <c r="B362">
        <v>1104739.1983304799</v>
      </c>
      <c r="G362">
        <v>1104739.1983304799</v>
      </c>
    </row>
    <row r="363" spans="1:7" x14ac:dyDescent="0.35">
      <c r="A363" s="3" t="s">
        <v>1650</v>
      </c>
      <c r="B363">
        <v>66130.156079076594</v>
      </c>
      <c r="G363">
        <v>66130.156079076594</v>
      </c>
    </row>
    <row r="364" spans="1:7" x14ac:dyDescent="0.35">
      <c r="A364" s="3" t="s">
        <v>1584</v>
      </c>
      <c r="B364">
        <v>1436654.6712597699</v>
      </c>
      <c r="G364">
        <v>1436654.6712597699</v>
      </c>
    </row>
    <row r="365" spans="1:7" x14ac:dyDescent="0.35">
      <c r="A365" s="3" t="s">
        <v>1709</v>
      </c>
      <c r="C365">
        <v>7.11</v>
      </c>
      <c r="D365">
        <v>8173.5254311027993</v>
      </c>
      <c r="G365">
        <v>8180.635431102799</v>
      </c>
    </row>
    <row r="366" spans="1:7" x14ac:dyDescent="0.35">
      <c r="A366" s="3" t="s">
        <v>1724</v>
      </c>
      <c r="D366">
        <v>6210.1825719144999</v>
      </c>
      <c r="G366">
        <v>6210.1825719144999</v>
      </c>
    </row>
    <row r="367" spans="1:7" x14ac:dyDescent="0.35">
      <c r="A367" s="3" t="s">
        <v>1618</v>
      </c>
      <c r="B367">
        <v>256920.86116080091</v>
      </c>
      <c r="E367">
        <v>27641.399377081299</v>
      </c>
      <c r="G367">
        <v>284562.26053788222</v>
      </c>
    </row>
    <row r="368" spans="1:7" x14ac:dyDescent="0.35">
      <c r="A368" s="3" t="s">
        <v>1156</v>
      </c>
      <c r="B368">
        <v>903333.76761517604</v>
      </c>
      <c r="G368">
        <v>903333.76761517604</v>
      </c>
    </row>
    <row r="369" spans="1:7" x14ac:dyDescent="0.35">
      <c r="A369" s="3" t="s">
        <v>1635</v>
      </c>
      <c r="B369">
        <v>151625.49661641242</v>
      </c>
      <c r="C369">
        <v>28902.025950254501</v>
      </c>
      <c r="D369">
        <v>12764.716939195099</v>
      </c>
      <c r="G369">
        <v>193292.239505862</v>
      </c>
    </row>
    <row r="370" spans="1:7" x14ac:dyDescent="0.35">
      <c r="A370" s="3" t="s">
        <v>1688</v>
      </c>
      <c r="D370">
        <v>17448.584805711798</v>
      </c>
      <c r="G370">
        <v>17448.584805711798</v>
      </c>
    </row>
    <row r="371" spans="1:7" x14ac:dyDescent="0.35">
      <c r="A371" s="3" t="s">
        <v>1752</v>
      </c>
    </row>
    <row r="372" spans="1:7" x14ac:dyDescent="0.35">
      <c r="A372" s="3" t="s">
        <v>1753</v>
      </c>
      <c r="B372">
        <v>47470803.750770621</v>
      </c>
      <c r="C372">
        <v>11132267.479034234</v>
      </c>
      <c r="D372">
        <v>10972832.255803404</v>
      </c>
      <c r="E372">
        <v>8730739.6199999787</v>
      </c>
      <c r="G372">
        <v>78306643.10560821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44719-0FBA-4E95-9251-4738CD1602BE}">
  <sheetPr codeName="Sheet4"/>
  <dimension ref="A1:F40"/>
  <sheetViews>
    <sheetView topLeftCell="A4" workbookViewId="0">
      <selection activeCell="M11" sqref="M11"/>
    </sheetView>
  </sheetViews>
  <sheetFormatPr defaultColWidth="8.7265625" defaultRowHeight="14.5" x14ac:dyDescent="0.35"/>
  <cols>
    <col min="1" max="1" width="24.08984375" bestFit="1" customWidth="1"/>
    <col min="2" max="2" width="16.6328125" bestFit="1" customWidth="1"/>
    <col min="3" max="8" width="11.7265625" bestFit="1" customWidth="1"/>
  </cols>
  <sheetData>
    <row r="1" spans="1:6" x14ac:dyDescent="0.35">
      <c r="A1" s="2" t="s">
        <v>4</v>
      </c>
      <c r="B1" t="s">
        <v>1762</v>
      </c>
    </row>
    <row r="3" spans="1:6" x14ac:dyDescent="0.35">
      <c r="A3" s="2" t="s">
        <v>1755</v>
      </c>
      <c r="B3" s="2" t="s">
        <v>1754</v>
      </c>
    </row>
    <row r="4" spans="1:6" x14ac:dyDescent="0.35">
      <c r="A4" s="2" t="s">
        <v>1751</v>
      </c>
      <c r="B4">
        <v>3</v>
      </c>
      <c r="C4">
        <v>4</v>
      </c>
      <c r="D4">
        <v>5</v>
      </c>
      <c r="E4">
        <v>6</v>
      </c>
      <c r="F4" t="s">
        <v>1753</v>
      </c>
    </row>
    <row r="5" spans="1:6" x14ac:dyDescent="0.35">
      <c r="A5" s="3" t="s">
        <v>1617</v>
      </c>
      <c r="B5">
        <v>847498.02315640927</v>
      </c>
      <c r="C5">
        <v>100109.05564223594</v>
      </c>
      <c r="D5">
        <v>44640.504043468194</v>
      </c>
      <c r="E5">
        <v>924965.0753306119</v>
      </c>
      <c r="F5">
        <v>1917212.6581727252</v>
      </c>
    </row>
    <row r="6" spans="1:6" x14ac:dyDescent="0.35">
      <c r="A6" s="3" t="s">
        <v>430</v>
      </c>
      <c r="C6">
        <v>217587.71468835665</v>
      </c>
      <c r="D6">
        <v>337301.65785356495</v>
      </c>
      <c r="F6">
        <v>554889.37254192156</v>
      </c>
    </row>
    <row r="7" spans="1:6" x14ac:dyDescent="0.35">
      <c r="A7" s="3" t="s">
        <v>436</v>
      </c>
      <c r="C7">
        <v>430899.43781768938</v>
      </c>
      <c r="D7">
        <v>375991.0893508165</v>
      </c>
      <c r="F7">
        <v>806890.52716850583</v>
      </c>
    </row>
    <row r="8" spans="1:6" x14ac:dyDescent="0.35">
      <c r="A8" s="3" t="s">
        <v>419</v>
      </c>
      <c r="C8">
        <v>83314.938624145449</v>
      </c>
      <c r="D8">
        <v>188594.82483054776</v>
      </c>
      <c r="F8">
        <v>271909.76345469319</v>
      </c>
    </row>
    <row r="9" spans="1:6" x14ac:dyDescent="0.35">
      <c r="A9" s="3" t="s">
        <v>619</v>
      </c>
      <c r="C9">
        <v>34092.519237682594</v>
      </c>
      <c r="D9">
        <v>112168.3596572464</v>
      </c>
      <c r="F9">
        <v>146260.87889492899</v>
      </c>
    </row>
    <row r="10" spans="1:6" x14ac:dyDescent="0.35">
      <c r="A10" s="3" t="s">
        <v>349</v>
      </c>
      <c r="B10">
        <v>5194.1038578083007</v>
      </c>
      <c r="C10">
        <v>366727.71912785433</v>
      </c>
      <c r="D10">
        <v>159876.29877382267</v>
      </c>
      <c r="F10">
        <v>531798.12175948522</v>
      </c>
    </row>
    <row r="11" spans="1:6" x14ac:dyDescent="0.35">
      <c r="A11" s="3" t="s">
        <v>1394</v>
      </c>
      <c r="C11">
        <v>6890.3039387502995</v>
      </c>
      <c r="D11">
        <v>188602.23013440933</v>
      </c>
      <c r="F11">
        <v>195492.53407315962</v>
      </c>
    </row>
    <row r="12" spans="1:6" x14ac:dyDescent="0.35">
      <c r="A12" s="3" t="s">
        <v>1601</v>
      </c>
      <c r="C12">
        <v>927698.39256454364</v>
      </c>
      <c r="D12">
        <v>862397.0940012316</v>
      </c>
      <c r="F12">
        <v>1790095.4865657752</v>
      </c>
    </row>
    <row r="13" spans="1:6" x14ac:dyDescent="0.35">
      <c r="A13" s="3" t="s">
        <v>1605</v>
      </c>
      <c r="B13">
        <v>2611391.1954970402</v>
      </c>
      <c r="C13">
        <v>604951.12448613776</v>
      </c>
      <c r="D13">
        <v>85889.070145720892</v>
      </c>
      <c r="E13">
        <v>1464591.9539775713</v>
      </c>
      <c r="F13">
        <v>4766823.3441064702</v>
      </c>
    </row>
    <row r="14" spans="1:6" x14ac:dyDescent="0.35">
      <c r="A14" s="3" t="s">
        <v>1677</v>
      </c>
      <c r="C14">
        <v>6370.5655689055002</v>
      </c>
      <c r="D14">
        <v>122946.0263063879</v>
      </c>
      <c r="F14">
        <v>129316.59187529339</v>
      </c>
    </row>
    <row r="15" spans="1:6" x14ac:dyDescent="0.35">
      <c r="A15" s="3" t="s">
        <v>1657</v>
      </c>
      <c r="C15">
        <v>98461.732925122298</v>
      </c>
      <c r="D15">
        <v>143241.66916945539</v>
      </c>
      <c r="F15">
        <v>241703.40209457767</v>
      </c>
    </row>
    <row r="16" spans="1:6" x14ac:dyDescent="0.35">
      <c r="A16" s="3" t="s">
        <v>397</v>
      </c>
      <c r="B16">
        <v>802868.8350708303</v>
      </c>
      <c r="C16">
        <v>1094954.7802397741</v>
      </c>
      <c r="D16">
        <v>992647.32202856569</v>
      </c>
      <c r="F16">
        <v>2890470.9373391699</v>
      </c>
    </row>
    <row r="17" spans="1:6" x14ac:dyDescent="0.35">
      <c r="A17" s="3" t="s">
        <v>1683</v>
      </c>
      <c r="B17">
        <v>137086.43264211912</v>
      </c>
      <c r="C17">
        <v>135847.94570059393</v>
      </c>
      <c r="D17">
        <v>194961.99818748177</v>
      </c>
      <c r="F17">
        <v>467896.37653019483</v>
      </c>
    </row>
    <row r="18" spans="1:6" x14ac:dyDescent="0.35">
      <c r="A18" s="3" t="s">
        <v>1514</v>
      </c>
      <c r="B18">
        <v>2870825.1276221378</v>
      </c>
      <c r="E18">
        <v>3984017.1005390566</v>
      </c>
      <c r="F18">
        <v>6854842.2281611944</v>
      </c>
    </row>
    <row r="19" spans="1:6" x14ac:dyDescent="0.35">
      <c r="A19" s="3" t="s">
        <v>1435</v>
      </c>
      <c r="C19">
        <v>4109.760000000002</v>
      </c>
      <c r="D19">
        <v>258378.48484591706</v>
      </c>
      <c r="F19">
        <v>262488.24484591704</v>
      </c>
    </row>
    <row r="20" spans="1:6" x14ac:dyDescent="0.35">
      <c r="A20" s="3" t="s">
        <v>841</v>
      </c>
      <c r="B20">
        <v>2106709.9468691098</v>
      </c>
      <c r="C20">
        <v>715705.83527574525</v>
      </c>
      <c r="D20">
        <v>53379.683590130902</v>
      </c>
      <c r="F20">
        <v>2875795.4657349857</v>
      </c>
    </row>
    <row r="21" spans="1:6" x14ac:dyDescent="0.35">
      <c r="A21" s="3" t="s">
        <v>104</v>
      </c>
      <c r="C21">
        <v>929637.76691236719</v>
      </c>
      <c r="D21">
        <v>312336.74305328005</v>
      </c>
      <c r="F21">
        <v>1241974.5099656472</v>
      </c>
    </row>
    <row r="22" spans="1:6" x14ac:dyDescent="0.35">
      <c r="A22" s="3" t="s">
        <v>1585</v>
      </c>
      <c r="B22">
        <v>3796628.9702275954</v>
      </c>
      <c r="F22">
        <v>3796628.9702275954</v>
      </c>
    </row>
    <row r="23" spans="1:6" x14ac:dyDescent="0.35">
      <c r="A23" s="3" t="s">
        <v>1610</v>
      </c>
      <c r="B23">
        <v>12037462.468752129</v>
      </c>
      <c r="E23">
        <v>132482.75539807111</v>
      </c>
      <c r="F23">
        <v>12169945.224150199</v>
      </c>
    </row>
    <row r="24" spans="1:6" x14ac:dyDescent="0.35">
      <c r="A24" s="3" t="s">
        <v>1707</v>
      </c>
      <c r="C24">
        <v>106188.31711292831</v>
      </c>
      <c r="D24">
        <v>286508.13798049896</v>
      </c>
      <c r="F24">
        <v>392696.45509342727</v>
      </c>
    </row>
    <row r="25" spans="1:6" x14ac:dyDescent="0.35">
      <c r="A25" s="3" t="s">
        <v>606</v>
      </c>
      <c r="C25">
        <v>195780.9774101793</v>
      </c>
      <c r="D25">
        <v>129330.51539226917</v>
      </c>
      <c r="F25">
        <v>325111.49280244845</v>
      </c>
    </row>
    <row r="26" spans="1:6" x14ac:dyDescent="0.35">
      <c r="A26" s="3" t="s">
        <v>1664</v>
      </c>
      <c r="C26">
        <v>14332.216377984811</v>
      </c>
      <c r="D26">
        <v>196417.69880873666</v>
      </c>
      <c r="F26">
        <v>210749.91518672148</v>
      </c>
    </row>
    <row r="27" spans="1:6" x14ac:dyDescent="0.35">
      <c r="A27" s="3" t="s">
        <v>525</v>
      </c>
      <c r="C27">
        <v>204306.70910095511</v>
      </c>
      <c r="D27">
        <v>87752.39772965321</v>
      </c>
      <c r="F27">
        <v>292059.10683060833</v>
      </c>
    </row>
    <row r="28" spans="1:6" x14ac:dyDescent="0.35">
      <c r="A28" s="3" t="s">
        <v>1513</v>
      </c>
      <c r="B28">
        <v>3263557.9305515066</v>
      </c>
      <c r="E28">
        <v>1770603.8625983319</v>
      </c>
      <c r="F28">
        <v>5034161.7931498382</v>
      </c>
    </row>
    <row r="29" spans="1:6" x14ac:dyDescent="0.35">
      <c r="A29" s="3" t="s">
        <v>426</v>
      </c>
      <c r="C29">
        <v>88896.789662615352</v>
      </c>
      <c r="D29">
        <v>169767.07308426598</v>
      </c>
      <c r="F29">
        <v>258663.86274688132</v>
      </c>
    </row>
    <row r="30" spans="1:6" x14ac:dyDescent="0.35">
      <c r="A30" s="3" t="s">
        <v>1445</v>
      </c>
      <c r="C30">
        <v>76215.904430531504</v>
      </c>
      <c r="D30">
        <v>169725.77517279377</v>
      </c>
      <c r="F30">
        <v>245941.67960332526</v>
      </c>
    </row>
    <row r="31" spans="1:6" x14ac:dyDescent="0.35">
      <c r="A31" s="3" t="s">
        <v>260</v>
      </c>
      <c r="C31">
        <v>1114.7460678611997</v>
      </c>
      <c r="D31">
        <v>9505.6176673985992</v>
      </c>
      <c r="F31">
        <v>10620.363735259798</v>
      </c>
    </row>
    <row r="32" spans="1:6" x14ac:dyDescent="0.35">
      <c r="A32" s="3" t="s">
        <v>427</v>
      </c>
      <c r="B32">
        <v>267945.14536729199</v>
      </c>
      <c r="C32">
        <v>119376.66901735721</v>
      </c>
      <c r="D32">
        <v>165334.0614178463</v>
      </c>
      <c r="F32">
        <v>552655.87580249552</v>
      </c>
    </row>
    <row r="33" spans="1:6" x14ac:dyDescent="0.35">
      <c r="A33" s="3" t="s">
        <v>310</v>
      </c>
      <c r="B33">
        <v>311613.75524904823</v>
      </c>
      <c r="C33">
        <v>409829.0854280428</v>
      </c>
      <c r="D33">
        <v>345910.87270922336</v>
      </c>
      <c r="F33">
        <v>1067353.7133863145</v>
      </c>
    </row>
    <row r="34" spans="1:6" x14ac:dyDescent="0.35">
      <c r="A34" s="3" t="s">
        <v>1030</v>
      </c>
      <c r="B34">
        <v>2002868.7148306337</v>
      </c>
      <c r="F34">
        <v>2002868.7148306337</v>
      </c>
    </row>
    <row r="35" spans="1:6" x14ac:dyDescent="0.35">
      <c r="A35" s="3" t="s">
        <v>1064</v>
      </c>
      <c r="B35">
        <v>3615931.7300202092</v>
      </c>
      <c r="C35">
        <v>3385.3014161095998</v>
      </c>
      <c r="D35">
        <v>641.76068968410004</v>
      </c>
      <c r="F35">
        <v>3619958.7921260032</v>
      </c>
    </row>
    <row r="36" spans="1:6" x14ac:dyDescent="0.35">
      <c r="A36" s="3" t="s">
        <v>1278</v>
      </c>
      <c r="C36">
        <v>258421.47357446063</v>
      </c>
      <c r="D36">
        <v>302157.96584606176</v>
      </c>
      <c r="F36">
        <v>560579.43942052242</v>
      </c>
    </row>
    <row r="37" spans="1:6" x14ac:dyDescent="0.35">
      <c r="A37" s="3" t="s">
        <v>1154</v>
      </c>
      <c r="B37">
        <v>1817619.9533890767</v>
      </c>
      <c r="C37">
        <v>676966.06870222162</v>
      </c>
      <c r="D37">
        <v>22019.531371432993</v>
      </c>
      <c r="E37">
        <v>454078.87215633434</v>
      </c>
      <c r="F37">
        <v>2970684.4256190658</v>
      </c>
    </row>
    <row r="38" spans="1:6" x14ac:dyDescent="0.35">
      <c r="A38" s="3" t="s">
        <v>635</v>
      </c>
      <c r="C38">
        <v>4972.8590808249</v>
      </c>
      <c r="D38">
        <v>13900.301708673098</v>
      </c>
      <c r="F38">
        <v>18873.160789497997</v>
      </c>
    </row>
    <row r="39" spans="1:6" x14ac:dyDescent="0.35">
      <c r="A39" s="3" t="s">
        <v>416</v>
      </c>
      <c r="C39">
        <v>69765.278142224808</v>
      </c>
      <c r="D39">
        <v>234747.64286082319</v>
      </c>
      <c r="F39">
        <v>304512.92100304802</v>
      </c>
    </row>
    <row r="40" spans="1:6" x14ac:dyDescent="0.35">
      <c r="A40" s="3" t="s">
        <v>1753</v>
      </c>
      <c r="B40">
        <v>36495202.333102942</v>
      </c>
      <c r="C40">
        <v>7986911.9882742008</v>
      </c>
      <c r="D40">
        <v>6567072.4084114088</v>
      </c>
      <c r="E40">
        <v>8730739.6199999768</v>
      </c>
      <c r="F40">
        <v>59779926.349788524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131F-94CB-4F4A-80EC-E914B196E2DB}">
  <sheetPr codeName="Sheet5" filterMode="1"/>
  <dimension ref="A1:G8285"/>
  <sheetViews>
    <sheetView workbookViewId="0">
      <selection activeCell="M11" sqref="M11"/>
    </sheetView>
  </sheetViews>
  <sheetFormatPr defaultColWidth="8.7265625" defaultRowHeight="14.5" x14ac:dyDescent="0.35"/>
  <cols>
    <col min="1" max="1" width="38.7265625" bestFit="1" customWidth="1"/>
    <col min="2" max="2" width="26" bestFit="1" customWidth="1"/>
    <col min="3" max="3" width="14" bestFit="1" customWidth="1"/>
    <col min="4" max="4" width="11.6328125" bestFit="1" customWidth="1"/>
    <col min="5" max="5" width="12.453125" bestFit="1" customWidth="1"/>
    <col min="7" max="7" width="12.7265625" bestFit="1" customWidth="1"/>
  </cols>
  <sheetData>
    <row r="1" spans="1:7" x14ac:dyDescent="0.35">
      <c r="A1" t="s">
        <v>2</v>
      </c>
      <c r="B1" t="s">
        <v>3</v>
      </c>
      <c r="C1" t="s">
        <v>4</v>
      </c>
      <c r="D1" t="s">
        <v>5</v>
      </c>
      <c r="E1" t="s">
        <v>7</v>
      </c>
      <c r="F1" t="s">
        <v>8</v>
      </c>
      <c r="G1" t="s">
        <v>6</v>
      </c>
    </row>
    <row r="2" spans="1:7" hidden="1" x14ac:dyDescent="0.35">
      <c r="A2" t="s">
        <v>9</v>
      </c>
      <c r="B2" t="s">
        <v>10</v>
      </c>
      <c r="C2" t="s">
        <v>10</v>
      </c>
      <c r="D2">
        <v>0</v>
      </c>
      <c r="E2">
        <v>61748.418021999998</v>
      </c>
      <c r="F2">
        <v>188341444.18405601</v>
      </c>
      <c r="G2" s="1">
        <f>+F2/10000</f>
        <v>18834.144418405602</v>
      </c>
    </row>
    <row r="3" spans="1:7" hidden="1" x14ac:dyDescent="0.35">
      <c r="A3" t="s">
        <v>12</v>
      </c>
      <c r="B3" t="s">
        <v>10</v>
      </c>
      <c r="C3" t="s">
        <v>10</v>
      </c>
      <c r="D3">
        <v>0</v>
      </c>
      <c r="E3">
        <v>96776.475783999995</v>
      </c>
      <c r="F3">
        <v>270735205.36319101</v>
      </c>
      <c r="G3" s="1">
        <f t="shared" ref="G3:G66" si="0">+F3/10000</f>
        <v>27073.520536319102</v>
      </c>
    </row>
    <row r="4" spans="1:7" hidden="1" x14ac:dyDescent="0.35">
      <c r="A4" t="s">
        <v>13</v>
      </c>
      <c r="B4" t="s">
        <v>10</v>
      </c>
      <c r="C4" t="s">
        <v>10</v>
      </c>
      <c r="D4">
        <v>0</v>
      </c>
      <c r="E4">
        <v>48186.970502999997</v>
      </c>
      <c r="F4">
        <v>110639869.904102</v>
      </c>
      <c r="G4" s="1">
        <f t="shared" si="0"/>
        <v>11063.9869904102</v>
      </c>
    </row>
    <row r="5" spans="1:7" hidden="1" x14ac:dyDescent="0.35">
      <c r="A5" t="s">
        <v>10</v>
      </c>
      <c r="B5" t="s">
        <v>10</v>
      </c>
      <c r="C5" t="s">
        <v>10</v>
      </c>
      <c r="D5">
        <v>0</v>
      </c>
      <c r="E5">
        <v>297942.01536600001</v>
      </c>
      <c r="F5">
        <v>2463652664.5127401</v>
      </c>
      <c r="G5" s="1">
        <f t="shared" si="0"/>
        <v>246365.26645127402</v>
      </c>
    </row>
    <row r="6" spans="1:7" hidden="1" x14ac:dyDescent="0.35">
      <c r="A6" t="s">
        <v>14</v>
      </c>
      <c r="B6" t="s">
        <v>10</v>
      </c>
      <c r="C6" t="s">
        <v>10</v>
      </c>
      <c r="D6">
        <v>0</v>
      </c>
      <c r="E6">
        <v>163782.28663300001</v>
      </c>
      <c r="F6">
        <v>1139535121.6578901</v>
      </c>
      <c r="G6" s="1">
        <f t="shared" si="0"/>
        <v>113953.51216578901</v>
      </c>
    </row>
    <row r="7" spans="1:7" hidden="1" x14ac:dyDescent="0.35">
      <c r="A7" t="s">
        <v>15</v>
      </c>
      <c r="B7" t="s">
        <v>10</v>
      </c>
      <c r="C7" t="s">
        <v>10</v>
      </c>
      <c r="D7">
        <v>0</v>
      </c>
      <c r="E7">
        <v>82604.518377999993</v>
      </c>
      <c r="F7">
        <v>179474634.72104499</v>
      </c>
      <c r="G7" s="1">
        <f t="shared" si="0"/>
        <v>17947.4634721045</v>
      </c>
    </row>
    <row r="8" spans="1:7" hidden="1" x14ac:dyDescent="0.35">
      <c r="A8" t="s">
        <v>16</v>
      </c>
      <c r="B8" t="s">
        <v>17</v>
      </c>
      <c r="C8" t="s">
        <v>10</v>
      </c>
      <c r="D8">
        <v>0</v>
      </c>
      <c r="E8">
        <v>145031.72416499999</v>
      </c>
      <c r="F8">
        <v>828368845.80581403</v>
      </c>
      <c r="G8" s="1">
        <f t="shared" si="0"/>
        <v>82836.884580581405</v>
      </c>
    </row>
    <row r="9" spans="1:7" hidden="1" x14ac:dyDescent="0.35">
      <c r="A9" t="s">
        <v>18</v>
      </c>
      <c r="B9" t="s">
        <v>18</v>
      </c>
      <c r="C9" t="s">
        <v>19</v>
      </c>
      <c r="D9">
        <v>0</v>
      </c>
      <c r="E9">
        <v>96861.652744999999</v>
      </c>
      <c r="F9">
        <v>293819275.51986802</v>
      </c>
      <c r="G9" s="1">
        <f t="shared" si="0"/>
        <v>29381.927551986802</v>
      </c>
    </row>
    <row r="10" spans="1:7" hidden="1" x14ac:dyDescent="0.35">
      <c r="A10" t="s">
        <v>20</v>
      </c>
      <c r="B10" t="s">
        <v>10</v>
      </c>
      <c r="C10" t="s">
        <v>10</v>
      </c>
      <c r="D10">
        <v>0</v>
      </c>
      <c r="E10">
        <v>127312.724644</v>
      </c>
      <c r="F10">
        <v>376061253.62592697</v>
      </c>
      <c r="G10" s="1">
        <f t="shared" si="0"/>
        <v>37606.125362592698</v>
      </c>
    </row>
    <row r="11" spans="1:7" hidden="1" x14ac:dyDescent="0.35">
      <c r="A11" t="s">
        <v>22</v>
      </c>
      <c r="B11" t="s">
        <v>10</v>
      </c>
      <c r="C11" t="s">
        <v>10</v>
      </c>
      <c r="D11">
        <v>0</v>
      </c>
      <c r="E11">
        <v>161072.464087</v>
      </c>
      <c r="F11">
        <v>615055289.77632797</v>
      </c>
      <c r="G11" s="1">
        <f t="shared" si="0"/>
        <v>61505.528977632799</v>
      </c>
    </row>
    <row r="12" spans="1:7" hidden="1" x14ac:dyDescent="0.35">
      <c r="A12" t="s">
        <v>23</v>
      </c>
      <c r="B12" t="s">
        <v>24</v>
      </c>
      <c r="C12" t="s">
        <v>10</v>
      </c>
      <c r="D12">
        <v>0</v>
      </c>
      <c r="E12">
        <v>92299.356576999999</v>
      </c>
      <c r="F12">
        <v>148421064.72763899</v>
      </c>
      <c r="G12" s="1">
        <f t="shared" si="0"/>
        <v>14842.106472763899</v>
      </c>
    </row>
    <row r="13" spans="1:7" hidden="1" x14ac:dyDescent="0.35">
      <c r="A13" t="s">
        <v>25</v>
      </c>
      <c r="B13" t="s">
        <v>24</v>
      </c>
      <c r="C13" t="s">
        <v>10</v>
      </c>
      <c r="D13">
        <v>0</v>
      </c>
      <c r="E13">
        <v>123164.878066</v>
      </c>
      <c r="F13">
        <v>296912098.60907501</v>
      </c>
      <c r="G13" s="1">
        <f t="shared" si="0"/>
        <v>29691.2098609075</v>
      </c>
    </row>
    <row r="14" spans="1:7" hidden="1" x14ac:dyDescent="0.35">
      <c r="A14" t="s">
        <v>26</v>
      </c>
      <c r="B14" t="s">
        <v>24</v>
      </c>
      <c r="C14" t="s">
        <v>10</v>
      </c>
      <c r="D14">
        <v>0</v>
      </c>
      <c r="E14">
        <v>57359.390463000003</v>
      </c>
      <c r="F14">
        <v>107397936.433485</v>
      </c>
      <c r="G14" s="1">
        <f t="shared" si="0"/>
        <v>10739.793643348499</v>
      </c>
    </row>
    <row r="15" spans="1:7" hidden="1" x14ac:dyDescent="0.35">
      <c r="A15" t="s">
        <v>27</v>
      </c>
      <c r="B15" t="s">
        <v>10</v>
      </c>
      <c r="C15" t="s">
        <v>10</v>
      </c>
      <c r="D15">
        <v>0</v>
      </c>
      <c r="E15">
        <v>169458.92672600001</v>
      </c>
      <c r="F15">
        <v>1441590697.6949201</v>
      </c>
      <c r="G15" s="1">
        <f t="shared" si="0"/>
        <v>144159.06976949199</v>
      </c>
    </row>
    <row r="16" spans="1:7" hidden="1" x14ac:dyDescent="0.35">
      <c r="A16" t="s">
        <v>28</v>
      </c>
      <c r="B16" t="s">
        <v>17</v>
      </c>
      <c r="C16" t="s">
        <v>10</v>
      </c>
      <c r="D16">
        <v>0</v>
      </c>
      <c r="E16">
        <v>142818.94041000001</v>
      </c>
      <c r="F16">
        <v>849537477.79604101</v>
      </c>
      <c r="G16" s="1">
        <f t="shared" si="0"/>
        <v>84953.747779604106</v>
      </c>
    </row>
    <row r="17" spans="1:7" hidden="1" x14ac:dyDescent="0.35">
      <c r="A17" t="s">
        <v>29</v>
      </c>
      <c r="B17" t="s">
        <v>18</v>
      </c>
      <c r="C17" t="s">
        <v>19</v>
      </c>
      <c r="D17">
        <v>0</v>
      </c>
      <c r="E17">
        <v>146131.31577300001</v>
      </c>
      <c r="F17">
        <v>736486737.42697895</v>
      </c>
      <c r="G17" s="1">
        <f t="shared" si="0"/>
        <v>73648.673742697894</v>
      </c>
    </row>
    <row r="18" spans="1:7" hidden="1" x14ac:dyDescent="0.35">
      <c r="A18" t="s">
        <v>30</v>
      </c>
      <c r="B18" t="s">
        <v>10</v>
      </c>
      <c r="C18" t="s">
        <v>10</v>
      </c>
      <c r="D18">
        <v>0</v>
      </c>
      <c r="E18">
        <v>236882.52575500001</v>
      </c>
      <c r="F18">
        <v>1462976774.84604</v>
      </c>
      <c r="G18" s="1">
        <f t="shared" si="0"/>
        <v>146297.67748460401</v>
      </c>
    </row>
    <row r="19" spans="1:7" hidden="1" x14ac:dyDescent="0.35">
      <c r="A19" t="s">
        <v>31</v>
      </c>
      <c r="B19" t="s">
        <v>24</v>
      </c>
      <c r="C19" t="s">
        <v>10</v>
      </c>
      <c r="D19">
        <v>0</v>
      </c>
      <c r="E19">
        <v>98871.913824000003</v>
      </c>
      <c r="F19">
        <v>380203666.19367599</v>
      </c>
      <c r="G19" s="1">
        <f t="shared" si="0"/>
        <v>38020.366619367596</v>
      </c>
    </row>
    <row r="20" spans="1:7" hidden="1" x14ac:dyDescent="0.35">
      <c r="A20" t="s">
        <v>32</v>
      </c>
      <c r="B20" t="s">
        <v>33</v>
      </c>
      <c r="C20" t="s">
        <v>10</v>
      </c>
      <c r="D20">
        <v>0</v>
      </c>
      <c r="E20">
        <v>46214.778462000002</v>
      </c>
      <c r="F20">
        <v>112728431.850116</v>
      </c>
      <c r="G20" s="1">
        <f t="shared" si="0"/>
        <v>11272.843185011599</v>
      </c>
    </row>
    <row r="21" spans="1:7" hidden="1" x14ac:dyDescent="0.35">
      <c r="A21" t="s">
        <v>34</v>
      </c>
      <c r="B21" t="s">
        <v>24</v>
      </c>
      <c r="C21" t="s">
        <v>10</v>
      </c>
      <c r="D21">
        <v>0</v>
      </c>
      <c r="E21">
        <v>81082.089080000005</v>
      </c>
      <c r="F21">
        <v>234355575.773238</v>
      </c>
      <c r="G21" s="1">
        <f t="shared" si="0"/>
        <v>23435.557577323802</v>
      </c>
    </row>
    <row r="22" spans="1:7" hidden="1" x14ac:dyDescent="0.35">
      <c r="A22" t="s">
        <v>35</v>
      </c>
      <c r="B22" t="s">
        <v>33</v>
      </c>
      <c r="C22" t="s">
        <v>10</v>
      </c>
      <c r="D22">
        <v>0</v>
      </c>
      <c r="E22">
        <v>36358.337276999999</v>
      </c>
      <c r="F22">
        <v>55439307.474890999</v>
      </c>
      <c r="G22" s="1">
        <f t="shared" si="0"/>
        <v>5543.9307474891002</v>
      </c>
    </row>
    <row r="23" spans="1:7" hidden="1" x14ac:dyDescent="0.35">
      <c r="A23" t="s">
        <v>36</v>
      </c>
      <c r="B23" t="s">
        <v>18</v>
      </c>
      <c r="C23" t="s">
        <v>19</v>
      </c>
      <c r="D23">
        <v>0</v>
      </c>
      <c r="E23">
        <v>125147.50687100001</v>
      </c>
      <c r="F23">
        <v>333141719.69006801</v>
      </c>
      <c r="G23" s="1">
        <f t="shared" si="0"/>
        <v>33314.171969006798</v>
      </c>
    </row>
    <row r="24" spans="1:7" hidden="1" x14ac:dyDescent="0.35">
      <c r="A24" t="s">
        <v>24</v>
      </c>
      <c r="B24" t="s">
        <v>24</v>
      </c>
      <c r="C24" t="s">
        <v>10</v>
      </c>
      <c r="D24">
        <v>0</v>
      </c>
      <c r="E24">
        <v>195577.47438199999</v>
      </c>
      <c r="F24">
        <v>886245850.26172495</v>
      </c>
      <c r="G24" s="1">
        <f t="shared" si="0"/>
        <v>88624.585026172499</v>
      </c>
    </row>
    <row r="25" spans="1:7" hidden="1" x14ac:dyDescent="0.35">
      <c r="A25" t="s">
        <v>38</v>
      </c>
      <c r="B25" t="s">
        <v>33</v>
      </c>
      <c r="C25" t="s">
        <v>10</v>
      </c>
      <c r="D25">
        <v>0</v>
      </c>
      <c r="E25">
        <v>49895.257049</v>
      </c>
      <c r="F25">
        <v>91339073.654552996</v>
      </c>
      <c r="G25" s="1">
        <f t="shared" si="0"/>
        <v>9133.9073654552994</v>
      </c>
    </row>
    <row r="26" spans="1:7" hidden="1" x14ac:dyDescent="0.35">
      <c r="A26" t="s">
        <v>39</v>
      </c>
      <c r="B26" t="s">
        <v>24</v>
      </c>
      <c r="C26" t="s">
        <v>10</v>
      </c>
      <c r="D26">
        <v>0</v>
      </c>
      <c r="E26">
        <v>112420.458659</v>
      </c>
      <c r="F26">
        <v>357678474.184412</v>
      </c>
      <c r="G26" s="1">
        <f t="shared" si="0"/>
        <v>35767.847418441197</v>
      </c>
    </row>
    <row r="27" spans="1:7" hidden="1" x14ac:dyDescent="0.35">
      <c r="A27" t="s">
        <v>40</v>
      </c>
      <c r="B27" t="s">
        <v>17</v>
      </c>
      <c r="C27" t="s">
        <v>10</v>
      </c>
      <c r="D27">
        <v>0</v>
      </c>
      <c r="E27">
        <v>167135.67443300001</v>
      </c>
      <c r="F27">
        <v>1062953387.0936199</v>
      </c>
      <c r="G27" s="1">
        <f t="shared" si="0"/>
        <v>106295.338709362</v>
      </c>
    </row>
    <row r="28" spans="1:7" hidden="1" x14ac:dyDescent="0.35">
      <c r="A28" t="s">
        <v>41</v>
      </c>
      <c r="B28" t="s">
        <v>42</v>
      </c>
      <c r="C28" t="s">
        <v>19</v>
      </c>
      <c r="D28">
        <v>0</v>
      </c>
      <c r="E28">
        <v>43271.535999</v>
      </c>
      <c r="F28">
        <v>64855249.322389998</v>
      </c>
      <c r="G28" s="1">
        <f t="shared" si="0"/>
        <v>6485.524932239</v>
      </c>
    </row>
    <row r="29" spans="1:7" hidden="1" x14ac:dyDescent="0.35">
      <c r="A29" t="s">
        <v>43</v>
      </c>
      <c r="B29" t="s">
        <v>44</v>
      </c>
      <c r="C29" t="s">
        <v>45</v>
      </c>
      <c r="D29">
        <v>0</v>
      </c>
      <c r="E29">
        <v>149407.55744500001</v>
      </c>
      <c r="F29">
        <v>758378609.70089602</v>
      </c>
      <c r="G29" s="1">
        <f t="shared" si="0"/>
        <v>75837.860970089605</v>
      </c>
    </row>
    <row r="30" spans="1:7" hidden="1" x14ac:dyDescent="0.35">
      <c r="A30" t="s">
        <v>46</v>
      </c>
      <c r="B30" t="s">
        <v>33</v>
      </c>
      <c r="C30" t="s">
        <v>10</v>
      </c>
      <c r="D30">
        <v>0</v>
      </c>
      <c r="E30">
        <v>90352.329559000005</v>
      </c>
      <c r="F30">
        <v>177314435.20667899</v>
      </c>
      <c r="G30" s="1">
        <f t="shared" si="0"/>
        <v>17731.443520667897</v>
      </c>
    </row>
    <row r="31" spans="1:7" hidden="1" x14ac:dyDescent="0.35">
      <c r="A31" t="s">
        <v>47</v>
      </c>
      <c r="B31" t="s">
        <v>24</v>
      </c>
      <c r="C31" t="s">
        <v>10</v>
      </c>
      <c r="D31">
        <v>0</v>
      </c>
      <c r="E31">
        <v>114774.282385</v>
      </c>
      <c r="F31">
        <v>361314102.55190998</v>
      </c>
      <c r="G31" s="1">
        <f t="shared" si="0"/>
        <v>36131.410255190996</v>
      </c>
    </row>
    <row r="32" spans="1:7" hidden="1" x14ac:dyDescent="0.35">
      <c r="A32" t="s">
        <v>48</v>
      </c>
      <c r="B32" t="s">
        <v>44</v>
      </c>
      <c r="C32" t="s">
        <v>45</v>
      </c>
      <c r="D32">
        <v>0</v>
      </c>
      <c r="E32">
        <v>52101.537984000002</v>
      </c>
      <c r="F32">
        <v>134584306.60535699</v>
      </c>
      <c r="G32" s="1">
        <f t="shared" si="0"/>
        <v>13458.4306605357</v>
      </c>
    </row>
    <row r="33" spans="1:7" hidden="1" x14ac:dyDescent="0.35">
      <c r="A33" t="s">
        <v>49</v>
      </c>
      <c r="B33" t="s">
        <v>33</v>
      </c>
      <c r="C33" t="s">
        <v>10</v>
      </c>
      <c r="D33">
        <v>0</v>
      </c>
      <c r="E33">
        <v>110141.90382000001</v>
      </c>
      <c r="F33">
        <v>495696044.63822699</v>
      </c>
      <c r="G33" s="1">
        <f t="shared" si="0"/>
        <v>49569.604463822696</v>
      </c>
    </row>
    <row r="34" spans="1:7" hidden="1" x14ac:dyDescent="0.35">
      <c r="A34" t="s">
        <v>50</v>
      </c>
      <c r="B34" t="s">
        <v>44</v>
      </c>
      <c r="C34" t="s">
        <v>45</v>
      </c>
      <c r="D34">
        <v>0</v>
      </c>
      <c r="E34">
        <v>53708.382638000003</v>
      </c>
      <c r="F34">
        <v>102868848.88319699</v>
      </c>
      <c r="G34" s="1">
        <f t="shared" si="0"/>
        <v>10286.884888319699</v>
      </c>
    </row>
    <row r="35" spans="1:7" hidden="1" x14ac:dyDescent="0.35">
      <c r="A35" t="s">
        <v>51</v>
      </c>
      <c r="B35" t="s">
        <v>52</v>
      </c>
      <c r="C35" t="s">
        <v>53</v>
      </c>
      <c r="D35">
        <v>0</v>
      </c>
      <c r="E35">
        <v>165524.856875</v>
      </c>
      <c r="F35">
        <v>1048675697.3699501</v>
      </c>
      <c r="G35" s="1">
        <f t="shared" si="0"/>
        <v>104867.56973699501</v>
      </c>
    </row>
    <row r="36" spans="1:7" hidden="1" x14ac:dyDescent="0.35">
      <c r="A36" t="s">
        <v>33</v>
      </c>
      <c r="B36" t="s">
        <v>33</v>
      </c>
      <c r="C36" t="s">
        <v>10</v>
      </c>
      <c r="D36">
        <v>0</v>
      </c>
      <c r="E36">
        <v>227139.01840299999</v>
      </c>
      <c r="F36">
        <v>1389098359.04123</v>
      </c>
      <c r="G36" s="1">
        <f t="shared" si="0"/>
        <v>138909.835904123</v>
      </c>
    </row>
    <row r="37" spans="1:7" hidden="1" x14ac:dyDescent="0.35">
      <c r="A37" t="s">
        <v>44</v>
      </c>
      <c r="B37" t="s">
        <v>44</v>
      </c>
      <c r="C37" t="s">
        <v>45</v>
      </c>
      <c r="D37">
        <v>0</v>
      </c>
      <c r="E37">
        <v>117158.07561099999</v>
      </c>
      <c r="F37">
        <v>364696581.68314803</v>
      </c>
      <c r="G37" s="1">
        <f t="shared" si="0"/>
        <v>36469.658168314803</v>
      </c>
    </row>
    <row r="38" spans="1:7" hidden="1" x14ac:dyDescent="0.35">
      <c r="A38" t="s">
        <v>54</v>
      </c>
      <c r="B38" t="s">
        <v>42</v>
      </c>
      <c r="C38" t="s">
        <v>19</v>
      </c>
      <c r="D38">
        <v>0</v>
      </c>
      <c r="E38">
        <v>232482.85102599999</v>
      </c>
      <c r="F38">
        <v>1776573551.63396</v>
      </c>
      <c r="G38" s="1">
        <f t="shared" si="0"/>
        <v>177657.35516339599</v>
      </c>
    </row>
    <row r="39" spans="1:7" hidden="1" x14ac:dyDescent="0.35">
      <c r="A39" t="s">
        <v>19</v>
      </c>
      <c r="B39" t="s">
        <v>42</v>
      </c>
      <c r="C39" t="s">
        <v>19</v>
      </c>
      <c r="D39">
        <v>0</v>
      </c>
      <c r="E39">
        <v>388087.71610600001</v>
      </c>
      <c r="F39">
        <v>3958344286.45368</v>
      </c>
      <c r="G39" s="1">
        <f t="shared" si="0"/>
        <v>395834.42864536803</v>
      </c>
    </row>
    <row r="40" spans="1:7" hidden="1" x14ac:dyDescent="0.35">
      <c r="A40" t="s">
        <v>55</v>
      </c>
      <c r="B40" t="s">
        <v>42</v>
      </c>
      <c r="C40" t="s">
        <v>19</v>
      </c>
      <c r="D40">
        <v>0</v>
      </c>
      <c r="E40">
        <v>47389.197348000002</v>
      </c>
      <c r="F40">
        <v>69164481.217923999</v>
      </c>
      <c r="G40" s="1">
        <f t="shared" si="0"/>
        <v>6916.4481217923994</v>
      </c>
    </row>
    <row r="41" spans="1:7" hidden="1" x14ac:dyDescent="0.35">
      <c r="A41" t="s">
        <v>56</v>
      </c>
      <c r="B41" t="s">
        <v>57</v>
      </c>
      <c r="C41" t="s">
        <v>53</v>
      </c>
      <c r="D41">
        <v>0</v>
      </c>
      <c r="E41">
        <v>161122.00904999999</v>
      </c>
      <c r="F41">
        <v>963836119.11167204</v>
      </c>
      <c r="G41" s="1">
        <f t="shared" si="0"/>
        <v>96383.611911167201</v>
      </c>
    </row>
    <row r="42" spans="1:7" hidden="1" x14ac:dyDescent="0.35">
      <c r="A42" t="s">
        <v>58</v>
      </c>
      <c r="B42" t="s">
        <v>44</v>
      </c>
      <c r="C42" t="s">
        <v>45</v>
      </c>
      <c r="D42">
        <v>0</v>
      </c>
      <c r="E42">
        <v>241844.54034599999</v>
      </c>
      <c r="F42">
        <v>1552840569.5536599</v>
      </c>
      <c r="G42" s="1">
        <f t="shared" si="0"/>
        <v>155284.05695536599</v>
      </c>
    </row>
    <row r="43" spans="1:7" hidden="1" x14ac:dyDescent="0.35">
      <c r="A43" t="s">
        <v>59</v>
      </c>
      <c r="B43" t="s">
        <v>44</v>
      </c>
      <c r="C43" t="s">
        <v>45</v>
      </c>
      <c r="D43">
        <v>0</v>
      </c>
      <c r="E43">
        <v>178592.11181500001</v>
      </c>
      <c r="F43">
        <v>933531002.43216205</v>
      </c>
      <c r="G43" s="1">
        <f t="shared" si="0"/>
        <v>93353.100243216206</v>
      </c>
    </row>
    <row r="44" spans="1:7" hidden="1" x14ac:dyDescent="0.35">
      <c r="A44" t="s">
        <v>60</v>
      </c>
      <c r="B44" t="s">
        <v>61</v>
      </c>
      <c r="C44" t="s">
        <v>19</v>
      </c>
      <c r="D44">
        <v>0</v>
      </c>
      <c r="E44">
        <v>140490.47704699999</v>
      </c>
      <c r="F44">
        <v>782195002.78575003</v>
      </c>
      <c r="G44" s="1">
        <f t="shared" si="0"/>
        <v>78219.500278574997</v>
      </c>
    </row>
    <row r="45" spans="1:7" hidden="1" x14ac:dyDescent="0.35">
      <c r="A45" t="s">
        <v>62</v>
      </c>
      <c r="B45" t="s">
        <v>62</v>
      </c>
      <c r="C45" t="s">
        <v>45</v>
      </c>
      <c r="D45">
        <v>0</v>
      </c>
      <c r="E45">
        <v>14681.668345</v>
      </c>
      <c r="F45">
        <v>11137826.147445001</v>
      </c>
      <c r="G45" s="1">
        <f t="shared" si="0"/>
        <v>1113.7826147445001</v>
      </c>
    </row>
    <row r="46" spans="1:7" hidden="1" x14ac:dyDescent="0.35">
      <c r="A46" t="s">
        <v>63</v>
      </c>
      <c r="B46" t="s">
        <v>61</v>
      </c>
      <c r="C46" t="s">
        <v>19</v>
      </c>
      <c r="D46">
        <v>0</v>
      </c>
      <c r="E46">
        <v>80525.119342000005</v>
      </c>
      <c r="F46">
        <v>195392521.09864199</v>
      </c>
      <c r="G46" s="1">
        <f t="shared" si="0"/>
        <v>19539.252109864199</v>
      </c>
    </row>
    <row r="47" spans="1:7" hidden="1" x14ac:dyDescent="0.35">
      <c r="A47" t="s">
        <v>64</v>
      </c>
      <c r="B47" t="s">
        <v>62</v>
      </c>
      <c r="C47" t="s">
        <v>45</v>
      </c>
      <c r="D47">
        <v>0</v>
      </c>
      <c r="E47">
        <v>17670.640884</v>
      </c>
      <c r="F47">
        <v>16057020.076882999</v>
      </c>
      <c r="G47" s="1">
        <f t="shared" si="0"/>
        <v>1605.7020076883</v>
      </c>
    </row>
    <row r="48" spans="1:7" hidden="1" x14ac:dyDescent="0.35">
      <c r="A48" t="s">
        <v>65</v>
      </c>
      <c r="B48" t="s">
        <v>57</v>
      </c>
      <c r="C48" t="s">
        <v>53</v>
      </c>
      <c r="D48">
        <v>0</v>
      </c>
      <c r="E48">
        <v>141672.96767099999</v>
      </c>
      <c r="F48">
        <v>496202367.73157197</v>
      </c>
      <c r="G48" s="1">
        <f t="shared" si="0"/>
        <v>49620.236773157194</v>
      </c>
    </row>
    <row r="49" spans="1:7" hidden="1" x14ac:dyDescent="0.35">
      <c r="A49" t="s">
        <v>66</v>
      </c>
      <c r="B49" t="s">
        <v>42</v>
      </c>
      <c r="C49" t="s">
        <v>19</v>
      </c>
      <c r="D49">
        <v>0</v>
      </c>
      <c r="E49">
        <v>136734.109436</v>
      </c>
      <c r="F49">
        <v>541919035.04973602</v>
      </c>
      <c r="G49" s="1">
        <f t="shared" si="0"/>
        <v>54191.903504973605</v>
      </c>
    </row>
    <row r="50" spans="1:7" hidden="1" x14ac:dyDescent="0.35">
      <c r="A50" t="s">
        <v>67</v>
      </c>
      <c r="B50" t="s">
        <v>57</v>
      </c>
      <c r="C50" t="s">
        <v>53</v>
      </c>
      <c r="D50">
        <v>0</v>
      </c>
      <c r="E50">
        <v>58211.835879999999</v>
      </c>
      <c r="F50">
        <v>176150055.21591201</v>
      </c>
      <c r="G50" s="1">
        <f t="shared" si="0"/>
        <v>17615.0055215912</v>
      </c>
    </row>
    <row r="51" spans="1:7" hidden="1" x14ac:dyDescent="0.35">
      <c r="A51" t="s">
        <v>68</v>
      </c>
      <c r="B51" t="s">
        <v>62</v>
      </c>
      <c r="C51" t="s">
        <v>45</v>
      </c>
      <c r="D51">
        <v>0</v>
      </c>
      <c r="E51">
        <v>52356.889866999998</v>
      </c>
      <c r="F51">
        <v>113126087.31533299</v>
      </c>
      <c r="G51" s="1">
        <f t="shared" si="0"/>
        <v>11312.608731533299</v>
      </c>
    </row>
    <row r="52" spans="1:7" hidden="1" x14ac:dyDescent="0.35">
      <c r="A52" t="s">
        <v>70</v>
      </c>
      <c r="B52" t="s">
        <v>45</v>
      </c>
      <c r="C52" t="s">
        <v>45</v>
      </c>
      <c r="D52">
        <v>0</v>
      </c>
      <c r="E52">
        <v>30905.345297</v>
      </c>
      <c r="F52">
        <v>34962479.046677001</v>
      </c>
      <c r="G52" s="1">
        <f t="shared" si="0"/>
        <v>3496.2479046676999</v>
      </c>
    </row>
    <row r="53" spans="1:7" hidden="1" x14ac:dyDescent="0.35">
      <c r="A53" t="s">
        <v>71</v>
      </c>
      <c r="B53" t="s">
        <v>61</v>
      </c>
      <c r="C53" t="s">
        <v>19</v>
      </c>
      <c r="D53">
        <v>0</v>
      </c>
      <c r="E53">
        <v>78979.037662999996</v>
      </c>
      <c r="F53">
        <v>256307684.44366401</v>
      </c>
      <c r="G53" s="1">
        <f t="shared" si="0"/>
        <v>25630.7684443664</v>
      </c>
    </row>
    <row r="54" spans="1:7" hidden="1" x14ac:dyDescent="0.35">
      <c r="A54" t="s">
        <v>72</v>
      </c>
      <c r="B54" t="s">
        <v>52</v>
      </c>
      <c r="C54" t="s">
        <v>53</v>
      </c>
      <c r="D54">
        <v>0</v>
      </c>
      <c r="E54">
        <v>272262.61444400001</v>
      </c>
      <c r="F54">
        <v>2712133572.4152298</v>
      </c>
      <c r="G54" s="1">
        <f t="shared" si="0"/>
        <v>271213.35724152299</v>
      </c>
    </row>
    <row r="55" spans="1:7" hidden="1" x14ac:dyDescent="0.35">
      <c r="A55" t="s">
        <v>73</v>
      </c>
      <c r="B55" t="s">
        <v>45</v>
      </c>
      <c r="C55" t="s">
        <v>45</v>
      </c>
      <c r="D55">
        <v>0</v>
      </c>
      <c r="E55">
        <v>136785.29109799999</v>
      </c>
      <c r="F55">
        <v>486846808.31306201</v>
      </c>
      <c r="G55" s="1">
        <f t="shared" si="0"/>
        <v>48684.680831306199</v>
      </c>
    </row>
    <row r="56" spans="1:7" hidden="1" x14ac:dyDescent="0.35">
      <c r="A56" t="s">
        <v>74</v>
      </c>
      <c r="B56" t="s">
        <v>45</v>
      </c>
      <c r="C56" t="s">
        <v>45</v>
      </c>
      <c r="D56">
        <v>0</v>
      </c>
      <c r="E56">
        <v>110352.84905400001</v>
      </c>
      <c r="F56">
        <v>399126047.06375301</v>
      </c>
      <c r="G56" s="1">
        <f t="shared" si="0"/>
        <v>39912.604706375299</v>
      </c>
    </row>
    <row r="57" spans="1:7" hidden="1" x14ac:dyDescent="0.35">
      <c r="A57" t="s">
        <v>75</v>
      </c>
      <c r="B57" t="s">
        <v>45</v>
      </c>
      <c r="C57" t="s">
        <v>45</v>
      </c>
      <c r="D57">
        <v>0</v>
      </c>
      <c r="E57">
        <v>30553.225092000001</v>
      </c>
      <c r="F57">
        <v>31329386.979899</v>
      </c>
      <c r="G57" s="1">
        <f t="shared" si="0"/>
        <v>3132.9386979899</v>
      </c>
    </row>
    <row r="58" spans="1:7" hidden="1" x14ac:dyDescent="0.35">
      <c r="A58" t="s">
        <v>76</v>
      </c>
      <c r="B58" t="s">
        <v>42</v>
      </c>
      <c r="C58" t="s">
        <v>19</v>
      </c>
      <c r="D58">
        <v>0</v>
      </c>
      <c r="E58">
        <v>350455.46089799999</v>
      </c>
      <c r="F58">
        <v>2275736107.0976501</v>
      </c>
      <c r="G58" s="1">
        <f t="shared" si="0"/>
        <v>227573.61070976499</v>
      </c>
    </row>
    <row r="59" spans="1:7" hidden="1" x14ac:dyDescent="0.35">
      <c r="A59" t="s">
        <v>77</v>
      </c>
      <c r="B59" t="s">
        <v>61</v>
      </c>
      <c r="C59" t="s">
        <v>19</v>
      </c>
      <c r="D59">
        <v>0</v>
      </c>
      <c r="E59">
        <v>157376.03150099999</v>
      </c>
      <c r="F59">
        <v>595812910.27996504</v>
      </c>
      <c r="G59" s="1">
        <f t="shared" si="0"/>
        <v>59581.291027996507</v>
      </c>
    </row>
    <row r="60" spans="1:7" hidden="1" x14ac:dyDescent="0.35">
      <c r="A60" t="s">
        <v>78</v>
      </c>
      <c r="B60" t="s">
        <v>62</v>
      </c>
      <c r="C60" t="s">
        <v>45</v>
      </c>
      <c r="D60">
        <v>0</v>
      </c>
      <c r="E60">
        <v>252177.42162099999</v>
      </c>
      <c r="F60">
        <v>897610325.47016001</v>
      </c>
      <c r="G60" s="1">
        <f t="shared" si="0"/>
        <v>89761.032547016002</v>
      </c>
    </row>
    <row r="61" spans="1:7" hidden="1" x14ac:dyDescent="0.35">
      <c r="A61" t="s">
        <v>79</v>
      </c>
      <c r="B61" t="s">
        <v>61</v>
      </c>
      <c r="C61" t="s">
        <v>19</v>
      </c>
      <c r="D61">
        <v>0</v>
      </c>
      <c r="E61">
        <v>83301.506691999995</v>
      </c>
      <c r="F61">
        <v>245482958.54269999</v>
      </c>
      <c r="G61" s="1">
        <f t="shared" si="0"/>
        <v>24548.29585427</v>
      </c>
    </row>
    <row r="62" spans="1:7" hidden="1" x14ac:dyDescent="0.35">
      <c r="A62" t="s">
        <v>80</v>
      </c>
      <c r="B62" t="s">
        <v>57</v>
      </c>
      <c r="C62" t="s">
        <v>53</v>
      </c>
      <c r="D62">
        <v>0</v>
      </c>
      <c r="E62">
        <v>132733.593937</v>
      </c>
      <c r="F62">
        <v>632242114.25754797</v>
      </c>
      <c r="G62" s="1">
        <f t="shared" si="0"/>
        <v>63224.211425754795</v>
      </c>
    </row>
    <row r="63" spans="1:7" hidden="1" x14ac:dyDescent="0.35">
      <c r="A63" t="s">
        <v>81</v>
      </c>
      <c r="B63" t="s">
        <v>45</v>
      </c>
      <c r="C63" t="s">
        <v>45</v>
      </c>
      <c r="D63">
        <v>0</v>
      </c>
      <c r="E63">
        <v>31005.348226999999</v>
      </c>
      <c r="F63">
        <v>25593510.477299001</v>
      </c>
      <c r="G63" s="1">
        <f t="shared" si="0"/>
        <v>2559.3510477299001</v>
      </c>
    </row>
    <row r="64" spans="1:7" hidden="1" x14ac:dyDescent="0.35">
      <c r="A64" t="s">
        <v>82</v>
      </c>
      <c r="B64" t="s">
        <v>45</v>
      </c>
      <c r="C64" t="s">
        <v>45</v>
      </c>
      <c r="D64">
        <v>0</v>
      </c>
      <c r="E64">
        <v>62876.362183999998</v>
      </c>
      <c r="F64">
        <v>170178598.506643</v>
      </c>
      <c r="G64" s="1">
        <f t="shared" si="0"/>
        <v>17017.859850664299</v>
      </c>
    </row>
    <row r="65" spans="1:7" hidden="1" x14ac:dyDescent="0.35">
      <c r="A65" t="s">
        <v>83</v>
      </c>
      <c r="B65" t="s">
        <v>45</v>
      </c>
      <c r="C65" t="s">
        <v>45</v>
      </c>
      <c r="D65">
        <v>0</v>
      </c>
      <c r="E65">
        <v>23488.129068999999</v>
      </c>
      <c r="F65">
        <v>20635189.738038</v>
      </c>
      <c r="G65" s="1">
        <f t="shared" si="0"/>
        <v>2063.5189738037998</v>
      </c>
    </row>
    <row r="66" spans="1:7" hidden="1" x14ac:dyDescent="0.35">
      <c r="A66" t="s">
        <v>84</v>
      </c>
      <c r="B66" t="s">
        <v>45</v>
      </c>
      <c r="C66" t="s">
        <v>45</v>
      </c>
      <c r="D66">
        <v>0</v>
      </c>
      <c r="E66">
        <v>35815.093560000001</v>
      </c>
      <c r="F66">
        <v>35903972.122180998</v>
      </c>
      <c r="G66" s="1">
        <f t="shared" si="0"/>
        <v>3590.3972122180999</v>
      </c>
    </row>
    <row r="67" spans="1:7" hidden="1" x14ac:dyDescent="0.35">
      <c r="A67" t="s">
        <v>85</v>
      </c>
      <c r="B67" t="s">
        <v>52</v>
      </c>
      <c r="C67" t="s">
        <v>53</v>
      </c>
      <c r="D67">
        <v>0</v>
      </c>
      <c r="E67">
        <v>162910.60019</v>
      </c>
      <c r="F67">
        <v>850622632.07603002</v>
      </c>
      <c r="G67" s="1">
        <f t="shared" ref="G67:G130" si="1">+F67/10000</f>
        <v>85062.263207602999</v>
      </c>
    </row>
    <row r="68" spans="1:7" hidden="1" x14ac:dyDescent="0.35">
      <c r="A68" t="s">
        <v>86</v>
      </c>
      <c r="B68" t="s">
        <v>45</v>
      </c>
      <c r="C68" t="s">
        <v>45</v>
      </c>
      <c r="D68">
        <v>0</v>
      </c>
      <c r="E68">
        <v>17479.222731000002</v>
      </c>
      <c r="F68">
        <v>11190355.083117999</v>
      </c>
      <c r="G68" s="1">
        <f t="shared" si="1"/>
        <v>1119.0355083118</v>
      </c>
    </row>
    <row r="69" spans="1:7" hidden="1" x14ac:dyDescent="0.35">
      <c r="A69" t="s">
        <v>87</v>
      </c>
      <c r="B69" t="s">
        <v>45</v>
      </c>
      <c r="C69" t="s">
        <v>45</v>
      </c>
      <c r="D69">
        <v>0</v>
      </c>
      <c r="E69">
        <v>34575.437299999998</v>
      </c>
      <c r="F69">
        <v>37245168.464950003</v>
      </c>
      <c r="G69" s="1">
        <f t="shared" si="1"/>
        <v>3724.5168464950002</v>
      </c>
    </row>
    <row r="70" spans="1:7" hidden="1" x14ac:dyDescent="0.35">
      <c r="A70" t="s">
        <v>88</v>
      </c>
      <c r="B70" t="s">
        <v>45</v>
      </c>
      <c r="C70" t="s">
        <v>45</v>
      </c>
      <c r="D70">
        <v>0</v>
      </c>
      <c r="E70">
        <v>16972.790174000002</v>
      </c>
      <c r="F70">
        <v>14312586.829937</v>
      </c>
      <c r="G70" s="1">
        <f t="shared" si="1"/>
        <v>1431.2586829936999</v>
      </c>
    </row>
    <row r="71" spans="1:7" hidden="1" x14ac:dyDescent="0.35">
      <c r="A71" t="s">
        <v>89</v>
      </c>
      <c r="B71" t="s">
        <v>45</v>
      </c>
      <c r="C71" t="s">
        <v>45</v>
      </c>
      <c r="D71">
        <v>0</v>
      </c>
      <c r="E71">
        <v>73969.965666000004</v>
      </c>
      <c r="F71">
        <v>86360467.473122001</v>
      </c>
      <c r="G71" s="1">
        <f t="shared" si="1"/>
        <v>8636.0467473122008</v>
      </c>
    </row>
    <row r="72" spans="1:7" hidden="1" x14ac:dyDescent="0.35">
      <c r="A72" t="s">
        <v>90</v>
      </c>
      <c r="B72" t="s">
        <v>45</v>
      </c>
      <c r="C72" t="s">
        <v>45</v>
      </c>
      <c r="D72">
        <v>0</v>
      </c>
      <c r="E72">
        <v>146781.49966900001</v>
      </c>
      <c r="F72">
        <v>697007002.08452201</v>
      </c>
      <c r="G72" s="1">
        <f t="shared" si="1"/>
        <v>69700.700208452196</v>
      </c>
    </row>
    <row r="73" spans="1:7" hidden="1" x14ac:dyDescent="0.35">
      <c r="A73" t="s">
        <v>91</v>
      </c>
      <c r="B73" t="s">
        <v>45</v>
      </c>
      <c r="C73" t="s">
        <v>45</v>
      </c>
      <c r="D73">
        <v>0</v>
      </c>
      <c r="E73">
        <v>27037.497515999999</v>
      </c>
      <c r="F73">
        <v>28488566.728905998</v>
      </c>
      <c r="G73" s="1">
        <f t="shared" si="1"/>
        <v>2848.8566728905998</v>
      </c>
    </row>
    <row r="74" spans="1:7" hidden="1" x14ac:dyDescent="0.35">
      <c r="A74" t="s">
        <v>92</v>
      </c>
      <c r="B74" t="s">
        <v>45</v>
      </c>
      <c r="C74" t="s">
        <v>45</v>
      </c>
      <c r="D74">
        <v>0</v>
      </c>
      <c r="E74">
        <v>95483.916918000003</v>
      </c>
      <c r="F74">
        <v>425419794.09103203</v>
      </c>
      <c r="G74" s="1">
        <f t="shared" si="1"/>
        <v>42541.979409103202</v>
      </c>
    </row>
    <row r="75" spans="1:7" hidden="1" x14ac:dyDescent="0.35">
      <c r="A75" t="s">
        <v>45</v>
      </c>
      <c r="B75" t="s">
        <v>45</v>
      </c>
      <c r="C75" t="s">
        <v>45</v>
      </c>
      <c r="D75">
        <v>0</v>
      </c>
      <c r="E75">
        <v>20836.756012000002</v>
      </c>
      <c r="F75">
        <v>11443162.128927</v>
      </c>
      <c r="G75" s="1">
        <f t="shared" si="1"/>
        <v>1144.3162128926999</v>
      </c>
    </row>
    <row r="76" spans="1:7" hidden="1" x14ac:dyDescent="0.35">
      <c r="A76" t="s">
        <v>93</v>
      </c>
      <c r="B76" t="s">
        <v>61</v>
      </c>
      <c r="C76" t="s">
        <v>19</v>
      </c>
      <c r="D76">
        <v>0</v>
      </c>
      <c r="E76">
        <v>143226.72945000001</v>
      </c>
      <c r="F76">
        <v>564650934.77523994</v>
      </c>
      <c r="G76" s="1">
        <f t="shared" si="1"/>
        <v>56465.093477523995</v>
      </c>
    </row>
    <row r="77" spans="1:7" hidden="1" x14ac:dyDescent="0.35">
      <c r="A77" t="s">
        <v>94</v>
      </c>
      <c r="B77" t="s">
        <v>45</v>
      </c>
      <c r="C77" t="s">
        <v>45</v>
      </c>
      <c r="D77">
        <v>0</v>
      </c>
      <c r="E77">
        <v>14334.735268</v>
      </c>
      <c r="F77">
        <v>3676628.0966420001</v>
      </c>
      <c r="G77" s="1">
        <f t="shared" si="1"/>
        <v>367.66280966420004</v>
      </c>
    </row>
    <row r="78" spans="1:7" hidden="1" x14ac:dyDescent="0.35">
      <c r="A78" t="s">
        <v>95</v>
      </c>
      <c r="B78" t="s">
        <v>45</v>
      </c>
      <c r="C78" t="s">
        <v>45</v>
      </c>
      <c r="D78">
        <v>0</v>
      </c>
      <c r="E78">
        <v>102171.05153</v>
      </c>
      <c r="F78">
        <v>271114038.791879</v>
      </c>
      <c r="G78" s="1">
        <f t="shared" si="1"/>
        <v>27111.403879187899</v>
      </c>
    </row>
    <row r="79" spans="1:7" hidden="1" x14ac:dyDescent="0.35">
      <c r="A79" t="s">
        <v>96</v>
      </c>
      <c r="B79" t="s">
        <v>62</v>
      </c>
      <c r="C79" t="s">
        <v>45</v>
      </c>
      <c r="D79">
        <v>0</v>
      </c>
      <c r="E79">
        <v>118639.220294</v>
      </c>
      <c r="F79">
        <v>390983956.930444</v>
      </c>
      <c r="G79" s="1">
        <f t="shared" si="1"/>
        <v>39098.395693044404</v>
      </c>
    </row>
    <row r="80" spans="1:7" hidden="1" x14ac:dyDescent="0.35">
      <c r="A80" t="s">
        <v>98</v>
      </c>
      <c r="B80" t="s">
        <v>57</v>
      </c>
      <c r="C80" t="s">
        <v>53</v>
      </c>
      <c r="D80">
        <v>0</v>
      </c>
      <c r="E80">
        <v>137008.28082700001</v>
      </c>
      <c r="F80">
        <v>527865154.24787998</v>
      </c>
      <c r="G80" s="1">
        <f t="shared" si="1"/>
        <v>52786.515424787998</v>
      </c>
    </row>
    <row r="81" spans="1:7" hidden="1" x14ac:dyDescent="0.35">
      <c r="A81" t="s">
        <v>99</v>
      </c>
      <c r="B81" t="s">
        <v>45</v>
      </c>
      <c r="C81" t="s">
        <v>45</v>
      </c>
      <c r="D81">
        <v>0</v>
      </c>
      <c r="E81">
        <v>38181.354354000003</v>
      </c>
      <c r="F81">
        <v>36157568.855122998</v>
      </c>
      <c r="G81" s="1">
        <f t="shared" si="1"/>
        <v>3615.7568855123</v>
      </c>
    </row>
    <row r="82" spans="1:7" hidden="1" x14ac:dyDescent="0.35">
      <c r="A82" t="s">
        <v>100</v>
      </c>
      <c r="B82" t="s">
        <v>101</v>
      </c>
      <c r="C82" t="s">
        <v>53</v>
      </c>
      <c r="D82">
        <v>0</v>
      </c>
      <c r="E82">
        <v>46984.681154999998</v>
      </c>
      <c r="F82">
        <v>59402543.296109997</v>
      </c>
      <c r="G82" s="1">
        <f t="shared" si="1"/>
        <v>5940.2543296109998</v>
      </c>
    </row>
    <row r="83" spans="1:7" hidden="1" x14ac:dyDescent="0.35">
      <c r="A83" t="s">
        <v>102</v>
      </c>
      <c r="B83" t="s">
        <v>45</v>
      </c>
      <c r="C83" t="s">
        <v>45</v>
      </c>
      <c r="D83">
        <v>0</v>
      </c>
      <c r="E83">
        <v>31658.951541999999</v>
      </c>
      <c r="F83">
        <v>29035384.408663999</v>
      </c>
      <c r="G83" s="1">
        <f t="shared" si="1"/>
        <v>2903.5384408663999</v>
      </c>
    </row>
    <row r="84" spans="1:7" hidden="1" x14ac:dyDescent="0.35">
      <c r="A84" t="s">
        <v>103</v>
      </c>
      <c r="B84" t="s">
        <v>61</v>
      </c>
      <c r="C84" t="s">
        <v>19</v>
      </c>
      <c r="D84">
        <v>0</v>
      </c>
      <c r="E84">
        <v>151666.376445</v>
      </c>
      <c r="F84">
        <v>862475973.50312698</v>
      </c>
      <c r="G84" s="1">
        <f t="shared" si="1"/>
        <v>86247.597350312702</v>
      </c>
    </row>
    <row r="85" spans="1:7" hidden="1" x14ac:dyDescent="0.35">
      <c r="A85" t="s">
        <v>104</v>
      </c>
      <c r="B85" t="s">
        <v>62</v>
      </c>
      <c r="C85" t="s">
        <v>45</v>
      </c>
      <c r="D85">
        <v>0</v>
      </c>
      <c r="E85">
        <v>131690.660557</v>
      </c>
      <c r="F85">
        <v>593455015.14454699</v>
      </c>
      <c r="G85" s="1">
        <f t="shared" si="1"/>
        <v>59345.5015144547</v>
      </c>
    </row>
    <row r="86" spans="1:7" hidden="1" x14ac:dyDescent="0.35">
      <c r="A86" t="s">
        <v>106</v>
      </c>
      <c r="B86" t="s">
        <v>45</v>
      </c>
      <c r="C86" t="s">
        <v>45</v>
      </c>
      <c r="D86">
        <v>0</v>
      </c>
      <c r="E86">
        <v>36590.682439999997</v>
      </c>
      <c r="F86">
        <v>26199191.996854998</v>
      </c>
      <c r="G86" s="1">
        <f t="shared" si="1"/>
        <v>2619.9191996854997</v>
      </c>
    </row>
    <row r="87" spans="1:7" hidden="1" x14ac:dyDescent="0.35">
      <c r="A87" t="s">
        <v>107</v>
      </c>
      <c r="B87" t="s">
        <v>45</v>
      </c>
      <c r="C87" t="s">
        <v>45</v>
      </c>
      <c r="D87">
        <v>0</v>
      </c>
      <c r="E87">
        <v>62338.105778999998</v>
      </c>
      <c r="F87">
        <v>231086674.25475299</v>
      </c>
      <c r="G87" s="1">
        <f t="shared" si="1"/>
        <v>23108.667425475298</v>
      </c>
    </row>
    <row r="88" spans="1:7" hidden="1" x14ac:dyDescent="0.35">
      <c r="A88" t="s">
        <v>108</v>
      </c>
      <c r="B88" t="s">
        <v>45</v>
      </c>
      <c r="C88" t="s">
        <v>45</v>
      </c>
      <c r="D88">
        <v>0</v>
      </c>
      <c r="E88">
        <v>40494.201083</v>
      </c>
      <c r="F88">
        <v>67806093.730706006</v>
      </c>
      <c r="G88" s="1">
        <f t="shared" si="1"/>
        <v>6780.6093730706007</v>
      </c>
    </row>
    <row r="89" spans="1:7" hidden="1" x14ac:dyDescent="0.35">
      <c r="A89" t="s">
        <v>109</v>
      </c>
      <c r="B89" t="s">
        <v>101</v>
      </c>
      <c r="C89" t="s">
        <v>53</v>
      </c>
      <c r="D89">
        <v>0</v>
      </c>
      <c r="E89">
        <v>21768.339561000001</v>
      </c>
      <c r="F89">
        <v>23920473.706870001</v>
      </c>
      <c r="G89" s="1">
        <f t="shared" si="1"/>
        <v>2392.0473706870002</v>
      </c>
    </row>
    <row r="90" spans="1:7" hidden="1" x14ac:dyDescent="0.35">
      <c r="A90" t="s">
        <v>110</v>
      </c>
      <c r="B90" t="s">
        <v>57</v>
      </c>
      <c r="C90" t="s">
        <v>53</v>
      </c>
      <c r="D90">
        <v>0</v>
      </c>
      <c r="E90">
        <v>103311.009489</v>
      </c>
      <c r="F90">
        <v>404330850.05274397</v>
      </c>
      <c r="G90" s="1">
        <f t="shared" si="1"/>
        <v>40433.085005274399</v>
      </c>
    </row>
    <row r="91" spans="1:7" hidden="1" x14ac:dyDescent="0.35">
      <c r="A91" t="s">
        <v>111</v>
      </c>
      <c r="B91" t="s">
        <v>101</v>
      </c>
      <c r="C91" t="s">
        <v>53</v>
      </c>
      <c r="D91">
        <v>0</v>
      </c>
      <c r="E91">
        <v>49653.653549000002</v>
      </c>
      <c r="F91">
        <v>121454051.580942</v>
      </c>
      <c r="G91" s="1">
        <f t="shared" si="1"/>
        <v>12145.405158094201</v>
      </c>
    </row>
    <row r="92" spans="1:7" hidden="1" x14ac:dyDescent="0.35">
      <c r="A92" t="s">
        <v>112</v>
      </c>
      <c r="B92" t="s">
        <v>61</v>
      </c>
      <c r="C92" t="s">
        <v>19</v>
      </c>
      <c r="D92">
        <v>0</v>
      </c>
      <c r="E92">
        <v>93702.223977000001</v>
      </c>
      <c r="F92">
        <v>256455464.72329599</v>
      </c>
      <c r="G92" s="1">
        <f t="shared" si="1"/>
        <v>25645.546472329599</v>
      </c>
    </row>
    <row r="93" spans="1:7" hidden="1" x14ac:dyDescent="0.35">
      <c r="A93" t="s">
        <v>113</v>
      </c>
      <c r="B93" t="s">
        <v>101</v>
      </c>
      <c r="C93" t="s">
        <v>53</v>
      </c>
      <c r="D93">
        <v>0</v>
      </c>
      <c r="E93">
        <v>23033.383783000001</v>
      </c>
      <c r="F93">
        <v>8089951.9537970005</v>
      </c>
      <c r="G93" s="1">
        <f t="shared" si="1"/>
        <v>808.99519537970002</v>
      </c>
    </row>
    <row r="94" spans="1:7" hidden="1" x14ac:dyDescent="0.35">
      <c r="A94" t="s">
        <v>101</v>
      </c>
      <c r="B94" t="s">
        <v>101</v>
      </c>
      <c r="C94" t="s">
        <v>53</v>
      </c>
      <c r="D94">
        <v>0</v>
      </c>
      <c r="E94">
        <v>89954.028202999994</v>
      </c>
      <c r="F94">
        <v>176313983.29824299</v>
      </c>
      <c r="G94" s="1">
        <f t="shared" si="1"/>
        <v>17631.3983298243</v>
      </c>
    </row>
    <row r="95" spans="1:7" hidden="1" x14ac:dyDescent="0.35">
      <c r="A95" t="s">
        <v>114</v>
      </c>
      <c r="B95" t="s">
        <v>101</v>
      </c>
      <c r="C95" t="s">
        <v>53</v>
      </c>
      <c r="D95">
        <v>0</v>
      </c>
      <c r="E95">
        <v>38355.527882000002</v>
      </c>
      <c r="F95">
        <v>27384253.308910999</v>
      </c>
      <c r="G95" s="1">
        <f t="shared" si="1"/>
        <v>2738.4253308910997</v>
      </c>
    </row>
    <row r="96" spans="1:7" hidden="1" x14ac:dyDescent="0.35">
      <c r="A96" t="s">
        <v>115</v>
      </c>
      <c r="B96" t="s">
        <v>45</v>
      </c>
      <c r="C96" t="s">
        <v>45</v>
      </c>
      <c r="D96">
        <v>0</v>
      </c>
      <c r="E96">
        <v>74369.918644999998</v>
      </c>
      <c r="F96">
        <v>175380144.36016601</v>
      </c>
      <c r="G96" s="1">
        <f t="shared" si="1"/>
        <v>17538.014436016601</v>
      </c>
    </row>
    <row r="97" spans="1:7" hidden="1" x14ac:dyDescent="0.35">
      <c r="A97" t="s">
        <v>117</v>
      </c>
      <c r="B97" t="s">
        <v>101</v>
      </c>
      <c r="C97" t="s">
        <v>53</v>
      </c>
      <c r="D97">
        <v>0</v>
      </c>
      <c r="E97">
        <v>8680.6897979999994</v>
      </c>
      <c r="F97">
        <v>4084859.3229939998</v>
      </c>
      <c r="G97" s="1">
        <f t="shared" si="1"/>
        <v>408.48593229939996</v>
      </c>
    </row>
    <row r="98" spans="1:7" hidden="1" x14ac:dyDescent="0.35">
      <c r="A98" t="s">
        <v>118</v>
      </c>
      <c r="B98" t="s">
        <v>57</v>
      </c>
      <c r="C98" t="s">
        <v>53</v>
      </c>
      <c r="D98">
        <v>0</v>
      </c>
      <c r="E98">
        <v>160563.091502</v>
      </c>
      <c r="F98">
        <v>778295029.21528101</v>
      </c>
      <c r="G98" s="1">
        <f t="shared" si="1"/>
        <v>77829.502921528096</v>
      </c>
    </row>
    <row r="99" spans="1:7" hidden="1" x14ac:dyDescent="0.35">
      <c r="A99" t="s">
        <v>119</v>
      </c>
      <c r="B99" t="s">
        <v>45</v>
      </c>
      <c r="C99" t="s">
        <v>45</v>
      </c>
      <c r="D99">
        <v>0</v>
      </c>
      <c r="E99">
        <v>85392.883046999996</v>
      </c>
      <c r="F99">
        <v>233472238.17141101</v>
      </c>
      <c r="G99" s="1">
        <f t="shared" si="1"/>
        <v>23347.223817141101</v>
      </c>
    </row>
    <row r="100" spans="1:7" hidden="1" x14ac:dyDescent="0.35">
      <c r="A100" t="s">
        <v>120</v>
      </c>
      <c r="B100" t="s">
        <v>61</v>
      </c>
      <c r="C100" t="s">
        <v>19</v>
      </c>
      <c r="D100">
        <v>0</v>
      </c>
      <c r="E100">
        <v>47935.323044999997</v>
      </c>
      <c r="F100">
        <v>111240403.71555699</v>
      </c>
      <c r="G100" s="1">
        <f t="shared" si="1"/>
        <v>11124.040371555699</v>
      </c>
    </row>
    <row r="101" spans="1:7" hidden="1" x14ac:dyDescent="0.35">
      <c r="A101" t="s">
        <v>121</v>
      </c>
      <c r="B101" t="s">
        <v>45</v>
      </c>
      <c r="C101" t="s">
        <v>45</v>
      </c>
      <c r="D101">
        <v>0</v>
      </c>
      <c r="E101">
        <v>235000.23276399999</v>
      </c>
      <c r="F101">
        <v>1534445598.0501599</v>
      </c>
      <c r="G101" s="1">
        <f t="shared" si="1"/>
        <v>153444.559805016</v>
      </c>
    </row>
    <row r="102" spans="1:7" hidden="1" x14ac:dyDescent="0.35">
      <c r="A102" t="s">
        <v>122</v>
      </c>
      <c r="B102" t="s">
        <v>45</v>
      </c>
      <c r="C102" t="s">
        <v>45</v>
      </c>
      <c r="D102">
        <v>0</v>
      </c>
      <c r="E102">
        <v>87272.728145000001</v>
      </c>
      <c r="F102">
        <v>183328304.63923699</v>
      </c>
      <c r="G102" s="1">
        <f t="shared" si="1"/>
        <v>18332.830463923699</v>
      </c>
    </row>
    <row r="103" spans="1:7" hidden="1" x14ac:dyDescent="0.35">
      <c r="A103" t="s">
        <v>123</v>
      </c>
      <c r="B103" t="s">
        <v>124</v>
      </c>
      <c r="C103" t="s">
        <v>45</v>
      </c>
      <c r="D103">
        <v>0</v>
      </c>
      <c r="E103">
        <v>139927.15531599999</v>
      </c>
      <c r="F103">
        <v>693839757.881374</v>
      </c>
      <c r="G103" s="1">
        <f t="shared" si="1"/>
        <v>69383.975788137395</v>
      </c>
    </row>
    <row r="104" spans="1:7" hidden="1" x14ac:dyDescent="0.35">
      <c r="A104" t="s">
        <v>125</v>
      </c>
      <c r="B104" t="s">
        <v>126</v>
      </c>
      <c r="C104" t="s">
        <v>45</v>
      </c>
      <c r="D104">
        <v>0</v>
      </c>
      <c r="E104">
        <v>225858.34925900001</v>
      </c>
      <c r="F104">
        <v>1647976636.4324</v>
      </c>
      <c r="G104" s="1">
        <f t="shared" si="1"/>
        <v>164797.66364324</v>
      </c>
    </row>
    <row r="105" spans="1:7" hidden="1" x14ac:dyDescent="0.35">
      <c r="A105" t="s">
        <v>127</v>
      </c>
      <c r="B105" t="s">
        <v>62</v>
      </c>
      <c r="C105" t="s">
        <v>45</v>
      </c>
      <c r="D105">
        <v>0</v>
      </c>
      <c r="E105">
        <v>189200.48758700001</v>
      </c>
      <c r="F105">
        <v>1421441349.65554</v>
      </c>
      <c r="G105" s="1">
        <f t="shared" si="1"/>
        <v>142144.134965554</v>
      </c>
    </row>
    <row r="106" spans="1:7" hidden="1" x14ac:dyDescent="0.35">
      <c r="A106" t="s">
        <v>128</v>
      </c>
      <c r="B106" t="s">
        <v>52</v>
      </c>
      <c r="C106" t="s">
        <v>53</v>
      </c>
      <c r="D106">
        <v>0</v>
      </c>
      <c r="E106">
        <v>104685.708807</v>
      </c>
      <c r="F106">
        <v>154081110.73703399</v>
      </c>
      <c r="G106" s="1">
        <f t="shared" si="1"/>
        <v>15408.1110737034</v>
      </c>
    </row>
    <row r="107" spans="1:7" hidden="1" x14ac:dyDescent="0.35">
      <c r="A107" t="s">
        <v>129</v>
      </c>
      <c r="B107" t="s">
        <v>61</v>
      </c>
      <c r="C107" t="s">
        <v>19</v>
      </c>
      <c r="D107">
        <v>0</v>
      </c>
      <c r="E107">
        <v>171712.15241499999</v>
      </c>
      <c r="F107">
        <v>1003870164.44912</v>
      </c>
      <c r="G107" s="1">
        <f t="shared" si="1"/>
        <v>100387.01644491201</v>
      </c>
    </row>
    <row r="108" spans="1:7" hidden="1" x14ac:dyDescent="0.35">
      <c r="A108" t="s">
        <v>130</v>
      </c>
      <c r="B108" t="s">
        <v>53</v>
      </c>
      <c r="C108" t="s">
        <v>53</v>
      </c>
      <c r="D108">
        <v>0</v>
      </c>
      <c r="E108">
        <v>97432.015694000002</v>
      </c>
      <c r="F108">
        <v>338708699.17199302</v>
      </c>
      <c r="G108" s="1">
        <f t="shared" si="1"/>
        <v>33870.869917199299</v>
      </c>
    </row>
    <row r="109" spans="1:7" hidden="1" x14ac:dyDescent="0.35">
      <c r="A109" t="s">
        <v>131</v>
      </c>
      <c r="B109" t="s">
        <v>61</v>
      </c>
      <c r="C109" t="s">
        <v>19</v>
      </c>
      <c r="D109">
        <v>0</v>
      </c>
      <c r="E109">
        <v>192936.56257400001</v>
      </c>
      <c r="F109">
        <v>883385312.66069102</v>
      </c>
      <c r="G109" s="1">
        <f t="shared" si="1"/>
        <v>88338.531266069098</v>
      </c>
    </row>
    <row r="110" spans="1:7" hidden="1" x14ac:dyDescent="0.35">
      <c r="A110" t="s">
        <v>132</v>
      </c>
      <c r="B110" t="s">
        <v>53</v>
      </c>
      <c r="C110" t="s">
        <v>53</v>
      </c>
      <c r="D110">
        <v>0</v>
      </c>
      <c r="E110">
        <v>210732.899485</v>
      </c>
      <c r="F110">
        <v>1647104746.52108</v>
      </c>
      <c r="G110" s="1">
        <f t="shared" si="1"/>
        <v>164710.47465210801</v>
      </c>
    </row>
    <row r="111" spans="1:7" hidden="1" x14ac:dyDescent="0.35">
      <c r="A111" t="s">
        <v>133</v>
      </c>
      <c r="B111" t="s">
        <v>52</v>
      </c>
      <c r="C111" t="s">
        <v>53</v>
      </c>
      <c r="D111">
        <v>0</v>
      </c>
      <c r="E111">
        <v>226843.49858000001</v>
      </c>
      <c r="F111">
        <v>924370412.60852504</v>
      </c>
      <c r="G111" s="1">
        <f t="shared" si="1"/>
        <v>92437.041260852508</v>
      </c>
    </row>
    <row r="112" spans="1:7" hidden="1" x14ac:dyDescent="0.35">
      <c r="A112" t="s">
        <v>134</v>
      </c>
      <c r="B112" t="s">
        <v>45</v>
      </c>
      <c r="C112" t="s">
        <v>45</v>
      </c>
      <c r="D112">
        <v>0</v>
      </c>
      <c r="E112">
        <v>249561.411536</v>
      </c>
      <c r="F112">
        <v>1923201687.16185</v>
      </c>
      <c r="G112" s="1">
        <f t="shared" si="1"/>
        <v>192320.168716185</v>
      </c>
    </row>
    <row r="113" spans="1:7" hidden="1" x14ac:dyDescent="0.35">
      <c r="A113" t="s">
        <v>135</v>
      </c>
      <c r="B113" t="s">
        <v>45</v>
      </c>
      <c r="C113" t="s">
        <v>45</v>
      </c>
      <c r="D113">
        <v>0</v>
      </c>
      <c r="E113">
        <v>335516.34654699999</v>
      </c>
      <c r="F113">
        <v>2391522200.37253</v>
      </c>
      <c r="G113" s="1">
        <f t="shared" si="1"/>
        <v>239152.22003725299</v>
      </c>
    </row>
    <row r="114" spans="1:7" hidden="1" x14ac:dyDescent="0.35">
      <c r="A114" t="s">
        <v>136</v>
      </c>
      <c r="B114" t="s">
        <v>126</v>
      </c>
      <c r="C114" t="s">
        <v>45</v>
      </c>
      <c r="D114">
        <v>0</v>
      </c>
      <c r="E114">
        <v>113578.66046899999</v>
      </c>
      <c r="F114">
        <v>372667333.21600199</v>
      </c>
      <c r="G114" s="1">
        <f t="shared" si="1"/>
        <v>37266.733321600201</v>
      </c>
    </row>
    <row r="115" spans="1:7" hidden="1" x14ac:dyDescent="0.35">
      <c r="A115" t="s">
        <v>57</v>
      </c>
      <c r="B115" t="s">
        <v>53</v>
      </c>
      <c r="C115" t="s">
        <v>53</v>
      </c>
      <c r="D115">
        <v>0</v>
      </c>
      <c r="E115">
        <v>76200.305552999998</v>
      </c>
      <c r="F115">
        <v>116029371.88117699</v>
      </c>
      <c r="G115" s="1">
        <f t="shared" si="1"/>
        <v>11602.937188117699</v>
      </c>
    </row>
    <row r="116" spans="1:7" hidden="1" x14ac:dyDescent="0.35">
      <c r="A116" t="s">
        <v>137</v>
      </c>
      <c r="B116" t="s">
        <v>62</v>
      </c>
      <c r="C116" t="s">
        <v>45</v>
      </c>
      <c r="D116">
        <v>0</v>
      </c>
      <c r="E116">
        <v>130689.500852</v>
      </c>
      <c r="F116">
        <v>555112393.81230605</v>
      </c>
      <c r="G116" s="1">
        <f t="shared" si="1"/>
        <v>55511.239381230604</v>
      </c>
    </row>
    <row r="117" spans="1:7" hidden="1" x14ac:dyDescent="0.35">
      <c r="A117" t="s">
        <v>138</v>
      </c>
      <c r="B117" t="s">
        <v>53</v>
      </c>
      <c r="C117" t="s">
        <v>53</v>
      </c>
      <c r="D117">
        <v>0</v>
      </c>
      <c r="E117">
        <v>117420.660411</v>
      </c>
      <c r="F117">
        <v>271979247.60361701</v>
      </c>
      <c r="G117" s="1">
        <f t="shared" si="1"/>
        <v>27197.9247603617</v>
      </c>
    </row>
    <row r="118" spans="1:7" hidden="1" x14ac:dyDescent="0.35">
      <c r="A118" t="s">
        <v>139</v>
      </c>
      <c r="B118" t="s">
        <v>124</v>
      </c>
      <c r="C118" t="s">
        <v>45</v>
      </c>
      <c r="D118">
        <v>0</v>
      </c>
      <c r="E118">
        <v>138531.08913499999</v>
      </c>
      <c r="F118">
        <v>798081981.13441801</v>
      </c>
      <c r="G118" s="1">
        <f t="shared" si="1"/>
        <v>79808.198113441802</v>
      </c>
    </row>
    <row r="119" spans="1:7" hidden="1" x14ac:dyDescent="0.35">
      <c r="A119" t="s">
        <v>140</v>
      </c>
      <c r="B119" t="s">
        <v>141</v>
      </c>
      <c r="C119" t="s">
        <v>45</v>
      </c>
      <c r="D119">
        <v>0</v>
      </c>
      <c r="E119">
        <v>81462.745158000005</v>
      </c>
      <c r="F119">
        <v>238640330.00199801</v>
      </c>
      <c r="G119" s="1">
        <f t="shared" si="1"/>
        <v>23864.033000199801</v>
      </c>
    </row>
    <row r="120" spans="1:7" hidden="1" x14ac:dyDescent="0.35">
      <c r="A120" t="s">
        <v>142</v>
      </c>
      <c r="B120" t="s">
        <v>124</v>
      </c>
      <c r="C120" t="s">
        <v>45</v>
      </c>
      <c r="D120">
        <v>0</v>
      </c>
      <c r="E120">
        <v>189548.11192600001</v>
      </c>
      <c r="F120">
        <v>618331437.44883704</v>
      </c>
      <c r="G120" s="1">
        <f t="shared" si="1"/>
        <v>61833.143744883702</v>
      </c>
    </row>
    <row r="121" spans="1:7" hidden="1" x14ac:dyDescent="0.35">
      <c r="A121" t="s">
        <v>53</v>
      </c>
      <c r="B121" t="s">
        <v>53</v>
      </c>
      <c r="C121" t="s">
        <v>53</v>
      </c>
      <c r="D121">
        <v>0</v>
      </c>
      <c r="E121">
        <v>116357.33867</v>
      </c>
      <c r="F121">
        <v>462893236.76147401</v>
      </c>
      <c r="G121" s="1">
        <f t="shared" si="1"/>
        <v>46289.323676147404</v>
      </c>
    </row>
    <row r="122" spans="1:7" hidden="1" x14ac:dyDescent="0.35">
      <c r="A122" t="s">
        <v>143</v>
      </c>
      <c r="B122" t="s">
        <v>53</v>
      </c>
      <c r="C122" t="s">
        <v>53</v>
      </c>
      <c r="D122">
        <v>0</v>
      </c>
      <c r="E122">
        <v>142483.20112000001</v>
      </c>
      <c r="F122">
        <v>491565044.59673703</v>
      </c>
      <c r="G122" s="1">
        <f t="shared" si="1"/>
        <v>49156.504459673706</v>
      </c>
    </row>
    <row r="123" spans="1:7" hidden="1" x14ac:dyDescent="0.35">
      <c r="A123" t="s">
        <v>144</v>
      </c>
      <c r="B123" t="s">
        <v>145</v>
      </c>
      <c r="C123" t="s">
        <v>45</v>
      </c>
      <c r="D123">
        <v>0</v>
      </c>
      <c r="E123">
        <v>278442.49109899998</v>
      </c>
      <c r="F123">
        <v>3093455927.5158701</v>
      </c>
      <c r="G123" s="1">
        <f t="shared" si="1"/>
        <v>309345.59275158698</v>
      </c>
    </row>
    <row r="124" spans="1:7" hidden="1" x14ac:dyDescent="0.35">
      <c r="A124" t="s">
        <v>146</v>
      </c>
      <c r="B124" t="s">
        <v>53</v>
      </c>
      <c r="C124" t="s">
        <v>53</v>
      </c>
      <c r="D124">
        <v>0</v>
      </c>
      <c r="E124">
        <v>123275.94564799999</v>
      </c>
      <c r="F124">
        <v>412017765.60437799</v>
      </c>
      <c r="G124" s="1">
        <f t="shared" si="1"/>
        <v>41201.7765604378</v>
      </c>
    </row>
    <row r="125" spans="1:7" hidden="1" x14ac:dyDescent="0.35">
      <c r="A125" t="s">
        <v>147</v>
      </c>
      <c r="B125" t="s">
        <v>126</v>
      </c>
      <c r="C125" t="s">
        <v>45</v>
      </c>
      <c r="D125">
        <v>0</v>
      </c>
      <c r="E125">
        <v>220712.280172</v>
      </c>
      <c r="F125">
        <v>1228751764.2600901</v>
      </c>
      <c r="G125" s="1">
        <f t="shared" si="1"/>
        <v>122875.17642600901</v>
      </c>
    </row>
    <row r="126" spans="1:7" hidden="1" x14ac:dyDescent="0.35">
      <c r="A126" t="s">
        <v>148</v>
      </c>
      <c r="B126" t="s">
        <v>124</v>
      </c>
      <c r="C126" t="s">
        <v>45</v>
      </c>
      <c r="D126">
        <v>0</v>
      </c>
      <c r="E126">
        <v>42626.592660000002</v>
      </c>
      <c r="F126">
        <v>55536717.631875001</v>
      </c>
      <c r="G126" s="1">
        <f t="shared" si="1"/>
        <v>5553.6717631874999</v>
      </c>
    </row>
    <row r="127" spans="1:7" hidden="1" x14ac:dyDescent="0.35">
      <c r="A127" t="s">
        <v>149</v>
      </c>
      <c r="B127" t="s">
        <v>53</v>
      </c>
      <c r="C127" t="s">
        <v>53</v>
      </c>
      <c r="D127">
        <v>0</v>
      </c>
      <c r="E127">
        <v>76458.083236000006</v>
      </c>
      <c r="F127">
        <v>195829239.153189</v>
      </c>
      <c r="G127" s="1">
        <f t="shared" si="1"/>
        <v>19582.923915318901</v>
      </c>
    </row>
    <row r="128" spans="1:7" hidden="1" x14ac:dyDescent="0.35">
      <c r="A128" t="s">
        <v>145</v>
      </c>
      <c r="B128" t="s">
        <v>145</v>
      </c>
      <c r="C128" t="s">
        <v>45</v>
      </c>
      <c r="D128">
        <v>0</v>
      </c>
      <c r="E128">
        <v>139494.92098200001</v>
      </c>
      <c r="F128">
        <v>754075015.54849195</v>
      </c>
      <c r="G128" s="1">
        <f t="shared" si="1"/>
        <v>75407.501554849194</v>
      </c>
    </row>
    <row r="129" spans="1:7" hidden="1" x14ac:dyDescent="0.35">
      <c r="A129" t="s">
        <v>150</v>
      </c>
      <c r="B129" t="s">
        <v>141</v>
      </c>
      <c r="C129" t="s">
        <v>45</v>
      </c>
      <c r="D129">
        <v>0</v>
      </c>
      <c r="E129">
        <v>146577.92144800001</v>
      </c>
      <c r="F129">
        <v>533375876.37299901</v>
      </c>
      <c r="G129" s="1">
        <f t="shared" si="1"/>
        <v>53337.587637299905</v>
      </c>
    </row>
    <row r="130" spans="1:7" hidden="1" x14ac:dyDescent="0.35">
      <c r="A130" t="s">
        <v>151</v>
      </c>
      <c r="B130" t="s">
        <v>145</v>
      </c>
      <c r="C130" t="s">
        <v>45</v>
      </c>
      <c r="D130">
        <v>0</v>
      </c>
      <c r="E130">
        <v>96461.089141000004</v>
      </c>
      <c r="F130">
        <v>340810282.48978299</v>
      </c>
      <c r="G130" s="1">
        <f t="shared" si="1"/>
        <v>34081.028248978299</v>
      </c>
    </row>
    <row r="131" spans="1:7" hidden="1" x14ac:dyDescent="0.35">
      <c r="A131" t="s">
        <v>152</v>
      </c>
      <c r="B131" t="s">
        <v>126</v>
      </c>
      <c r="C131" t="s">
        <v>45</v>
      </c>
      <c r="D131">
        <v>0</v>
      </c>
      <c r="E131">
        <v>111394.41491399999</v>
      </c>
      <c r="F131">
        <v>366196963.75031799</v>
      </c>
      <c r="G131" s="1">
        <f t="shared" ref="G131:G194" si="2">+F131/10000</f>
        <v>36619.696375031795</v>
      </c>
    </row>
    <row r="132" spans="1:7" hidden="1" x14ac:dyDescent="0.35">
      <c r="A132" t="s">
        <v>153</v>
      </c>
      <c r="B132" t="s">
        <v>53</v>
      </c>
      <c r="C132" t="s">
        <v>53</v>
      </c>
      <c r="D132">
        <v>0</v>
      </c>
      <c r="E132">
        <v>85428.136494000006</v>
      </c>
      <c r="F132">
        <v>174732328.31286001</v>
      </c>
      <c r="G132" s="1">
        <f t="shared" si="2"/>
        <v>17473.232831286001</v>
      </c>
    </row>
    <row r="133" spans="1:7" hidden="1" x14ac:dyDescent="0.35">
      <c r="A133" t="s">
        <v>154</v>
      </c>
      <c r="B133" t="s">
        <v>124</v>
      </c>
      <c r="C133" t="s">
        <v>45</v>
      </c>
      <c r="D133">
        <v>0</v>
      </c>
      <c r="E133">
        <v>97853.299127999999</v>
      </c>
      <c r="F133">
        <v>340640899.59948301</v>
      </c>
      <c r="G133" s="1">
        <f t="shared" si="2"/>
        <v>34064.089959948302</v>
      </c>
    </row>
    <row r="134" spans="1:7" hidden="1" x14ac:dyDescent="0.35">
      <c r="A134" t="s">
        <v>155</v>
      </c>
      <c r="B134" t="s">
        <v>126</v>
      </c>
      <c r="C134" t="s">
        <v>45</v>
      </c>
      <c r="D134">
        <v>0</v>
      </c>
      <c r="E134">
        <v>76234.942616999993</v>
      </c>
      <c r="F134">
        <v>237276685.76045701</v>
      </c>
      <c r="G134" s="1">
        <f t="shared" si="2"/>
        <v>23727.6685760457</v>
      </c>
    </row>
    <row r="135" spans="1:7" hidden="1" x14ac:dyDescent="0.35">
      <c r="A135" t="s">
        <v>156</v>
      </c>
      <c r="B135" t="s">
        <v>157</v>
      </c>
      <c r="C135" t="s">
        <v>53</v>
      </c>
      <c r="D135">
        <v>0</v>
      </c>
      <c r="E135">
        <v>213357.33390299999</v>
      </c>
      <c r="F135">
        <v>1274336671.83371</v>
      </c>
      <c r="G135" s="1">
        <f t="shared" si="2"/>
        <v>127433.667183371</v>
      </c>
    </row>
    <row r="136" spans="1:7" hidden="1" x14ac:dyDescent="0.35">
      <c r="A136" t="s">
        <v>158</v>
      </c>
      <c r="B136" t="s">
        <v>53</v>
      </c>
      <c r="C136" t="s">
        <v>53</v>
      </c>
      <c r="D136">
        <v>0</v>
      </c>
      <c r="E136">
        <v>78305.306089999998</v>
      </c>
      <c r="F136">
        <v>131289544.440587</v>
      </c>
      <c r="G136" s="1">
        <f t="shared" si="2"/>
        <v>13128.9544440587</v>
      </c>
    </row>
    <row r="137" spans="1:7" hidden="1" x14ac:dyDescent="0.35">
      <c r="A137" t="s">
        <v>159</v>
      </c>
      <c r="B137" t="s">
        <v>126</v>
      </c>
      <c r="C137" t="s">
        <v>45</v>
      </c>
      <c r="D137">
        <v>0</v>
      </c>
      <c r="E137">
        <v>210749.31460099999</v>
      </c>
      <c r="F137">
        <v>1114928436.79583</v>
      </c>
      <c r="G137" s="1">
        <f t="shared" si="2"/>
        <v>111492.84367958301</v>
      </c>
    </row>
    <row r="138" spans="1:7" hidden="1" x14ac:dyDescent="0.35">
      <c r="A138" t="s">
        <v>160</v>
      </c>
      <c r="B138" t="s">
        <v>141</v>
      </c>
      <c r="C138" t="s">
        <v>45</v>
      </c>
      <c r="D138">
        <v>0</v>
      </c>
      <c r="E138">
        <v>257200.94915</v>
      </c>
      <c r="F138">
        <v>1186528686.9188199</v>
      </c>
      <c r="G138" s="1">
        <f t="shared" si="2"/>
        <v>118652.86869188199</v>
      </c>
    </row>
    <row r="139" spans="1:7" hidden="1" x14ac:dyDescent="0.35">
      <c r="A139" t="s">
        <v>161</v>
      </c>
      <c r="B139" t="s">
        <v>53</v>
      </c>
      <c r="C139" t="s">
        <v>53</v>
      </c>
      <c r="D139">
        <v>0</v>
      </c>
      <c r="E139">
        <v>94645.614809999999</v>
      </c>
      <c r="F139">
        <v>100219845.782305</v>
      </c>
      <c r="G139" s="1">
        <f t="shared" si="2"/>
        <v>10021.9845782305</v>
      </c>
    </row>
    <row r="140" spans="1:7" hidden="1" x14ac:dyDescent="0.35">
      <c r="A140" t="s">
        <v>162</v>
      </c>
      <c r="B140" t="s">
        <v>126</v>
      </c>
      <c r="C140" t="s">
        <v>45</v>
      </c>
      <c r="D140">
        <v>0</v>
      </c>
      <c r="E140">
        <v>134553.30176100001</v>
      </c>
      <c r="F140">
        <v>716366472.33214104</v>
      </c>
      <c r="G140" s="1">
        <f t="shared" si="2"/>
        <v>71636.647233214098</v>
      </c>
    </row>
    <row r="141" spans="1:7" hidden="1" x14ac:dyDescent="0.35">
      <c r="A141" t="s">
        <v>163</v>
      </c>
      <c r="B141" t="s">
        <v>126</v>
      </c>
      <c r="C141" t="s">
        <v>45</v>
      </c>
      <c r="D141">
        <v>0</v>
      </c>
      <c r="E141">
        <v>103508.645204</v>
      </c>
      <c r="F141">
        <v>462283868.18140101</v>
      </c>
      <c r="G141" s="1">
        <f t="shared" si="2"/>
        <v>46228.386818140105</v>
      </c>
    </row>
    <row r="142" spans="1:7" hidden="1" x14ac:dyDescent="0.35">
      <c r="A142" t="s">
        <v>164</v>
      </c>
      <c r="B142" t="s">
        <v>126</v>
      </c>
      <c r="C142" t="s">
        <v>45</v>
      </c>
      <c r="D142">
        <v>0</v>
      </c>
      <c r="E142">
        <v>217406.612414</v>
      </c>
      <c r="F142">
        <v>1545637138.3239901</v>
      </c>
      <c r="G142" s="1">
        <f t="shared" si="2"/>
        <v>154563.71383239902</v>
      </c>
    </row>
    <row r="143" spans="1:7" hidden="1" x14ac:dyDescent="0.35">
      <c r="A143" t="s">
        <v>165</v>
      </c>
      <c r="B143" t="s">
        <v>53</v>
      </c>
      <c r="C143" t="s">
        <v>53</v>
      </c>
      <c r="D143">
        <v>0</v>
      </c>
      <c r="E143">
        <v>65698.372038000001</v>
      </c>
      <c r="F143">
        <v>129432717.593266</v>
      </c>
      <c r="G143" s="1">
        <f t="shared" si="2"/>
        <v>12943.271759326599</v>
      </c>
    </row>
    <row r="144" spans="1:7" hidden="1" x14ac:dyDescent="0.35">
      <c r="A144" t="s">
        <v>166</v>
      </c>
      <c r="B144" t="s">
        <v>145</v>
      </c>
      <c r="C144" t="s">
        <v>45</v>
      </c>
      <c r="D144">
        <v>0</v>
      </c>
      <c r="E144">
        <v>210234.97871299999</v>
      </c>
      <c r="F144">
        <v>1501515288.8506401</v>
      </c>
      <c r="G144" s="1">
        <f t="shared" si="2"/>
        <v>150151.52888506401</v>
      </c>
    </row>
    <row r="145" spans="1:7" hidden="1" x14ac:dyDescent="0.35">
      <c r="A145" t="s">
        <v>167</v>
      </c>
      <c r="B145" t="s">
        <v>157</v>
      </c>
      <c r="C145" t="s">
        <v>53</v>
      </c>
      <c r="D145">
        <v>0</v>
      </c>
      <c r="E145">
        <v>77304.437101000003</v>
      </c>
      <c r="F145">
        <v>193944890.28669</v>
      </c>
      <c r="G145" s="1">
        <f t="shared" si="2"/>
        <v>19394.489028668999</v>
      </c>
    </row>
    <row r="146" spans="1:7" hidden="1" x14ac:dyDescent="0.35">
      <c r="A146" t="s">
        <v>168</v>
      </c>
      <c r="B146" t="s">
        <v>124</v>
      </c>
      <c r="C146" t="s">
        <v>45</v>
      </c>
      <c r="D146">
        <v>0</v>
      </c>
      <c r="E146">
        <v>87974.949712000001</v>
      </c>
      <c r="F146">
        <v>266051755.84723899</v>
      </c>
      <c r="G146" s="1">
        <f t="shared" si="2"/>
        <v>26605.1755847239</v>
      </c>
    </row>
    <row r="147" spans="1:7" hidden="1" x14ac:dyDescent="0.35">
      <c r="A147" t="s">
        <v>169</v>
      </c>
      <c r="B147" t="s">
        <v>124</v>
      </c>
      <c r="C147" t="s">
        <v>45</v>
      </c>
      <c r="D147">
        <v>0</v>
      </c>
      <c r="E147">
        <v>51962.388558999999</v>
      </c>
      <c r="F147">
        <v>137212644.58171299</v>
      </c>
      <c r="G147" s="1">
        <f t="shared" si="2"/>
        <v>13721.264458171299</v>
      </c>
    </row>
    <row r="148" spans="1:7" hidden="1" x14ac:dyDescent="0.35">
      <c r="A148" t="s">
        <v>170</v>
      </c>
      <c r="B148" t="s">
        <v>141</v>
      </c>
      <c r="C148" t="s">
        <v>45</v>
      </c>
      <c r="D148">
        <v>0</v>
      </c>
      <c r="E148">
        <v>181418.45958299999</v>
      </c>
      <c r="F148">
        <v>810698550.21553302</v>
      </c>
      <c r="G148" s="1">
        <f t="shared" si="2"/>
        <v>81069.855021553303</v>
      </c>
    </row>
    <row r="149" spans="1:7" hidden="1" x14ac:dyDescent="0.35">
      <c r="A149" t="s">
        <v>171</v>
      </c>
      <c r="B149" t="s">
        <v>124</v>
      </c>
      <c r="C149" t="s">
        <v>45</v>
      </c>
      <c r="D149">
        <v>0</v>
      </c>
      <c r="E149">
        <v>87962.938351000004</v>
      </c>
      <c r="F149">
        <v>285653402.65566701</v>
      </c>
      <c r="G149" s="1">
        <f t="shared" si="2"/>
        <v>28565.340265566701</v>
      </c>
    </row>
    <row r="150" spans="1:7" hidden="1" x14ac:dyDescent="0.35">
      <c r="A150" t="s">
        <v>172</v>
      </c>
      <c r="B150" t="s">
        <v>126</v>
      </c>
      <c r="C150" t="s">
        <v>45</v>
      </c>
      <c r="D150">
        <v>0</v>
      </c>
      <c r="E150">
        <v>79342.517800000001</v>
      </c>
      <c r="F150">
        <v>243112007.65091899</v>
      </c>
      <c r="G150" s="1">
        <f t="shared" si="2"/>
        <v>24311.2007650919</v>
      </c>
    </row>
    <row r="151" spans="1:7" hidden="1" x14ac:dyDescent="0.35">
      <c r="A151" t="s">
        <v>173</v>
      </c>
      <c r="B151" t="s">
        <v>126</v>
      </c>
      <c r="C151" t="s">
        <v>45</v>
      </c>
      <c r="D151">
        <v>0</v>
      </c>
      <c r="E151">
        <v>55158.825562999999</v>
      </c>
      <c r="F151">
        <v>114316876.721103</v>
      </c>
      <c r="G151" s="1">
        <f t="shared" si="2"/>
        <v>11431.6876721103</v>
      </c>
    </row>
    <row r="152" spans="1:7" hidden="1" x14ac:dyDescent="0.35">
      <c r="A152" t="s">
        <v>174</v>
      </c>
      <c r="B152" t="s">
        <v>141</v>
      </c>
      <c r="C152" t="s">
        <v>45</v>
      </c>
      <c r="D152">
        <v>0</v>
      </c>
      <c r="E152">
        <v>163890.73538200001</v>
      </c>
      <c r="F152">
        <v>1056353300.54554</v>
      </c>
      <c r="G152" s="1">
        <f t="shared" si="2"/>
        <v>105635.330054554</v>
      </c>
    </row>
    <row r="153" spans="1:7" hidden="1" x14ac:dyDescent="0.35">
      <c r="A153" t="s">
        <v>175</v>
      </c>
      <c r="B153" t="s">
        <v>126</v>
      </c>
      <c r="C153" t="s">
        <v>45</v>
      </c>
      <c r="D153">
        <v>0</v>
      </c>
      <c r="E153">
        <v>46120.819884999997</v>
      </c>
      <c r="F153">
        <v>74545165.841994002</v>
      </c>
      <c r="G153" s="1">
        <f t="shared" si="2"/>
        <v>7454.5165841994003</v>
      </c>
    </row>
    <row r="154" spans="1:7" hidden="1" x14ac:dyDescent="0.35">
      <c r="A154" t="s">
        <v>176</v>
      </c>
      <c r="B154" t="s">
        <v>145</v>
      </c>
      <c r="C154" t="s">
        <v>45</v>
      </c>
      <c r="D154">
        <v>0</v>
      </c>
      <c r="E154">
        <v>132091.75454200001</v>
      </c>
      <c r="F154">
        <v>542938363.55875504</v>
      </c>
      <c r="G154" s="1">
        <f t="shared" si="2"/>
        <v>54293.836355875501</v>
      </c>
    </row>
    <row r="155" spans="1:7" hidden="1" x14ac:dyDescent="0.35">
      <c r="A155" t="s">
        <v>177</v>
      </c>
      <c r="B155" t="s">
        <v>124</v>
      </c>
      <c r="C155" t="s">
        <v>45</v>
      </c>
      <c r="D155">
        <v>0</v>
      </c>
      <c r="E155">
        <v>81959.535050000006</v>
      </c>
      <c r="F155">
        <v>247236114.864252</v>
      </c>
      <c r="G155" s="1">
        <f t="shared" si="2"/>
        <v>24723.611486425201</v>
      </c>
    </row>
    <row r="156" spans="1:7" hidden="1" x14ac:dyDescent="0.35">
      <c r="A156" t="s">
        <v>178</v>
      </c>
      <c r="B156" t="s">
        <v>145</v>
      </c>
      <c r="C156" t="s">
        <v>45</v>
      </c>
      <c r="D156">
        <v>0</v>
      </c>
      <c r="E156">
        <v>133795.06150800001</v>
      </c>
      <c r="F156">
        <v>423063479.07078302</v>
      </c>
      <c r="G156" s="1">
        <f t="shared" si="2"/>
        <v>42306.3479070783</v>
      </c>
    </row>
    <row r="157" spans="1:7" hidden="1" x14ac:dyDescent="0.35">
      <c r="A157" t="s">
        <v>179</v>
      </c>
      <c r="B157" t="s">
        <v>53</v>
      </c>
      <c r="C157" t="s">
        <v>53</v>
      </c>
      <c r="D157">
        <v>0</v>
      </c>
      <c r="E157">
        <v>94210.009797000006</v>
      </c>
      <c r="F157">
        <v>104529725.314151</v>
      </c>
      <c r="G157" s="1">
        <f t="shared" si="2"/>
        <v>10452.9725314151</v>
      </c>
    </row>
    <row r="158" spans="1:7" hidden="1" x14ac:dyDescent="0.35">
      <c r="A158" t="s">
        <v>180</v>
      </c>
      <c r="B158" t="s">
        <v>181</v>
      </c>
      <c r="C158" t="s">
        <v>53</v>
      </c>
      <c r="D158">
        <v>0</v>
      </c>
      <c r="E158">
        <v>98374.740223000001</v>
      </c>
      <c r="F158">
        <v>386776331.20895898</v>
      </c>
      <c r="G158" s="1">
        <f t="shared" si="2"/>
        <v>38677.633120895902</v>
      </c>
    </row>
    <row r="159" spans="1:7" hidden="1" x14ac:dyDescent="0.35">
      <c r="A159" t="s">
        <v>182</v>
      </c>
      <c r="B159" t="s">
        <v>126</v>
      </c>
      <c r="C159" t="s">
        <v>45</v>
      </c>
      <c r="D159">
        <v>0</v>
      </c>
      <c r="E159">
        <v>65067.141030999999</v>
      </c>
      <c r="F159">
        <v>159551511.92529899</v>
      </c>
      <c r="G159" s="1">
        <f t="shared" si="2"/>
        <v>15955.151192529898</v>
      </c>
    </row>
    <row r="160" spans="1:7" hidden="1" x14ac:dyDescent="0.35">
      <c r="A160" t="s">
        <v>183</v>
      </c>
      <c r="B160" t="s">
        <v>184</v>
      </c>
      <c r="C160" t="s">
        <v>53</v>
      </c>
      <c r="D160">
        <v>0</v>
      </c>
      <c r="E160">
        <v>51024.499656</v>
      </c>
      <c r="F160">
        <v>52347966.111518003</v>
      </c>
      <c r="G160" s="1">
        <f t="shared" si="2"/>
        <v>5234.7966111517999</v>
      </c>
    </row>
    <row r="161" spans="1:7" hidden="1" x14ac:dyDescent="0.35">
      <c r="A161" t="s">
        <v>185</v>
      </c>
      <c r="B161" t="s">
        <v>157</v>
      </c>
      <c r="C161" t="s">
        <v>53</v>
      </c>
      <c r="D161">
        <v>0</v>
      </c>
      <c r="E161">
        <v>115583.800829</v>
      </c>
      <c r="F161">
        <v>282306566.77107102</v>
      </c>
      <c r="G161" s="1">
        <f t="shared" si="2"/>
        <v>28230.656677107101</v>
      </c>
    </row>
    <row r="162" spans="1:7" hidden="1" x14ac:dyDescent="0.35">
      <c r="A162" t="s">
        <v>186</v>
      </c>
      <c r="B162" t="s">
        <v>184</v>
      </c>
      <c r="C162" t="s">
        <v>53</v>
      </c>
      <c r="D162">
        <v>0</v>
      </c>
      <c r="E162">
        <v>52896.598102000004</v>
      </c>
      <c r="F162">
        <v>67913458.213336006</v>
      </c>
      <c r="G162" s="1">
        <f t="shared" si="2"/>
        <v>6791.3458213336007</v>
      </c>
    </row>
    <row r="163" spans="1:7" hidden="1" x14ac:dyDescent="0.35">
      <c r="A163" t="s">
        <v>187</v>
      </c>
      <c r="B163" t="s">
        <v>141</v>
      </c>
      <c r="C163" t="s">
        <v>45</v>
      </c>
      <c r="D163">
        <v>0</v>
      </c>
      <c r="E163">
        <v>111853.921565</v>
      </c>
      <c r="F163">
        <v>390862128.91999501</v>
      </c>
      <c r="G163" s="1">
        <f t="shared" si="2"/>
        <v>39086.212891999501</v>
      </c>
    </row>
    <row r="164" spans="1:7" hidden="1" x14ac:dyDescent="0.35">
      <c r="A164" t="s">
        <v>188</v>
      </c>
      <c r="B164" t="s">
        <v>145</v>
      </c>
      <c r="C164" t="s">
        <v>45</v>
      </c>
      <c r="D164">
        <v>0</v>
      </c>
      <c r="E164">
        <v>176475.16837999999</v>
      </c>
      <c r="F164">
        <v>705179878.18266201</v>
      </c>
      <c r="G164" s="1">
        <f t="shared" si="2"/>
        <v>70517.987818266207</v>
      </c>
    </row>
    <row r="165" spans="1:7" hidden="1" x14ac:dyDescent="0.35">
      <c r="A165" t="s">
        <v>189</v>
      </c>
      <c r="B165" t="s">
        <v>126</v>
      </c>
      <c r="C165" t="s">
        <v>45</v>
      </c>
      <c r="D165">
        <v>0</v>
      </c>
      <c r="E165">
        <v>68675.052005000005</v>
      </c>
      <c r="F165">
        <v>239991029.42013201</v>
      </c>
      <c r="G165" s="1">
        <f t="shared" si="2"/>
        <v>23999.1029420132</v>
      </c>
    </row>
    <row r="166" spans="1:7" hidden="1" x14ac:dyDescent="0.35">
      <c r="A166" t="s">
        <v>190</v>
      </c>
      <c r="B166" t="s">
        <v>191</v>
      </c>
      <c r="C166" t="s">
        <v>53</v>
      </c>
      <c r="D166">
        <v>0</v>
      </c>
      <c r="E166">
        <v>61289.383684</v>
      </c>
      <c r="F166">
        <v>147461970.50944</v>
      </c>
      <c r="G166" s="1">
        <f t="shared" si="2"/>
        <v>14746.197050944</v>
      </c>
    </row>
    <row r="167" spans="1:7" hidden="1" x14ac:dyDescent="0.35">
      <c r="A167" t="s">
        <v>192</v>
      </c>
      <c r="B167" t="s">
        <v>124</v>
      </c>
      <c r="C167" t="s">
        <v>45</v>
      </c>
      <c r="D167">
        <v>0</v>
      </c>
      <c r="E167">
        <v>128900.33247199999</v>
      </c>
      <c r="F167">
        <v>472221618.08424699</v>
      </c>
      <c r="G167" s="1">
        <f t="shared" si="2"/>
        <v>47222.161808424702</v>
      </c>
    </row>
    <row r="168" spans="1:7" hidden="1" x14ac:dyDescent="0.35">
      <c r="A168" t="s">
        <v>193</v>
      </c>
      <c r="B168" t="s">
        <v>145</v>
      </c>
      <c r="C168" t="s">
        <v>45</v>
      </c>
      <c r="D168">
        <v>0</v>
      </c>
      <c r="E168">
        <v>165170.56288400001</v>
      </c>
      <c r="F168">
        <v>1384703670.28719</v>
      </c>
      <c r="G168" s="1">
        <f t="shared" si="2"/>
        <v>138470.36702871899</v>
      </c>
    </row>
    <row r="169" spans="1:7" hidden="1" x14ac:dyDescent="0.35">
      <c r="A169" t="s">
        <v>194</v>
      </c>
      <c r="B169" t="s">
        <v>126</v>
      </c>
      <c r="C169" t="s">
        <v>45</v>
      </c>
      <c r="D169">
        <v>0</v>
      </c>
      <c r="E169">
        <v>110802.74750300001</v>
      </c>
      <c r="F169">
        <v>389878759.08939999</v>
      </c>
      <c r="G169" s="1">
        <f t="shared" si="2"/>
        <v>38987.875908939997</v>
      </c>
    </row>
    <row r="170" spans="1:7" hidden="1" x14ac:dyDescent="0.35">
      <c r="A170" t="s">
        <v>195</v>
      </c>
      <c r="B170" t="s">
        <v>145</v>
      </c>
      <c r="C170" t="s">
        <v>45</v>
      </c>
      <c r="D170">
        <v>0</v>
      </c>
      <c r="E170">
        <v>175704.83934599999</v>
      </c>
      <c r="F170">
        <v>1035955492.0592099</v>
      </c>
      <c r="G170" s="1">
        <f t="shared" si="2"/>
        <v>103595.54920592099</v>
      </c>
    </row>
    <row r="171" spans="1:7" hidden="1" x14ac:dyDescent="0.35">
      <c r="A171" t="s">
        <v>196</v>
      </c>
      <c r="B171" t="s">
        <v>181</v>
      </c>
      <c r="C171" t="s">
        <v>53</v>
      </c>
      <c r="D171">
        <v>0</v>
      </c>
      <c r="E171">
        <v>283041.74337699998</v>
      </c>
      <c r="F171">
        <v>1596036436.2409799</v>
      </c>
      <c r="G171" s="1">
        <f t="shared" si="2"/>
        <v>159603.64362409798</v>
      </c>
    </row>
    <row r="172" spans="1:7" hidden="1" x14ac:dyDescent="0.35">
      <c r="A172" t="s">
        <v>197</v>
      </c>
      <c r="B172" t="s">
        <v>157</v>
      </c>
      <c r="C172" t="s">
        <v>53</v>
      </c>
      <c r="D172">
        <v>0</v>
      </c>
      <c r="E172">
        <v>143925.76990300001</v>
      </c>
      <c r="F172">
        <v>533993390.24070901</v>
      </c>
      <c r="G172" s="1">
        <f t="shared" si="2"/>
        <v>53399.339024070898</v>
      </c>
    </row>
    <row r="173" spans="1:7" hidden="1" x14ac:dyDescent="0.35">
      <c r="A173" t="s">
        <v>198</v>
      </c>
      <c r="B173" t="s">
        <v>181</v>
      </c>
      <c r="C173" t="s">
        <v>53</v>
      </c>
      <c r="D173">
        <v>0</v>
      </c>
      <c r="E173">
        <v>139408.20142900001</v>
      </c>
      <c r="F173">
        <v>750656395.51472104</v>
      </c>
      <c r="G173" s="1">
        <f t="shared" si="2"/>
        <v>75065.639551472108</v>
      </c>
    </row>
    <row r="174" spans="1:7" hidden="1" x14ac:dyDescent="0.35">
      <c r="A174" t="s">
        <v>199</v>
      </c>
      <c r="B174" t="s">
        <v>200</v>
      </c>
      <c r="C174" t="s">
        <v>45</v>
      </c>
      <c r="D174">
        <v>0</v>
      </c>
      <c r="E174">
        <v>83247.911229999998</v>
      </c>
      <c r="F174">
        <v>317837330.385297</v>
      </c>
      <c r="G174" s="1">
        <f t="shared" si="2"/>
        <v>31783.733038529699</v>
      </c>
    </row>
    <row r="175" spans="1:7" hidden="1" x14ac:dyDescent="0.35">
      <c r="A175" t="s">
        <v>201</v>
      </c>
      <c r="B175" t="s">
        <v>145</v>
      </c>
      <c r="C175" t="s">
        <v>45</v>
      </c>
      <c r="D175">
        <v>0</v>
      </c>
      <c r="E175">
        <v>112420.334401</v>
      </c>
      <c r="F175">
        <v>422759058.02018303</v>
      </c>
      <c r="G175" s="1">
        <f t="shared" si="2"/>
        <v>42275.9058020183</v>
      </c>
    </row>
    <row r="176" spans="1:7" hidden="1" x14ac:dyDescent="0.35">
      <c r="A176" t="s">
        <v>202</v>
      </c>
      <c r="B176" t="s">
        <v>200</v>
      </c>
      <c r="C176" t="s">
        <v>45</v>
      </c>
      <c r="D176">
        <v>0</v>
      </c>
      <c r="E176">
        <v>41318.643067999998</v>
      </c>
      <c r="F176">
        <v>70584233.715574995</v>
      </c>
      <c r="G176" s="1">
        <f t="shared" si="2"/>
        <v>7058.4233715574992</v>
      </c>
    </row>
    <row r="177" spans="1:7" hidden="1" x14ac:dyDescent="0.35">
      <c r="A177" t="s">
        <v>203</v>
      </c>
      <c r="B177" t="s">
        <v>53</v>
      </c>
      <c r="C177" t="s">
        <v>53</v>
      </c>
      <c r="D177">
        <v>0</v>
      </c>
      <c r="E177">
        <v>25565.153958999999</v>
      </c>
      <c r="F177">
        <v>13942592.045882</v>
      </c>
      <c r="G177" s="1">
        <f t="shared" si="2"/>
        <v>1394.2592045882</v>
      </c>
    </row>
    <row r="178" spans="1:7" hidden="1" x14ac:dyDescent="0.35">
      <c r="A178" t="s">
        <v>204</v>
      </c>
      <c r="B178" t="s">
        <v>181</v>
      </c>
      <c r="C178" t="s">
        <v>53</v>
      </c>
      <c r="D178">
        <v>0</v>
      </c>
      <c r="E178">
        <v>69777.912047000005</v>
      </c>
      <c r="F178">
        <v>143052004.47699699</v>
      </c>
      <c r="G178" s="1">
        <f t="shared" si="2"/>
        <v>14305.200447699699</v>
      </c>
    </row>
    <row r="179" spans="1:7" hidden="1" x14ac:dyDescent="0.35">
      <c r="A179" t="s">
        <v>205</v>
      </c>
      <c r="B179" t="s">
        <v>124</v>
      </c>
      <c r="C179" t="s">
        <v>45</v>
      </c>
      <c r="D179">
        <v>0</v>
      </c>
      <c r="E179">
        <v>63157.88667</v>
      </c>
      <c r="F179">
        <v>182544280.44844401</v>
      </c>
      <c r="G179" s="1">
        <f t="shared" si="2"/>
        <v>18254.428044844401</v>
      </c>
    </row>
    <row r="180" spans="1:7" hidden="1" x14ac:dyDescent="0.35">
      <c r="A180" t="s">
        <v>206</v>
      </c>
      <c r="B180" t="s">
        <v>126</v>
      </c>
      <c r="C180" t="s">
        <v>45</v>
      </c>
      <c r="D180">
        <v>0</v>
      </c>
      <c r="E180">
        <v>235159.664059</v>
      </c>
      <c r="F180">
        <v>1542868383.86783</v>
      </c>
      <c r="G180" s="1">
        <f t="shared" si="2"/>
        <v>154286.838386783</v>
      </c>
    </row>
    <row r="181" spans="1:7" hidden="1" x14ac:dyDescent="0.35">
      <c r="A181" t="s">
        <v>207</v>
      </c>
      <c r="B181" t="s">
        <v>126</v>
      </c>
      <c r="C181" t="s">
        <v>45</v>
      </c>
      <c r="D181">
        <v>0</v>
      </c>
      <c r="E181">
        <v>112691.205412</v>
      </c>
      <c r="F181">
        <v>414385496.78049701</v>
      </c>
      <c r="G181" s="1">
        <f t="shared" si="2"/>
        <v>41438.549678049698</v>
      </c>
    </row>
    <row r="182" spans="1:7" hidden="1" x14ac:dyDescent="0.35">
      <c r="A182" t="s">
        <v>208</v>
      </c>
      <c r="B182" t="s">
        <v>191</v>
      </c>
      <c r="C182" t="s">
        <v>53</v>
      </c>
      <c r="D182">
        <v>0</v>
      </c>
      <c r="E182">
        <v>176544.47023400001</v>
      </c>
      <c r="F182">
        <v>198223024.74514201</v>
      </c>
      <c r="G182" s="1">
        <f t="shared" si="2"/>
        <v>19822.302474514203</v>
      </c>
    </row>
    <row r="183" spans="1:7" hidden="1" x14ac:dyDescent="0.35">
      <c r="A183" t="s">
        <v>209</v>
      </c>
      <c r="B183" t="s">
        <v>200</v>
      </c>
      <c r="C183" t="s">
        <v>45</v>
      </c>
      <c r="D183">
        <v>0</v>
      </c>
      <c r="E183">
        <v>74878.690348999997</v>
      </c>
      <c r="F183">
        <v>135367857.409872</v>
      </c>
      <c r="G183" s="1">
        <f t="shared" si="2"/>
        <v>13536.785740987199</v>
      </c>
    </row>
    <row r="184" spans="1:7" hidden="1" x14ac:dyDescent="0.35">
      <c r="A184" t="s">
        <v>210</v>
      </c>
      <c r="B184" t="s">
        <v>200</v>
      </c>
      <c r="C184" t="s">
        <v>45</v>
      </c>
      <c r="D184">
        <v>0</v>
      </c>
      <c r="E184">
        <v>135176.95524899999</v>
      </c>
      <c r="F184">
        <v>526138225.293239</v>
      </c>
      <c r="G184" s="1">
        <f t="shared" si="2"/>
        <v>52613.822529323901</v>
      </c>
    </row>
    <row r="185" spans="1:7" hidden="1" x14ac:dyDescent="0.35">
      <c r="A185" t="s">
        <v>211</v>
      </c>
      <c r="B185" t="s">
        <v>212</v>
      </c>
      <c r="C185" t="s">
        <v>213</v>
      </c>
      <c r="D185">
        <v>0</v>
      </c>
      <c r="E185">
        <v>47295.021467999999</v>
      </c>
      <c r="F185">
        <v>100873358.44931801</v>
      </c>
      <c r="G185" s="1">
        <f t="shared" si="2"/>
        <v>10087.3358449318</v>
      </c>
    </row>
    <row r="186" spans="1:7" hidden="1" x14ac:dyDescent="0.35">
      <c r="A186" t="s">
        <v>214</v>
      </c>
      <c r="B186" t="s">
        <v>212</v>
      </c>
      <c r="C186" t="s">
        <v>213</v>
      </c>
      <c r="D186">
        <v>0</v>
      </c>
      <c r="E186">
        <v>45257.580674999997</v>
      </c>
      <c r="F186">
        <v>85020019.813747004</v>
      </c>
      <c r="G186" s="1">
        <f t="shared" si="2"/>
        <v>8502.0019813747003</v>
      </c>
    </row>
    <row r="187" spans="1:7" hidden="1" x14ac:dyDescent="0.35">
      <c r="A187" t="s">
        <v>215</v>
      </c>
      <c r="B187" t="s">
        <v>212</v>
      </c>
      <c r="C187" t="s">
        <v>213</v>
      </c>
      <c r="D187">
        <v>0</v>
      </c>
      <c r="E187">
        <v>79078.243052999998</v>
      </c>
      <c r="F187">
        <v>251418098.65877801</v>
      </c>
      <c r="G187" s="1">
        <f t="shared" si="2"/>
        <v>25141.8098658778</v>
      </c>
    </row>
    <row r="188" spans="1:7" hidden="1" x14ac:dyDescent="0.35">
      <c r="A188" t="s">
        <v>184</v>
      </c>
      <c r="B188" t="s">
        <v>184</v>
      </c>
      <c r="C188" t="s">
        <v>53</v>
      </c>
      <c r="D188">
        <v>0</v>
      </c>
      <c r="E188">
        <v>191500.28644</v>
      </c>
      <c r="F188">
        <v>508657948.11261803</v>
      </c>
      <c r="G188" s="1">
        <f t="shared" si="2"/>
        <v>50865.794811261803</v>
      </c>
    </row>
    <row r="189" spans="1:7" hidden="1" x14ac:dyDescent="0.35">
      <c r="A189" t="s">
        <v>216</v>
      </c>
      <c r="B189" t="s">
        <v>217</v>
      </c>
      <c r="C189" t="s">
        <v>53</v>
      </c>
      <c r="D189">
        <v>0</v>
      </c>
      <c r="E189">
        <v>60637.9643</v>
      </c>
      <c r="F189">
        <v>146668354.37739</v>
      </c>
      <c r="G189" s="1">
        <f t="shared" si="2"/>
        <v>14666.835437739001</v>
      </c>
    </row>
    <row r="190" spans="1:7" hidden="1" x14ac:dyDescent="0.35">
      <c r="A190" t="s">
        <v>218</v>
      </c>
      <c r="B190" t="s">
        <v>212</v>
      </c>
      <c r="C190" t="s">
        <v>213</v>
      </c>
      <c r="D190">
        <v>0</v>
      </c>
      <c r="E190">
        <v>35444.126098000001</v>
      </c>
      <c r="F190">
        <v>28418224.565733001</v>
      </c>
      <c r="G190" s="1">
        <f t="shared" si="2"/>
        <v>2841.8224565732999</v>
      </c>
    </row>
    <row r="191" spans="1:7" hidden="1" x14ac:dyDescent="0.35">
      <c r="A191" t="s">
        <v>219</v>
      </c>
      <c r="B191" t="s">
        <v>141</v>
      </c>
      <c r="C191" t="s">
        <v>45</v>
      </c>
      <c r="D191">
        <v>0</v>
      </c>
      <c r="E191">
        <v>178430.435791</v>
      </c>
      <c r="F191">
        <v>1241654081.1846001</v>
      </c>
      <c r="G191" s="1">
        <f t="shared" si="2"/>
        <v>124165.40811846001</v>
      </c>
    </row>
    <row r="192" spans="1:7" hidden="1" x14ac:dyDescent="0.35">
      <c r="A192" t="s">
        <v>30</v>
      </c>
      <c r="B192" t="s">
        <v>181</v>
      </c>
      <c r="C192" t="s">
        <v>53</v>
      </c>
      <c r="D192">
        <v>0</v>
      </c>
      <c r="E192">
        <v>112050.994481</v>
      </c>
      <c r="F192">
        <v>497135842.50147599</v>
      </c>
      <c r="G192" s="1">
        <f t="shared" si="2"/>
        <v>49713.5842501476</v>
      </c>
    </row>
    <row r="193" spans="1:7" hidden="1" x14ac:dyDescent="0.35">
      <c r="A193" t="s">
        <v>220</v>
      </c>
      <c r="B193" t="s">
        <v>217</v>
      </c>
      <c r="C193" t="s">
        <v>53</v>
      </c>
      <c r="D193">
        <v>0</v>
      </c>
      <c r="E193">
        <v>110280.785645</v>
      </c>
      <c r="F193">
        <v>204790714.04580501</v>
      </c>
      <c r="G193" s="1">
        <f t="shared" si="2"/>
        <v>20479.0714045805</v>
      </c>
    </row>
    <row r="194" spans="1:7" hidden="1" x14ac:dyDescent="0.35">
      <c r="A194" t="s">
        <v>221</v>
      </c>
      <c r="B194" t="s">
        <v>200</v>
      </c>
      <c r="C194" t="s">
        <v>45</v>
      </c>
      <c r="D194">
        <v>0</v>
      </c>
      <c r="E194">
        <v>75510.515461999996</v>
      </c>
      <c r="F194">
        <v>166785965.167198</v>
      </c>
      <c r="G194" s="1">
        <f t="shared" si="2"/>
        <v>16678.596516719801</v>
      </c>
    </row>
    <row r="195" spans="1:7" hidden="1" x14ac:dyDescent="0.35">
      <c r="A195" t="s">
        <v>222</v>
      </c>
      <c r="B195" t="s">
        <v>126</v>
      </c>
      <c r="C195" t="s">
        <v>45</v>
      </c>
      <c r="D195">
        <v>0</v>
      </c>
      <c r="E195">
        <v>117432.703087</v>
      </c>
      <c r="F195">
        <v>284416269.80668998</v>
      </c>
      <c r="G195" s="1">
        <f t="shared" ref="G195:G258" si="3">+F195/10000</f>
        <v>28441.626980668996</v>
      </c>
    </row>
    <row r="196" spans="1:7" hidden="1" x14ac:dyDescent="0.35">
      <c r="A196" t="s">
        <v>181</v>
      </c>
      <c r="B196" t="s">
        <v>181</v>
      </c>
      <c r="C196" t="s">
        <v>53</v>
      </c>
      <c r="D196">
        <v>0</v>
      </c>
      <c r="E196">
        <v>154376.254453</v>
      </c>
      <c r="F196">
        <v>663873841.06834304</v>
      </c>
      <c r="G196" s="1">
        <f t="shared" si="3"/>
        <v>66387.384106834303</v>
      </c>
    </row>
    <row r="197" spans="1:7" hidden="1" x14ac:dyDescent="0.35">
      <c r="A197" t="s">
        <v>223</v>
      </c>
      <c r="B197" t="s">
        <v>212</v>
      </c>
      <c r="C197" t="s">
        <v>213</v>
      </c>
      <c r="D197">
        <v>0</v>
      </c>
      <c r="E197">
        <v>40050.124028999999</v>
      </c>
      <c r="F197">
        <v>56655701.904239997</v>
      </c>
      <c r="G197" s="1">
        <f t="shared" si="3"/>
        <v>5665.5701904239995</v>
      </c>
    </row>
    <row r="198" spans="1:7" hidden="1" x14ac:dyDescent="0.35">
      <c r="A198" t="s">
        <v>224</v>
      </c>
      <c r="B198" t="s">
        <v>181</v>
      </c>
      <c r="C198" t="s">
        <v>53</v>
      </c>
      <c r="D198">
        <v>0</v>
      </c>
      <c r="E198">
        <v>46999.741055999999</v>
      </c>
      <c r="F198">
        <v>133930707.87805399</v>
      </c>
      <c r="G198" s="1">
        <f t="shared" si="3"/>
        <v>13393.0707878054</v>
      </c>
    </row>
    <row r="199" spans="1:7" hidden="1" x14ac:dyDescent="0.35">
      <c r="A199" t="s">
        <v>225</v>
      </c>
      <c r="B199" t="s">
        <v>184</v>
      </c>
      <c r="C199" t="s">
        <v>53</v>
      </c>
      <c r="D199">
        <v>0</v>
      </c>
      <c r="E199">
        <v>87364.554424000002</v>
      </c>
      <c r="F199">
        <v>406522210.16605502</v>
      </c>
      <c r="G199" s="1">
        <f t="shared" si="3"/>
        <v>40652.221016605501</v>
      </c>
    </row>
    <row r="200" spans="1:7" hidden="1" x14ac:dyDescent="0.35">
      <c r="A200" t="s">
        <v>226</v>
      </c>
      <c r="B200" t="s">
        <v>145</v>
      </c>
      <c r="C200" t="s">
        <v>45</v>
      </c>
      <c r="D200">
        <v>0</v>
      </c>
      <c r="E200">
        <v>151933.11425300001</v>
      </c>
      <c r="F200">
        <v>769919726.81991696</v>
      </c>
      <c r="G200" s="1">
        <f t="shared" si="3"/>
        <v>76991.972681991698</v>
      </c>
    </row>
    <row r="201" spans="1:7" hidden="1" x14ac:dyDescent="0.35">
      <c r="A201" t="s">
        <v>227</v>
      </c>
      <c r="B201" t="s">
        <v>217</v>
      </c>
      <c r="C201" t="s">
        <v>53</v>
      </c>
      <c r="D201">
        <v>0</v>
      </c>
      <c r="E201">
        <v>59671.436516000002</v>
      </c>
      <c r="F201">
        <v>127149949.033273</v>
      </c>
      <c r="G201" s="1">
        <f t="shared" si="3"/>
        <v>12714.994903327301</v>
      </c>
    </row>
    <row r="202" spans="1:7" hidden="1" x14ac:dyDescent="0.35">
      <c r="A202" t="s">
        <v>228</v>
      </c>
      <c r="B202" t="s">
        <v>145</v>
      </c>
      <c r="C202" t="s">
        <v>45</v>
      </c>
      <c r="D202">
        <v>0</v>
      </c>
      <c r="E202">
        <v>131473.07352599999</v>
      </c>
      <c r="F202">
        <v>446343958.99109399</v>
      </c>
      <c r="G202" s="1">
        <f t="shared" si="3"/>
        <v>44634.395899109397</v>
      </c>
    </row>
    <row r="203" spans="1:7" hidden="1" x14ac:dyDescent="0.35">
      <c r="A203" t="s">
        <v>229</v>
      </c>
      <c r="B203" t="s">
        <v>200</v>
      </c>
      <c r="C203" t="s">
        <v>45</v>
      </c>
      <c r="D203">
        <v>0</v>
      </c>
      <c r="E203">
        <v>48621.708307000001</v>
      </c>
      <c r="F203">
        <v>96558187.674189001</v>
      </c>
      <c r="G203" s="1">
        <f t="shared" si="3"/>
        <v>9655.8187674188994</v>
      </c>
    </row>
    <row r="204" spans="1:7" hidden="1" x14ac:dyDescent="0.35">
      <c r="A204" t="s">
        <v>230</v>
      </c>
      <c r="B204" t="s">
        <v>124</v>
      </c>
      <c r="C204" t="s">
        <v>45</v>
      </c>
      <c r="D204">
        <v>0</v>
      </c>
      <c r="E204">
        <v>189857.53594</v>
      </c>
      <c r="F204">
        <v>904539415.01447296</v>
      </c>
      <c r="G204" s="1">
        <f t="shared" si="3"/>
        <v>90453.941501447291</v>
      </c>
    </row>
    <row r="205" spans="1:7" hidden="1" x14ac:dyDescent="0.35">
      <c r="A205" t="s">
        <v>231</v>
      </c>
      <c r="B205" t="s">
        <v>200</v>
      </c>
      <c r="C205" t="s">
        <v>45</v>
      </c>
      <c r="D205">
        <v>0</v>
      </c>
      <c r="E205">
        <v>66677.192897999994</v>
      </c>
      <c r="F205">
        <v>162281211.73708299</v>
      </c>
      <c r="G205" s="1">
        <f t="shared" si="3"/>
        <v>16228.121173708299</v>
      </c>
    </row>
    <row r="206" spans="1:7" hidden="1" x14ac:dyDescent="0.35">
      <c r="A206" t="s">
        <v>232</v>
      </c>
      <c r="B206" t="s">
        <v>191</v>
      </c>
      <c r="C206" t="s">
        <v>53</v>
      </c>
      <c r="D206">
        <v>0</v>
      </c>
      <c r="E206">
        <v>97279.680399999997</v>
      </c>
      <c r="F206">
        <v>307609957.80820698</v>
      </c>
      <c r="G206" s="1">
        <f t="shared" si="3"/>
        <v>30760.995780820696</v>
      </c>
    </row>
    <row r="207" spans="1:7" hidden="1" x14ac:dyDescent="0.35">
      <c r="A207" t="s">
        <v>233</v>
      </c>
      <c r="B207" t="s">
        <v>234</v>
      </c>
      <c r="C207" t="s">
        <v>213</v>
      </c>
      <c r="D207">
        <v>0</v>
      </c>
      <c r="E207">
        <v>265296.64040799998</v>
      </c>
      <c r="F207">
        <v>1562494000.85741</v>
      </c>
      <c r="G207" s="1">
        <f t="shared" si="3"/>
        <v>156249.40008574098</v>
      </c>
    </row>
    <row r="208" spans="1:7" hidden="1" x14ac:dyDescent="0.35">
      <c r="A208" t="s">
        <v>235</v>
      </c>
      <c r="B208" t="s">
        <v>236</v>
      </c>
      <c r="C208" t="s">
        <v>237</v>
      </c>
      <c r="D208">
        <v>0</v>
      </c>
      <c r="E208">
        <v>127835.92161999999</v>
      </c>
      <c r="F208">
        <v>517074667.88639498</v>
      </c>
      <c r="G208" s="1">
        <f t="shared" si="3"/>
        <v>51707.466788639496</v>
      </c>
    </row>
    <row r="209" spans="1:7" hidden="1" x14ac:dyDescent="0.35">
      <c r="A209" t="s">
        <v>238</v>
      </c>
      <c r="B209" t="s">
        <v>234</v>
      </c>
      <c r="C209" t="s">
        <v>213</v>
      </c>
      <c r="D209">
        <v>0</v>
      </c>
      <c r="E209">
        <v>139897.65472200001</v>
      </c>
      <c r="F209">
        <v>643124859.61062801</v>
      </c>
      <c r="G209" s="1">
        <f t="shared" si="3"/>
        <v>64312.485961062797</v>
      </c>
    </row>
    <row r="210" spans="1:7" hidden="1" x14ac:dyDescent="0.35">
      <c r="A210" t="s">
        <v>239</v>
      </c>
      <c r="B210" t="s">
        <v>181</v>
      </c>
      <c r="C210" t="s">
        <v>53</v>
      </c>
      <c r="D210">
        <v>0</v>
      </c>
      <c r="E210">
        <v>65253.492363999998</v>
      </c>
      <c r="F210">
        <v>161801667.00084099</v>
      </c>
      <c r="G210" s="1">
        <f t="shared" si="3"/>
        <v>16180.166700084099</v>
      </c>
    </row>
    <row r="211" spans="1:7" hidden="1" x14ac:dyDescent="0.35">
      <c r="A211" t="s">
        <v>240</v>
      </c>
      <c r="B211" t="s">
        <v>145</v>
      </c>
      <c r="C211" t="s">
        <v>45</v>
      </c>
      <c r="D211">
        <v>0</v>
      </c>
      <c r="E211">
        <v>185216.58210199999</v>
      </c>
      <c r="F211">
        <v>1580757976.20099</v>
      </c>
      <c r="G211" s="1">
        <f t="shared" si="3"/>
        <v>158075.79762009901</v>
      </c>
    </row>
    <row r="212" spans="1:7" hidden="1" x14ac:dyDescent="0.35">
      <c r="A212" t="s">
        <v>241</v>
      </c>
      <c r="B212" t="s">
        <v>200</v>
      </c>
      <c r="C212" t="s">
        <v>45</v>
      </c>
      <c r="D212">
        <v>0</v>
      </c>
      <c r="E212">
        <v>65354.706326</v>
      </c>
      <c r="F212">
        <v>191597101.18333101</v>
      </c>
      <c r="G212" s="1">
        <f t="shared" si="3"/>
        <v>19159.7101183331</v>
      </c>
    </row>
    <row r="213" spans="1:7" hidden="1" x14ac:dyDescent="0.35">
      <c r="A213" t="s">
        <v>191</v>
      </c>
      <c r="B213" t="s">
        <v>191</v>
      </c>
      <c r="C213" t="s">
        <v>53</v>
      </c>
      <c r="D213">
        <v>0</v>
      </c>
      <c r="E213">
        <v>154164.54913599999</v>
      </c>
      <c r="F213">
        <v>389846391.82375097</v>
      </c>
      <c r="G213" s="1">
        <f t="shared" si="3"/>
        <v>38984.639182375096</v>
      </c>
    </row>
    <row r="214" spans="1:7" hidden="1" x14ac:dyDescent="0.35">
      <c r="A214" t="s">
        <v>242</v>
      </c>
      <c r="B214" t="s">
        <v>191</v>
      </c>
      <c r="C214" t="s">
        <v>53</v>
      </c>
      <c r="D214">
        <v>0</v>
      </c>
      <c r="E214">
        <v>143201.64010300001</v>
      </c>
      <c r="F214">
        <v>511952230.06153798</v>
      </c>
      <c r="G214" s="1">
        <f t="shared" si="3"/>
        <v>51195.223006153799</v>
      </c>
    </row>
    <row r="215" spans="1:7" hidden="1" x14ac:dyDescent="0.35">
      <c r="A215" t="s">
        <v>181</v>
      </c>
      <c r="B215" t="s">
        <v>212</v>
      </c>
      <c r="C215" t="s">
        <v>213</v>
      </c>
      <c r="D215">
        <v>0</v>
      </c>
      <c r="E215">
        <v>109945.80703900001</v>
      </c>
      <c r="F215">
        <v>280976486.15768498</v>
      </c>
      <c r="G215" s="1">
        <f t="shared" si="3"/>
        <v>28097.648615768499</v>
      </c>
    </row>
    <row r="216" spans="1:7" hidden="1" x14ac:dyDescent="0.35">
      <c r="A216" t="s">
        <v>243</v>
      </c>
      <c r="B216" t="s">
        <v>212</v>
      </c>
      <c r="C216" t="s">
        <v>213</v>
      </c>
      <c r="D216">
        <v>0</v>
      </c>
      <c r="E216">
        <v>50746.679370999998</v>
      </c>
      <c r="F216">
        <v>120351708.50878701</v>
      </c>
      <c r="G216" s="1">
        <f t="shared" si="3"/>
        <v>12035.170850878701</v>
      </c>
    </row>
    <row r="217" spans="1:7" hidden="1" x14ac:dyDescent="0.35">
      <c r="A217" t="s">
        <v>244</v>
      </c>
      <c r="B217" t="s">
        <v>217</v>
      </c>
      <c r="C217" t="s">
        <v>53</v>
      </c>
      <c r="D217">
        <v>0</v>
      </c>
      <c r="E217">
        <v>86162.232250000001</v>
      </c>
      <c r="F217">
        <v>152919610.78444999</v>
      </c>
      <c r="G217" s="1">
        <f t="shared" si="3"/>
        <v>15291.961078445</v>
      </c>
    </row>
    <row r="218" spans="1:7" hidden="1" x14ac:dyDescent="0.35">
      <c r="A218" t="s">
        <v>245</v>
      </c>
      <c r="B218" t="s">
        <v>212</v>
      </c>
      <c r="C218" t="s">
        <v>213</v>
      </c>
      <c r="D218">
        <v>0</v>
      </c>
      <c r="E218">
        <v>102145.562407</v>
      </c>
      <c r="F218">
        <v>248127494.38224399</v>
      </c>
      <c r="G218" s="1">
        <f t="shared" si="3"/>
        <v>24812.7494382244</v>
      </c>
    </row>
    <row r="219" spans="1:7" hidden="1" x14ac:dyDescent="0.35">
      <c r="A219" t="s">
        <v>246</v>
      </c>
      <c r="B219" t="s">
        <v>181</v>
      </c>
      <c r="C219" t="s">
        <v>53</v>
      </c>
      <c r="D219">
        <v>0</v>
      </c>
      <c r="E219">
        <v>134301.292051</v>
      </c>
      <c r="F219">
        <v>883414569.96405303</v>
      </c>
      <c r="G219" s="1">
        <f t="shared" si="3"/>
        <v>88341.456996405308</v>
      </c>
    </row>
    <row r="220" spans="1:7" hidden="1" x14ac:dyDescent="0.35">
      <c r="A220" t="s">
        <v>247</v>
      </c>
      <c r="B220" t="s">
        <v>234</v>
      </c>
      <c r="C220" t="s">
        <v>213</v>
      </c>
      <c r="D220">
        <v>0</v>
      </c>
      <c r="E220">
        <v>105433.441041</v>
      </c>
      <c r="F220">
        <v>372096138.59562498</v>
      </c>
      <c r="G220" s="1">
        <f t="shared" si="3"/>
        <v>37209.613859562502</v>
      </c>
    </row>
    <row r="221" spans="1:7" hidden="1" x14ac:dyDescent="0.35">
      <c r="A221" t="s">
        <v>248</v>
      </c>
      <c r="B221" t="s">
        <v>249</v>
      </c>
      <c r="C221" t="s">
        <v>250</v>
      </c>
      <c r="D221">
        <v>0</v>
      </c>
      <c r="E221">
        <v>262418.061759</v>
      </c>
      <c r="F221">
        <v>1943919938.35062</v>
      </c>
      <c r="G221" s="1">
        <f t="shared" si="3"/>
        <v>194391.99383506199</v>
      </c>
    </row>
    <row r="222" spans="1:7" hidden="1" x14ac:dyDescent="0.35">
      <c r="A222" t="s">
        <v>252</v>
      </c>
      <c r="B222" t="s">
        <v>217</v>
      </c>
      <c r="C222" t="s">
        <v>53</v>
      </c>
      <c r="D222">
        <v>0</v>
      </c>
      <c r="E222">
        <v>98588.863752000005</v>
      </c>
      <c r="F222">
        <v>320471662.33528298</v>
      </c>
      <c r="G222" s="1">
        <f t="shared" si="3"/>
        <v>32047.1662335283</v>
      </c>
    </row>
    <row r="223" spans="1:7" hidden="1" x14ac:dyDescent="0.35">
      <c r="A223" t="s">
        <v>253</v>
      </c>
      <c r="B223" t="s">
        <v>126</v>
      </c>
      <c r="C223" t="s">
        <v>45</v>
      </c>
      <c r="D223">
        <v>0</v>
      </c>
      <c r="E223">
        <v>205671.681342</v>
      </c>
      <c r="F223">
        <v>1445001497.45134</v>
      </c>
      <c r="G223" s="1">
        <f t="shared" si="3"/>
        <v>144500.149745134</v>
      </c>
    </row>
    <row r="224" spans="1:7" hidden="1" x14ac:dyDescent="0.35">
      <c r="A224" t="s">
        <v>254</v>
      </c>
      <c r="B224" t="s">
        <v>217</v>
      </c>
      <c r="C224" t="s">
        <v>53</v>
      </c>
      <c r="D224">
        <v>0</v>
      </c>
      <c r="E224">
        <v>47325.130663000004</v>
      </c>
      <c r="F224">
        <v>67250702.194405004</v>
      </c>
      <c r="G224" s="1">
        <f t="shared" si="3"/>
        <v>6725.0702194405003</v>
      </c>
    </row>
    <row r="225" spans="1:7" hidden="1" x14ac:dyDescent="0.35">
      <c r="A225" t="s">
        <v>255</v>
      </c>
      <c r="B225" t="s">
        <v>212</v>
      </c>
      <c r="C225" t="s">
        <v>213</v>
      </c>
      <c r="D225">
        <v>0</v>
      </c>
      <c r="E225">
        <v>50963.212930000002</v>
      </c>
      <c r="F225">
        <v>117504872.544597</v>
      </c>
      <c r="G225" s="1">
        <f t="shared" si="3"/>
        <v>11750.4872544597</v>
      </c>
    </row>
    <row r="226" spans="1:7" hidden="1" x14ac:dyDescent="0.35">
      <c r="A226" t="s">
        <v>256</v>
      </c>
      <c r="B226" t="s">
        <v>191</v>
      </c>
      <c r="C226" t="s">
        <v>53</v>
      </c>
      <c r="D226">
        <v>0</v>
      </c>
      <c r="E226">
        <v>64742.231699999997</v>
      </c>
      <c r="F226">
        <v>106888019.47958601</v>
      </c>
      <c r="G226" s="1">
        <f t="shared" si="3"/>
        <v>10688.8019479586</v>
      </c>
    </row>
    <row r="227" spans="1:7" hidden="1" x14ac:dyDescent="0.35">
      <c r="A227" t="s">
        <v>257</v>
      </c>
      <c r="B227" t="s">
        <v>217</v>
      </c>
      <c r="C227" t="s">
        <v>53</v>
      </c>
      <c r="D227">
        <v>0</v>
      </c>
      <c r="E227">
        <v>138306.40845799999</v>
      </c>
      <c r="F227">
        <v>338042879.823183</v>
      </c>
      <c r="G227" s="1">
        <f t="shared" si="3"/>
        <v>33804.287982318303</v>
      </c>
    </row>
    <row r="228" spans="1:7" hidden="1" x14ac:dyDescent="0.35">
      <c r="A228" t="s">
        <v>258</v>
      </c>
      <c r="B228" t="s">
        <v>217</v>
      </c>
      <c r="C228" t="s">
        <v>53</v>
      </c>
      <c r="D228">
        <v>0</v>
      </c>
      <c r="E228">
        <v>56623.940526999999</v>
      </c>
      <c r="F228">
        <v>105183761.56914601</v>
      </c>
      <c r="G228" s="1">
        <f t="shared" si="3"/>
        <v>10518.376156914601</v>
      </c>
    </row>
    <row r="229" spans="1:7" hidden="1" x14ac:dyDescent="0.35">
      <c r="A229" t="s">
        <v>259</v>
      </c>
      <c r="B229" t="s">
        <v>260</v>
      </c>
      <c r="C229" t="s">
        <v>53</v>
      </c>
      <c r="D229">
        <v>0</v>
      </c>
      <c r="E229">
        <v>63903.690857000001</v>
      </c>
      <c r="F229">
        <v>143649717.56696901</v>
      </c>
      <c r="G229" s="1">
        <f t="shared" si="3"/>
        <v>14364.971756696901</v>
      </c>
    </row>
    <row r="230" spans="1:7" hidden="1" x14ac:dyDescent="0.35">
      <c r="A230" t="s">
        <v>261</v>
      </c>
      <c r="B230" t="s">
        <v>234</v>
      </c>
      <c r="C230" t="s">
        <v>213</v>
      </c>
      <c r="D230">
        <v>0</v>
      </c>
      <c r="E230">
        <v>65672.058955999993</v>
      </c>
      <c r="F230">
        <v>102991474.783049</v>
      </c>
      <c r="G230" s="1">
        <f t="shared" si="3"/>
        <v>10299.1474783049</v>
      </c>
    </row>
    <row r="231" spans="1:7" hidden="1" x14ac:dyDescent="0.35">
      <c r="A231" t="s">
        <v>262</v>
      </c>
      <c r="B231" t="s">
        <v>236</v>
      </c>
      <c r="C231" t="s">
        <v>237</v>
      </c>
      <c r="D231">
        <v>0</v>
      </c>
      <c r="E231">
        <v>117763.385307</v>
      </c>
      <c r="F231">
        <v>360488692.38101798</v>
      </c>
      <c r="G231" s="1">
        <f t="shared" si="3"/>
        <v>36048.869238101797</v>
      </c>
    </row>
    <row r="232" spans="1:7" hidden="1" x14ac:dyDescent="0.35">
      <c r="A232" t="s">
        <v>263</v>
      </c>
      <c r="B232" t="s">
        <v>191</v>
      </c>
      <c r="C232" t="s">
        <v>53</v>
      </c>
      <c r="D232">
        <v>0</v>
      </c>
      <c r="E232">
        <v>93437.648835999993</v>
      </c>
      <c r="F232">
        <v>298749242.95214301</v>
      </c>
      <c r="G232" s="1">
        <f t="shared" si="3"/>
        <v>29874.924295214303</v>
      </c>
    </row>
    <row r="233" spans="1:7" hidden="1" x14ac:dyDescent="0.35">
      <c r="A233" t="s">
        <v>264</v>
      </c>
      <c r="B233" t="s">
        <v>181</v>
      </c>
      <c r="C233" t="s">
        <v>53</v>
      </c>
      <c r="D233">
        <v>0</v>
      </c>
      <c r="E233">
        <v>134686.14501899999</v>
      </c>
      <c r="F233">
        <v>527976526.00020099</v>
      </c>
      <c r="G233" s="1">
        <f t="shared" si="3"/>
        <v>52797.652600020097</v>
      </c>
    </row>
    <row r="234" spans="1:7" hidden="1" x14ac:dyDescent="0.35">
      <c r="A234" t="s">
        <v>265</v>
      </c>
      <c r="B234" t="s">
        <v>266</v>
      </c>
      <c r="C234" t="s">
        <v>53</v>
      </c>
      <c r="D234">
        <v>0</v>
      </c>
      <c r="E234">
        <v>71603.524699999994</v>
      </c>
      <c r="F234">
        <v>229711484.77947801</v>
      </c>
      <c r="G234" s="1">
        <f t="shared" si="3"/>
        <v>22971.148477947801</v>
      </c>
    </row>
    <row r="235" spans="1:7" hidden="1" x14ac:dyDescent="0.35">
      <c r="A235" t="s">
        <v>267</v>
      </c>
      <c r="B235" t="s">
        <v>234</v>
      </c>
      <c r="C235" t="s">
        <v>213</v>
      </c>
      <c r="D235">
        <v>0</v>
      </c>
      <c r="E235">
        <v>73494.901658999996</v>
      </c>
      <c r="F235">
        <v>147031675.63164899</v>
      </c>
      <c r="G235" s="1">
        <f t="shared" si="3"/>
        <v>14703.1675631649</v>
      </c>
    </row>
    <row r="236" spans="1:7" hidden="1" x14ac:dyDescent="0.35">
      <c r="A236" t="s">
        <v>268</v>
      </c>
      <c r="B236" t="s">
        <v>124</v>
      </c>
      <c r="C236" t="s">
        <v>45</v>
      </c>
      <c r="D236">
        <v>0</v>
      </c>
      <c r="E236">
        <v>169597.105797</v>
      </c>
      <c r="F236">
        <v>729620775.42839503</v>
      </c>
      <c r="G236" s="1">
        <f t="shared" si="3"/>
        <v>72962.077542839499</v>
      </c>
    </row>
    <row r="237" spans="1:7" hidden="1" x14ac:dyDescent="0.35">
      <c r="A237" t="s">
        <v>269</v>
      </c>
      <c r="B237" t="s">
        <v>236</v>
      </c>
      <c r="C237" t="s">
        <v>237</v>
      </c>
      <c r="D237">
        <v>0</v>
      </c>
      <c r="E237">
        <v>136832.68509000001</v>
      </c>
      <c r="F237">
        <v>629294031.20803797</v>
      </c>
      <c r="G237" s="1">
        <f t="shared" si="3"/>
        <v>62929.4031208038</v>
      </c>
    </row>
    <row r="238" spans="1:7" hidden="1" x14ac:dyDescent="0.35">
      <c r="A238" t="s">
        <v>270</v>
      </c>
      <c r="B238" t="s">
        <v>271</v>
      </c>
      <c r="C238" t="s">
        <v>213</v>
      </c>
      <c r="D238">
        <v>0</v>
      </c>
      <c r="E238">
        <v>240449.30390200001</v>
      </c>
      <c r="F238">
        <v>1503199655.07864</v>
      </c>
      <c r="G238" s="1">
        <f t="shared" si="3"/>
        <v>150319.96550786399</v>
      </c>
    </row>
    <row r="239" spans="1:7" hidden="1" x14ac:dyDescent="0.35">
      <c r="A239" t="s">
        <v>272</v>
      </c>
      <c r="B239" t="s">
        <v>124</v>
      </c>
      <c r="C239" t="s">
        <v>45</v>
      </c>
      <c r="D239">
        <v>0</v>
      </c>
      <c r="E239">
        <v>236020.44253199999</v>
      </c>
      <c r="F239">
        <v>1197603456.5543699</v>
      </c>
      <c r="G239" s="1">
        <f t="shared" si="3"/>
        <v>119760.34565543699</v>
      </c>
    </row>
    <row r="240" spans="1:7" hidden="1" x14ac:dyDescent="0.35">
      <c r="A240" t="s">
        <v>273</v>
      </c>
      <c r="B240" t="s">
        <v>249</v>
      </c>
      <c r="C240" t="s">
        <v>250</v>
      </c>
      <c r="D240">
        <v>0</v>
      </c>
      <c r="E240">
        <v>121337.238262</v>
      </c>
      <c r="F240">
        <v>534100014.14394301</v>
      </c>
      <c r="G240" s="1">
        <f t="shared" si="3"/>
        <v>53410.001414394304</v>
      </c>
    </row>
    <row r="241" spans="1:7" hidden="1" x14ac:dyDescent="0.35">
      <c r="A241" t="s">
        <v>274</v>
      </c>
      <c r="B241" t="s">
        <v>217</v>
      </c>
      <c r="C241" t="s">
        <v>53</v>
      </c>
      <c r="D241">
        <v>0</v>
      </c>
      <c r="E241">
        <v>81532.109096999993</v>
      </c>
      <c r="F241">
        <v>201648964.99759901</v>
      </c>
      <c r="G241" s="1">
        <f t="shared" si="3"/>
        <v>20164.8964997599</v>
      </c>
    </row>
    <row r="242" spans="1:7" hidden="1" x14ac:dyDescent="0.35">
      <c r="A242" t="s">
        <v>275</v>
      </c>
      <c r="B242" t="s">
        <v>212</v>
      </c>
      <c r="C242" t="s">
        <v>213</v>
      </c>
      <c r="D242">
        <v>0</v>
      </c>
      <c r="E242">
        <v>172892.63328400001</v>
      </c>
      <c r="F242">
        <v>793868744.64332604</v>
      </c>
      <c r="G242" s="1">
        <f t="shared" si="3"/>
        <v>79386.874464332606</v>
      </c>
    </row>
    <row r="243" spans="1:7" hidden="1" x14ac:dyDescent="0.35">
      <c r="A243" t="s">
        <v>276</v>
      </c>
      <c r="B243" t="s">
        <v>266</v>
      </c>
      <c r="C243" t="s">
        <v>53</v>
      </c>
      <c r="D243">
        <v>0</v>
      </c>
      <c r="E243">
        <v>93251.711286000005</v>
      </c>
      <c r="F243">
        <v>217513054.39299199</v>
      </c>
      <c r="G243" s="1">
        <f t="shared" si="3"/>
        <v>21751.305439299198</v>
      </c>
    </row>
    <row r="244" spans="1:7" hidden="1" x14ac:dyDescent="0.35">
      <c r="A244" t="s">
        <v>126</v>
      </c>
      <c r="B244" t="s">
        <v>126</v>
      </c>
      <c r="C244" t="s">
        <v>45</v>
      </c>
      <c r="D244">
        <v>0</v>
      </c>
      <c r="E244">
        <v>261356.55467499999</v>
      </c>
      <c r="F244">
        <v>1508306785.1630199</v>
      </c>
      <c r="G244" s="1">
        <f t="shared" si="3"/>
        <v>150830.678516302</v>
      </c>
    </row>
    <row r="245" spans="1:7" hidden="1" x14ac:dyDescent="0.35">
      <c r="A245" t="s">
        <v>277</v>
      </c>
      <c r="B245" t="s">
        <v>271</v>
      </c>
      <c r="C245" t="s">
        <v>213</v>
      </c>
      <c r="D245">
        <v>0</v>
      </c>
      <c r="E245">
        <v>117852.855775</v>
      </c>
      <c r="F245">
        <v>575260938.63552904</v>
      </c>
      <c r="G245" s="1">
        <f t="shared" si="3"/>
        <v>57526.093863552902</v>
      </c>
    </row>
    <row r="246" spans="1:7" hidden="1" x14ac:dyDescent="0.35">
      <c r="A246" t="s">
        <v>278</v>
      </c>
      <c r="B246" t="s">
        <v>271</v>
      </c>
      <c r="C246" t="s">
        <v>213</v>
      </c>
      <c r="D246">
        <v>0</v>
      </c>
      <c r="E246">
        <v>120447.280457</v>
      </c>
      <c r="F246">
        <v>366776951.76372099</v>
      </c>
      <c r="G246" s="1">
        <f t="shared" si="3"/>
        <v>36677.695176372101</v>
      </c>
    </row>
    <row r="247" spans="1:7" hidden="1" x14ac:dyDescent="0.35">
      <c r="A247" t="s">
        <v>279</v>
      </c>
      <c r="B247" t="s">
        <v>191</v>
      </c>
      <c r="C247" t="s">
        <v>53</v>
      </c>
      <c r="D247">
        <v>0</v>
      </c>
      <c r="E247">
        <v>224190.46324700001</v>
      </c>
      <c r="F247">
        <v>886447127.22626996</v>
      </c>
      <c r="G247" s="1">
        <f t="shared" si="3"/>
        <v>88644.712722626995</v>
      </c>
    </row>
    <row r="248" spans="1:7" hidden="1" x14ac:dyDescent="0.35">
      <c r="A248" t="s">
        <v>280</v>
      </c>
      <c r="B248" t="s">
        <v>200</v>
      </c>
      <c r="C248" t="s">
        <v>45</v>
      </c>
      <c r="D248">
        <v>0</v>
      </c>
      <c r="E248">
        <v>151977.73442699999</v>
      </c>
      <c r="F248">
        <v>787948085.289837</v>
      </c>
      <c r="G248" s="1">
        <f t="shared" si="3"/>
        <v>78794.808528983704</v>
      </c>
    </row>
    <row r="249" spans="1:7" hidden="1" x14ac:dyDescent="0.35">
      <c r="A249" t="s">
        <v>281</v>
      </c>
      <c r="B249" t="s">
        <v>271</v>
      </c>
      <c r="C249" t="s">
        <v>213</v>
      </c>
      <c r="D249">
        <v>0</v>
      </c>
      <c r="E249">
        <v>214798.33705900001</v>
      </c>
      <c r="F249">
        <v>727043970.36726904</v>
      </c>
      <c r="G249" s="1">
        <f t="shared" si="3"/>
        <v>72704.397036726907</v>
      </c>
    </row>
    <row r="250" spans="1:7" hidden="1" x14ac:dyDescent="0.35">
      <c r="A250" t="s">
        <v>282</v>
      </c>
      <c r="B250" t="s">
        <v>234</v>
      </c>
      <c r="C250" t="s">
        <v>213</v>
      </c>
      <c r="D250">
        <v>0</v>
      </c>
      <c r="E250">
        <v>156244.679083</v>
      </c>
      <c r="F250">
        <v>576546620.52813399</v>
      </c>
      <c r="G250" s="1">
        <f t="shared" si="3"/>
        <v>57654.662052813401</v>
      </c>
    </row>
    <row r="251" spans="1:7" hidden="1" x14ac:dyDescent="0.35">
      <c r="A251" t="s">
        <v>283</v>
      </c>
      <c r="B251" t="s">
        <v>266</v>
      </c>
      <c r="C251" t="s">
        <v>53</v>
      </c>
      <c r="D251">
        <v>0</v>
      </c>
      <c r="E251">
        <v>126602.760499</v>
      </c>
      <c r="F251">
        <v>333113708.88274097</v>
      </c>
      <c r="G251" s="1">
        <f t="shared" si="3"/>
        <v>33311.370888274098</v>
      </c>
    </row>
    <row r="252" spans="1:7" hidden="1" x14ac:dyDescent="0.35">
      <c r="A252" t="s">
        <v>284</v>
      </c>
      <c r="B252" t="s">
        <v>236</v>
      </c>
      <c r="C252" t="s">
        <v>237</v>
      </c>
      <c r="D252">
        <v>0</v>
      </c>
      <c r="E252">
        <v>171288.66719899999</v>
      </c>
      <c r="F252">
        <v>820246258.97764802</v>
      </c>
      <c r="G252" s="1">
        <f t="shared" si="3"/>
        <v>82024.625897764796</v>
      </c>
    </row>
    <row r="253" spans="1:7" hidden="1" x14ac:dyDescent="0.35">
      <c r="A253" t="s">
        <v>217</v>
      </c>
      <c r="B253" t="s">
        <v>217</v>
      </c>
      <c r="C253" t="s">
        <v>53</v>
      </c>
      <c r="D253">
        <v>0</v>
      </c>
      <c r="E253">
        <v>146562.624579</v>
      </c>
      <c r="F253">
        <v>724216390.28228104</v>
      </c>
      <c r="G253" s="1">
        <f t="shared" si="3"/>
        <v>72421.639028228106</v>
      </c>
    </row>
    <row r="254" spans="1:7" hidden="1" x14ac:dyDescent="0.35">
      <c r="A254" t="s">
        <v>236</v>
      </c>
      <c r="B254" t="s">
        <v>236</v>
      </c>
      <c r="C254" t="s">
        <v>237</v>
      </c>
      <c r="D254">
        <v>0</v>
      </c>
      <c r="E254">
        <v>146481.38730999999</v>
      </c>
      <c r="F254">
        <v>740151780.82808602</v>
      </c>
      <c r="G254" s="1">
        <f t="shared" si="3"/>
        <v>74015.178082808605</v>
      </c>
    </row>
    <row r="255" spans="1:7" hidden="1" x14ac:dyDescent="0.35">
      <c r="A255" t="s">
        <v>249</v>
      </c>
      <c r="B255" t="s">
        <v>249</v>
      </c>
      <c r="C255" t="s">
        <v>250</v>
      </c>
      <c r="D255">
        <v>0</v>
      </c>
      <c r="E255">
        <v>220241.16050699999</v>
      </c>
      <c r="F255">
        <v>1143390591.5211799</v>
      </c>
      <c r="G255" s="1">
        <f t="shared" si="3"/>
        <v>114339.05915211799</v>
      </c>
    </row>
    <row r="256" spans="1:7" hidden="1" x14ac:dyDescent="0.35">
      <c r="A256" t="s">
        <v>285</v>
      </c>
      <c r="B256" t="s">
        <v>260</v>
      </c>
      <c r="C256" t="s">
        <v>53</v>
      </c>
      <c r="D256">
        <v>0</v>
      </c>
      <c r="E256">
        <v>136545.27311800001</v>
      </c>
      <c r="F256">
        <v>527704965.794406</v>
      </c>
      <c r="G256" s="1">
        <f t="shared" si="3"/>
        <v>52770.496579440602</v>
      </c>
    </row>
    <row r="257" spans="1:7" hidden="1" x14ac:dyDescent="0.35">
      <c r="A257" t="s">
        <v>196</v>
      </c>
      <c r="B257" t="s">
        <v>271</v>
      </c>
      <c r="C257" t="s">
        <v>213</v>
      </c>
      <c r="D257">
        <v>0</v>
      </c>
      <c r="E257">
        <v>176813.362872</v>
      </c>
      <c r="F257">
        <v>1033268846.9176</v>
      </c>
      <c r="G257" s="1">
        <f t="shared" si="3"/>
        <v>103326.88469176</v>
      </c>
    </row>
    <row r="258" spans="1:7" hidden="1" x14ac:dyDescent="0.35">
      <c r="A258" t="s">
        <v>286</v>
      </c>
      <c r="B258" t="s">
        <v>266</v>
      </c>
      <c r="C258" t="s">
        <v>53</v>
      </c>
      <c r="D258">
        <v>0</v>
      </c>
      <c r="E258">
        <v>203664.773277</v>
      </c>
      <c r="F258">
        <v>1021729646.7506599</v>
      </c>
      <c r="G258" s="1">
        <f t="shared" si="3"/>
        <v>102172.96467506599</v>
      </c>
    </row>
    <row r="259" spans="1:7" hidden="1" x14ac:dyDescent="0.35">
      <c r="A259" t="s">
        <v>287</v>
      </c>
      <c r="B259" t="s">
        <v>200</v>
      </c>
      <c r="C259" t="s">
        <v>45</v>
      </c>
      <c r="D259">
        <v>0</v>
      </c>
      <c r="E259">
        <v>213604.813953</v>
      </c>
      <c r="F259">
        <v>1504817453.55724</v>
      </c>
      <c r="G259" s="1">
        <f t="shared" ref="G259:G322" si="4">+F259/10000</f>
        <v>150481.74535572401</v>
      </c>
    </row>
    <row r="260" spans="1:7" hidden="1" x14ac:dyDescent="0.35">
      <c r="A260" t="s">
        <v>66</v>
      </c>
      <c r="B260" t="s">
        <v>271</v>
      </c>
      <c r="C260" t="s">
        <v>213</v>
      </c>
      <c r="D260">
        <v>0</v>
      </c>
      <c r="E260">
        <v>108198.014407</v>
      </c>
      <c r="F260">
        <v>407194972.333987</v>
      </c>
      <c r="G260" s="1">
        <f t="shared" si="4"/>
        <v>40719.497233398703</v>
      </c>
    </row>
    <row r="261" spans="1:7" hidden="1" x14ac:dyDescent="0.35">
      <c r="A261" t="s">
        <v>288</v>
      </c>
      <c r="B261" t="s">
        <v>200</v>
      </c>
      <c r="C261" t="s">
        <v>45</v>
      </c>
      <c r="D261">
        <v>0</v>
      </c>
      <c r="E261">
        <v>194479.778005</v>
      </c>
      <c r="F261">
        <v>935747093.103688</v>
      </c>
      <c r="G261" s="1">
        <f t="shared" si="4"/>
        <v>93574.709310368795</v>
      </c>
    </row>
    <row r="262" spans="1:7" hidden="1" x14ac:dyDescent="0.35">
      <c r="A262" t="s">
        <v>289</v>
      </c>
      <c r="B262" t="s">
        <v>236</v>
      </c>
      <c r="C262" t="s">
        <v>237</v>
      </c>
      <c r="D262">
        <v>0</v>
      </c>
      <c r="E262">
        <v>114966.86077299999</v>
      </c>
      <c r="F262">
        <v>360775644.65297103</v>
      </c>
      <c r="G262" s="1">
        <f t="shared" si="4"/>
        <v>36077.564465297102</v>
      </c>
    </row>
    <row r="263" spans="1:7" hidden="1" x14ac:dyDescent="0.35">
      <c r="A263" t="s">
        <v>290</v>
      </c>
      <c r="B263" t="s">
        <v>141</v>
      </c>
      <c r="C263" t="s">
        <v>45</v>
      </c>
      <c r="D263">
        <v>0</v>
      </c>
      <c r="E263">
        <v>359485.850217</v>
      </c>
      <c r="F263">
        <v>1394769452.0065899</v>
      </c>
      <c r="G263" s="1">
        <f t="shared" si="4"/>
        <v>139476.94520065899</v>
      </c>
    </row>
    <row r="264" spans="1:7" hidden="1" x14ac:dyDescent="0.35">
      <c r="A264" t="s">
        <v>291</v>
      </c>
      <c r="B264" t="s">
        <v>234</v>
      </c>
      <c r="C264" t="s">
        <v>213</v>
      </c>
      <c r="D264">
        <v>0</v>
      </c>
      <c r="E264">
        <v>198229.66770200001</v>
      </c>
      <c r="F264">
        <v>1080821825.5541301</v>
      </c>
      <c r="G264" s="1">
        <f t="shared" si="4"/>
        <v>108082.182555413</v>
      </c>
    </row>
    <row r="265" spans="1:7" hidden="1" x14ac:dyDescent="0.35">
      <c r="A265" t="s">
        <v>292</v>
      </c>
      <c r="B265" t="s">
        <v>236</v>
      </c>
      <c r="C265" t="s">
        <v>237</v>
      </c>
      <c r="D265">
        <v>0</v>
      </c>
      <c r="E265">
        <v>117679.36008300001</v>
      </c>
      <c r="F265">
        <v>274761898.33791399</v>
      </c>
      <c r="G265" s="1">
        <f t="shared" si="4"/>
        <v>27476.189833791399</v>
      </c>
    </row>
    <row r="266" spans="1:7" hidden="1" x14ac:dyDescent="0.35">
      <c r="A266" t="s">
        <v>251</v>
      </c>
      <c r="B266" t="s">
        <v>271</v>
      </c>
      <c r="C266" t="s">
        <v>213</v>
      </c>
      <c r="D266">
        <v>0</v>
      </c>
      <c r="E266">
        <v>34132.521247999997</v>
      </c>
      <c r="F266">
        <v>46826251.942681998</v>
      </c>
      <c r="G266" s="1">
        <f t="shared" si="4"/>
        <v>4682.6251942682002</v>
      </c>
    </row>
    <row r="267" spans="1:7" hidden="1" x14ac:dyDescent="0.35">
      <c r="A267" t="s">
        <v>293</v>
      </c>
      <c r="B267" t="s">
        <v>249</v>
      </c>
      <c r="C267" t="s">
        <v>250</v>
      </c>
      <c r="D267">
        <v>0</v>
      </c>
      <c r="E267">
        <v>180301.98929699999</v>
      </c>
      <c r="F267">
        <v>954717811.91176999</v>
      </c>
      <c r="G267" s="1">
        <f t="shared" si="4"/>
        <v>95471.781191176997</v>
      </c>
    </row>
    <row r="268" spans="1:7" hidden="1" x14ac:dyDescent="0.35">
      <c r="A268" t="s">
        <v>294</v>
      </c>
      <c r="B268" t="s">
        <v>266</v>
      </c>
      <c r="C268" t="s">
        <v>53</v>
      </c>
      <c r="D268">
        <v>0</v>
      </c>
      <c r="E268">
        <v>99583.320663999999</v>
      </c>
      <c r="F268">
        <v>399260594.60505903</v>
      </c>
      <c r="G268" s="1">
        <f t="shared" si="4"/>
        <v>39926.059460505901</v>
      </c>
    </row>
    <row r="269" spans="1:7" hidden="1" x14ac:dyDescent="0.35">
      <c r="A269" t="s">
        <v>295</v>
      </c>
      <c r="B269" t="s">
        <v>53</v>
      </c>
      <c r="C269" t="s">
        <v>53</v>
      </c>
      <c r="D269">
        <v>0</v>
      </c>
      <c r="E269">
        <v>298050.31938599999</v>
      </c>
      <c r="F269">
        <v>1947329050.8736701</v>
      </c>
      <c r="G269" s="1">
        <f t="shared" si="4"/>
        <v>194732.90508736702</v>
      </c>
    </row>
    <row r="270" spans="1:7" hidden="1" x14ac:dyDescent="0.35">
      <c r="A270" t="s">
        <v>296</v>
      </c>
      <c r="B270" t="s">
        <v>266</v>
      </c>
      <c r="C270" t="s">
        <v>53</v>
      </c>
      <c r="D270">
        <v>0</v>
      </c>
      <c r="E270">
        <v>148444.058357</v>
      </c>
      <c r="F270">
        <v>694119932.78210104</v>
      </c>
      <c r="G270" s="1">
        <f t="shared" si="4"/>
        <v>69411.99327821011</v>
      </c>
    </row>
    <row r="271" spans="1:7" hidden="1" x14ac:dyDescent="0.35">
      <c r="A271" t="s">
        <v>297</v>
      </c>
      <c r="B271" t="s">
        <v>217</v>
      </c>
      <c r="C271" t="s">
        <v>53</v>
      </c>
      <c r="D271">
        <v>0</v>
      </c>
      <c r="E271">
        <v>137993.21977299999</v>
      </c>
      <c r="F271">
        <v>405518245.96809298</v>
      </c>
      <c r="G271" s="1">
        <f t="shared" si="4"/>
        <v>40551.824596809296</v>
      </c>
    </row>
    <row r="272" spans="1:7" hidden="1" x14ac:dyDescent="0.35">
      <c r="A272" t="s">
        <v>298</v>
      </c>
      <c r="B272" t="s">
        <v>249</v>
      </c>
      <c r="C272" t="s">
        <v>250</v>
      </c>
      <c r="D272">
        <v>0</v>
      </c>
      <c r="E272">
        <v>159217.974345</v>
      </c>
      <c r="F272">
        <v>611323292.73770905</v>
      </c>
      <c r="G272" s="1">
        <f t="shared" si="4"/>
        <v>61132.329273770905</v>
      </c>
    </row>
    <row r="273" spans="1:7" hidden="1" x14ac:dyDescent="0.35">
      <c r="A273" t="s">
        <v>105</v>
      </c>
      <c r="B273" t="s">
        <v>217</v>
      </c>
      <c r="C273" t="s">
        <v>53</v>
      </c>
      <c r="D273">
        <v>0</v>
      </c>
      <c r="E273">
        <v>100648.73906399999</v>
      </c>
      <c r="F273">
        <v>399342375.18444198</v>
      </c>
      <c r="G273" s="1">
        <f t="shared" si="4"/>
        <v>39934.237518444199</v>
      </c>
    </row>
    <row r="274" spans="1:7" hidden="1" x14ac:dyDescent="0.35">
      <c r="A274" t="s">
        <v>173</v>
      </c>
      <c r="B274" t="s">
        <v>236</v>
      </c>
      <c r="C274" t="s">
        <v>237</v>
      </c>
      <c r="D274">
        <v>0</v>
      </c>
      <c r="E274">
        <v>231379.14543100001</v>
      </c>
      <c r="F274">
        <v>1547053856.61449</v>
      </c>
      <c r="G274" s="1">
        <f t="shared" si="4"/>
        <v>154705.38566144899</v>
      </c>
    </row>
    <row r="275" spans="1:7" hidden="1" x14ac:dyDescent="0.35">
      <c r="A275" t="s">
        <v>299</v>
      </c>
      <c r="B275" t="s">
        <v>300</v>
      </c>
      <c r="C275" t="s">
        <v>250</v>
      </c>
      <c r="D275">
        <v>0</v>
      </c>
      <c r="E275">
        <v>69446.843825000004</v>
      </c>
      <c r="F275">
        <v>182498591.44263199</v>
      </c>
      <c r="G275" s="1">
        <f t="shared" si="4"/>
        <v>18249.859144263199</v>
      </c>
    </row>
    <row r="276" spans="1:7" hidden="1" x14ac:dyDescent="0.35">
      <c r="A276" t="s">
        <v>301</v>
      </c>
      <c r="B276" t="s">
        <v>271</v>
      </c>
      <c r="C276" t="s">
        <v>213</v>
      </c>
      <c r="D276">
        <v>0</v>
      </c>
      <c r="E276">
        <v>148448.02142999999</v>
      </c>
      <c r="F276">
        <v>863244431.22220194</v>
      </c>
      <c r="G276" s="1">
        <f t="shared" si="4"/>
        <v>86324.443122220197</v>
      </c>
    </row>
    <row r="277" spans="1:7" hidden="1" x14ac:dyDescent="0.35">
      <c r="A277" t="s">
        <v>302</v>
      </c>
      <c r="B277" t="s">
        <v>260</v>
      </c>
      <c r="C277" t="s">
        <v>53</v>
      </c>
      <c r="D277">
        <v>0</v>
      </c>
      <c r="E277">
        <v>231378.79043699999</v>
      </c>
      <c r="F277">
        <v>972297926.80790496</v>
      </c>
      <c r="G277" s="1">
        <f t="shared" si="4"/>
        <v>97229.792680790502</v>
      </c>
    </row>
    <row r="278" spans="1:7" hidden="1" x14ac:dyDescent="0.35">
      <c r="A278" t="s">
        <v>303</v>
      </c>
      <c r="B278" t="s">
        <v>234</v>
      </c>
      <c r="C278" t="s">
        <v>213</v>
      </c>
      <c r="D278">
        <v>0</v>
      </c>
      <c r="E278">
        <v>270144.99507800001</v>
      </c>
      <c r="F278">
        <v>1387963337.8471701</v>
      </c>
      <c r="G278" s="1">
        <f t="shared" si="4"/>
        <v>138796.33378471702</v>
      </c>
    </row>
    <row r="279" spans="1:7" hidden="1" x14ac:dyDescent="0.35">
      <c r="A279" t="s">
        <v>304</v>
      </c>
      <c r="B279" t="s">
        <v>271</v>
      </c>
      <c r="C279" t="s">
        <v>213</v>
      </c>
      <c r="D279">
        <v>0</v>
      </c>
      <c r="E279">
        <v>185335.93046100001</v>
      </c>
      <c r="F279">
        <v>1109820873.0520401</v>
      </c>
      <c r="G279" s="1">
        <f t="shared" si="4"/>
        <v>110982.08730520401</v>
      </c>
    </row>
    <row r="280" spans="1:7" hidden="1" x14ac:dyDescent="0.35">
      <c r="A280" t="s">
        <v>305</v>
      </c>
      <c r="B280" t="s">
        <v>217</v>
      </c>
      <c r="C280" t="s">
        <v>53</v>
      </c>
      <c r="D280">
        <v>0</v>
      </c>
      <c r="E280">
        <v>147386.85935899999</v>
      </c>
      <c r="F280">
        <v>788719246.66851199</v>
      </c>
      <c r="G280" s="1">
        <f t="shared" si="4"/>
        <v>78871.924666851191</v>
      </c>
    </row>
    <row r="281" spans="1:7" hidden="1" x14ac:dyDescent="0.35">
      <c r="A281" t="s">
        <v>306</v>
      </c>
      <c r="B281" t="s">
        <v>260</v>
      </c>
      <c r="C281" t="s">
        <v>53</v>
      </c>
      <c r="D281">
        <v>0</v>
      </c>
      <c r="E281">
        <v>231795.958204</v>
      </c>
      <c r="F281">
        <v>1043065788.89806</v>
      </c>
      <c r="G281" s="1">
        <f t="shared" si="4"/>
        <v>104306.578889806</v>
      </c>
    </row>
    <row r="282" spans="1:7" hidden="1" x14ac:dyDescent="0.35">
      <c r="A282" t="s">
        <v>307</v>
      </c>
      <c r="B282" t="s">
        <v>308</v>
      </c>
      <c r="C282" t="s">
        <v>237</v>
      </c>
      <c r="D282">
        <v>0</v>
      </c>
      <c r="E282">
        <v>135859.14350400001</v>
      </c>
      <c r="F282">
        <v>427355559.05477101</v>
      </c>
      <c r="G282" s="1">
        <f t="shared" si="4"/>
        <v>42735.5559054771</v>
      </c>
    </row>
    <row r="283" spans="1:7" hidden="1" x14ac:dyDescent="0.35">
      <c r="A283" t="s">
        <v>300</v>
      </c>
      <c r="B283" t="s">
        <v>300</v>
      </c>
      <c r="C283" t="s">
        <v>250</v>
      </c>
      <c r="D283">
        <v>0</v>
      </c>
      <c r="E283">
        <v>63956.031462999999</v>
      </c>
      <c r="F283">
        <v>131323678.73123699</v>
      </c>
      <c r="G283" s="1">
        <f t="shared" si="4"/>
        <v>13132.3678731237</v>
      </c>
    </row>
    <row r="284" spans="1:7" hidden="1" x14ac:dyDescent="0.35">
      <c r="A284" t="s">
        <v>72</v>
      </c>
      <c r="B284" t="s">
        <v>266</v>
      </c>
      <c r="C284" t="s">
        <v>53</v>
      </c>
      <c r="D284">
        <v>0</v>
      </c>
      <c r="E284">
        <v>158577.58470199999</v>
      </c>
      <c r="F284">
        <v>807163230.22838199</v>
      </c>
      <c r="G284" s="1">
        <f t="shared" si="4"/>
        <v>80716.323022838202</v>
      </c>
    </row>
    <row r="285" spans="1:7" hidden="1" x14ac:dyDescent="0.35">
      <c r="A285" t="s">
        <v>309</v>
      </c>
      <c r="B285" t="s">
        <v>310</v>
      </c>
      <c r="C285" t="s">
        <v>53</v>
      </c>
      <c r="D285">
        <v>0</v>
      </c>
      <c r="E285">
        <v>103784.89294000001</v>
      </c>
      <c r="F285">
        <v>515492737.06601298</v>
      </c>
      <c r="G285" s="1">
        <f t="shared" si="4"/>
        <v>51549.2737066013</v>
      </c>
    </row>
    <row r="286" spans="1:7" hidden="1" x14ac:dyDescent="0.35">
      <c r="A286" t="s">
        <v>311</v>
      </c>
      <c r="B286" t="s">
        <v>308</v>
      </c>
      <c r="C286" t="s">
        <v>237</v>
      </c>
      <c r="D286">
        <v>0</v>
      </c>
      <c r="E286">
        <v>104312.94854899999</v>
      </c>
      <c r="F286">
        <v>395005039.51290298</v>
      </c>
      <c r="G286" s="1">
        <f t="shared" si="4"/>
        <v>39500.503951290295</v>
      </c>
    </row>
    <row r="287" spans="1:7" hidden="1" x14ac:dyDescent="0.35">
      <c r="A287" t="s">
        <v>312</v>
      </c>
      <c r="B287" t="s">
        <v>308</v>
      </c>
      <c r="C287" t="s">
        <v>237</v>
      </c>
      <c r="D287">
        <v>0</v>
      </c>
      <c r="E287">
        <v>108655.98316800001</v>
      </c>
      <c r="F287">
        <v>505466218.34524399</v>
      </c>
      <c r="G287" s="1">
        <f t="shared" si="4"/>
        <v>50546.621834524398</v>
      </c>
    </row>
    <row r="288" spans="1:7" hidden="1" x14ac:dyDescent="0.35">
      <c r="A288" t="s">
        <v>313</v>
      </c>
      <c r="B288" t="s">
        <v>314</v>
      </c>
      <c r="C288" t="s">
        <v>237</v>
      </c>
      <c r="D288">
        <v>0</v>
      </c>
      <c r="E288">
        <v>146749.744657</v>
      </c>
      <c r="F288">
        <v>761433874.70430899</v>
      </c>
      <c r="G288" s="1">
        <f t="shared" si="4"/>
        <v>76143.387470430898</v>
      </c>
    </row>
    <row r="289" spans="1:7" hidden="1" x14ac:dyDescent="0.35">
      <c r="A289" t="s">
        <v>315</v>
      </c>
      <c r="B289" t="s">
        <v>271</v>
      </c>
      <c r="C289" t="s">
        <v>213</v>
      </c>
      <c r="D289">
        <v>0</v>
      </c>
      <c r="E289">
        <v>151094.44682400001</v>
      </c>
      <c r="F289">
        <v>716026288.34156299</v>
      </c>
      <c r="G289" s="1">
        <f t="shared" si="4"/>
        <v>71602.628834156305</v>
      </c>
    </row>
    <row r="290" spans="1:7" hidden="1" x14ac:dyDescent="0.35">
      <c r="A290" t="s">
        <v>316</v>
      </c>
      <c r="B290" t="s">
        <v>217</v>
      </c>
      <c r="C290" t="s">
        <v>53</v>
      </c>
      <c r="D290">
        <v>0</v>
      </c>
      <c r="E290">
        <v>115118.87035899999</v>
      </c>
      <c r="F290">
        <v>518225379.35337299</v>
      </c>
      <c r="G290" s="1">
        <f t="shared" si="4"/>
        <v>51822.537935337299</v>
      </c>
    </row>
    <row r="291" spans="1:7" hidden="1" x14ac:dyDescent="0.35">
      <c r="A291" t="s">
        <v>317</v>
      </c>
      <c r="B291" t="s">
        <v>318</v>
      </c>
      <c r="C291" t="s">
        <v>319</v>
      </c>
      <c r="D291">
        <v>0</v>
      </c>
      <c r="E291">
        <v>132215.079642</v>
      </c>
      <c r="F291">
        <v>632648284.339939</v>
      </c>
      <c r="G291" s="1">
        <f t="shared" si="4"/>
        <v>63264.828433993898</v>
      </c>
    </row>
    <row r="292" spans="1:7" hidden="1" x14ac:dyDescent="0.35">
      <c r="A292" t="s">
        <v>321</v>
      </c>
      <c r="B292" t="s">
        <v>314</v>
      </c>
      <c r="C292" t="s">
        <v>237</v>
      </c>
      <c r="D292">
        <v>0</v>
      </c>
      <c r="E292">
        <v>308754.63982699998</v>
      </c>
      <c r="F292">
        <v>1907526746.51858</v>
      </c>
      <c r="G292" s="1">
        <f t="shared" si="4"/>
        <v>190752.67465185799</v>
      </c>
    </row>
    <row r="293" spans="1:7" hidden="1" x14ac:dyDescent="0.35">
      <c r="A293" t="s">
        <v>322</v>
      </c>
      <c r="B293" t="s">
        <v>323</v>
      </c>
      <c r="C293" t="s">
        <v>319</v>
      </c>
      <c r="D293">
        <v>0</v>
      </c>
      <c r="E293">
        <v>260310.07742300001</v>
      </c>
      <c r="F293">
        <v>1735375494.4118199</v>
      </c>
      <c r="G293" s="1">
        <f t="shared" si="4"/>
        <v>173537.549441182</v>
      </c>
    </row>
    <row r="294" spans="1:7" hidden="1" x14ac:dyDescent="0.35">
      <c r="A294" t="s">
        <v>318</v>
      </c>
      <c r="B294" t="s">
        <v>318</v>
      </c>
      <c r="C294" t="s">
        <v>319</v>
      </c>
      <c r="D294">
        <v>0</v>
      </c>
      <c r="E294">
        <v>130623.222545</v>
      </c>
      <c r="F294">
        <v>602916948.53976905</v>
      </c>
      <c r="G294" s="1">
        <f t="shared" si="4"/>
        <v>60291.694853976907</v>
      </c>
    </row>
    <row r="295" spans="1:7" hidden="1" x14ac:dyDescent="0.35">
      <c r="A295" t="s">
        <v>324</v>
      </c>
      <c r="B295" t="s">
        <v>323</v>
      </c>
      <c r="C295" t="s">
        <v>319</v>
      </c>
      <c r="D295">
        <v>0</v>
      </c>
      <c r="E295">
        <v>67819.878639999995</v>
      </c>
      <c r="F295">
        <v>230327205.89887801</v>
      </c>
      <c r="G295" s="1">
        <f t="shared" si="4"/>
        <v>23032.720589887802</v>
      </c>
    </row>
    <row r="296" spans="1:7" hidden="1" x14ac:dyDescent="0.35">
      <c r="A296" t="s">
        <v>325</v>
      </c>
      <c r="B296" t="s">
        <v>271</v>
      </c>
      <c r="C296" t="s">
        <v>213</v>
      </c>
      <c r="D296">
        <v>0</v>
      </c>
      <c r="E296">
        <v>117075.334952</v>
      </c>
      <c r="F296">
        <v>463883623.39539999</v>
      </c>
      <c r="G296" s="1">
        <f t="shared" si="4"/>
        <v>46388.362339539999</v>
      </c>
    </row>
    <row r="297" spans="1:7" hidden="1" x14ac:dyDescent="0.35">
      <c r="A297" t="s">
        <v>327</v>
      </c>
      <c r="B297" t="s">
        <v>308</v>
      </c>
      <c r="C297" t="s">
        <v>237</v>
      </c>
      <c r="D297">
        <v>0</v>
      </c>
      <c r="E297">
        <v>78278.685893000002</v>
      </c>
      <c r="F297">
        <v>171661517.42407501</v>
      </c>
      <c r="G297" s="1">
        <f t="shared" si="4"/>
        <v>17166.151742407499</v>
      </c>
    </row>
    <row r="298" spans="1:7" hidden="1" x14ac:dyDescent="0.35">
      <c r="A298" t="s">
        <v>328</v>
      </c>
      <c r="B298" t="s">
        <v>314</v>
      </c>
      <c r="C298" t="s">
        <v>237</v>
      </c>
      <c r="D298">
        <v>0</v>
      </c>
      <c r="E298">
        <v>124267.927914</v>
      </c>
      <c r="F298">
        <v>315433623.52940398</v>
      </c>
      <c r="G298" s="1">
        <f t="shared" si="4"/>
        <v>31543.362352940399</v>
      </c>
    </row>
    <row r="299" spans="1:7" hidden="1" x14ac:dyDescent="0.35">
      <c r="A299" t="s">
        <v>329</v>
      </c>
      <c r="B299" t="s">
        <v>260</v>
      </c>
      <c r="C299" t="s">
        <v>53</v>
      </c>
      <c r="D299">
        <v>0</v>
      </c>
      <c r="E299">
        <v>248777.031903</v>
      </c>
      <c r="F299">
        <v>364792061.07940602</v>
      </c>
      <c r="G299" s="1">
        <f t="shared" si="4"/>
        <v>36479.206107940605</v>
      </c>
    </row>
    <row r="300" spans="1:7" hidden="1" x14ac:dyDescent="0.35">
      <c r="A300" t="s">
        <v>330</v>
      </c>
      <c r="B300" t="s">
        <v>308</v>
      </c>
      <c r="C300" t="s">
        <v>237</v>
      </c>
      <c r="D300">
        <v>0</v>
      </c>
      <c r="E300">
        <v>72151.608275000006</v>
      </c>
      <c r="F300">
        <v>149268398.40316701</v>
      </c>
      <c r="G300" s="1">
        <f t="shared" si="4"/>
        <v>14926.839840316701</v>
      </c>
    </row>
    <row r="301" spans="1:7" hidden="1" x14ac:dyDescent="0.35">
      <c r="A301" t="s">
        <v>331</v>
      </c>
      <c r="B301" t="s">
        <v>300</v>
      </c>
      <c r="C301" t="s">
        <v>250</v>
      </c>
      <c r="D301">
        <v>0</v>
      </c>
      <c r="E301">
        <v>102508.821312</v>
      </c>
      <c r="F301">
        <v>253704131.91656199</v>
      </c>
      <c r="G301" s="1">
        <f t="shared" si="4"/>
        <v>25370.4131916562</v>
      </c>
    </row>
    <row r="302" spans="1:7" hidden="1" x14ac:dyDescent="0.35">
      <c r="A302" t="s">
        <v>332</v>
      </c>
      <c r="B302" t="s">
        <v>333</v>
      </c>
      <c r="C302" t="s">
        <v>237</v>
      </c>
      <c r="D302">
        <v>0</v>
      </c>
      <c r="E302">
        <v>109416.771547</v>
      </c>
      <c r="F302">
        <v>440322586.245727</v>
      </c>
      <c r="G302" s="1">
        <f t="shared" si="4"/>
        <v>44032.2586245727</v>
      </c>
    </row>
    <row r="303" spans="1:7" hidden="1" x14ac:dyDescent="0.35">
      <c r="A303" t="s">
        <v>334</v>
      </c>
      <c r="B303" t="s">
        <v>271</v>
      </c>
      <c r="C303" t="s">
        <v>213</v>
      </c>
      <c r="D303">
        <v>0</v>
      </c>
      <c r="E303">
        <v>178214.40025599999</v>
      </c>
      <c r="F303">
        <v>1155767688.7534599</v>
      </c>
      <c r="G303" s="1">
        <f t="shared" si="4"/>
        <v>115576.768875346</v>
      </c>
    </row>
    <row r="304" spans="1:7" hidden="1" x14ac:dyDescent="0.35">
      <c r="A304" t="s">
        <v>335</v>
      </c>
      <c r="B304" t="s">
        <v>310</v>
      </c>
      <c r="C304" t="s">
        <v>53</v>
      </c>
      <c r="D304">
        <v>0</v>
      </c>
      <c r="E304">
        <v>177904.77009100001</v>
      </c>
      <c r="F304">
        <v>321612219.900976</v>
      </c>
      <c r="G304" s="1">
        <f t="shared" si="4"/>
        <v>32161.221990097602</v>
      </c>
    </row>
    <row r="305" spans="1:7" hidden="1" x14ac:dyDescent="0.35">
      <c r="A305" t="s">
        <v>336</v>
      </c>
      <c r="B305" t="s">
        <v>250</v>
      </c>
      <c r="C305" t="s">
        <v>250</v>
      </c>
      <c r="D305">
        <v>0</v>
      </c>
      <c r="E305">
        <v>182221.425349</v>
      </c>
      <c r="F305">
        <v>1399788149.01753</v>
      </c>
      <c r="G305" s="1">
        <f t="shared" si="4"/>
        <v>139978.81490175301</v>
      </c>
    </row>
    <row r="306" spans="1:7" hidden="1" x14ac:dyDescent="0.35">
      <c r="A306" t="s">
        <v>337</v>
      </c>
      <c r="B306" t="s">
        <v>217</v>
      </c>
      <c r="C306" t="s">
        <v>53</v>
      </c>
      <c r="D306">
        <v>0</v>
      </c>
      <c r="E306">
        <v>156116.98444500001</v>
      </c>
      <c r="F306">
        <v>625616089.68155396</v>
      </c>
      <c r="G306" s="1">
        <f t="shared" si="4"/>
        <v>62561.608968155393</v>
      </c>
    </row>
    <row r="307" spans="1:7" hidden="1" x14ac:dyDescent="0.35">
      <c r="A307" t="s">
        <v>271</v>
      </c>
      <c r="B307" t="s">
        <v>271</v>
      </c>
      <c r="C307" t="s">
        <v>213</v>
      </c>
      <c r="D307">
        <v>0</v>
      </c>
      <c r="E307">
        <v>204025.87238300001</v>
      </c>
      <c r="F307">
        <v>1210851188.5689499</v>
      </c>
      <c r="G307" s="1">
        <f t="shared" si="4"/>
        <v>121085.11885689499</v>
      </c>
    </row>
    <row r="308" spans="1:7" hidden="1" x14ac:dyDescent="0.35">
      <c r="A308" t="s">
        <v>167</v>
      </c>
      <c r="B308" t="s">
        <v>271</v>
      </c>
      <c r="C308" t="s">
        <v>213</v>
      </c>
      <c r="D308">
        <v>0</v>
      </c>
      <c r="E308">
        <v>114902.32169899999</v>
      </c>
      <c r="F308">
        <v>405040581.69065702</v>
      </c>
      <c r="G308" s="1">
        <f t="shared" si="4"/>
        <v>40504.058169065705</v>
      </c>
    </row>
    <row r="309" spans="1:7" hidden="1" x14ac:dyDescent="0.35">
      <c r="A309" t="s">
        <v>338</v>
      </c>
      <c r="B309" t="s">
        <v>318</v>
      </c>
      <c r="C309" t="s">
        <v>319</v>
      </c>
      <c r="D309">
        <v>0</v>
      </c>
      <c r="E309">
        <v>120057.179749</v>
      </c>
      <c r="F309">
        <v>350958682.824678</v>
      </c>
      <c r="G309" s="1">
        <f t="shared" si="4"/>
        <v>35095.868282467804</v>
      </c>
    </row>
    <row r="310" spans="1:7" hidden="1" x14ac:dyDescent="0.35">
      <c r="A310" t="s">
        <v>339</v>
      </c>
      <c r="B310" t="s">
        <v>314</v>
      </c>
      <c r="C310" t="s">
        <v>237</v>
      </c>
      <c r="D310">
        <v>0</v>
      </c>
      <c r="E310">
        <v>90871.820907000001</v>
      </c>
      <c r="F310">
        <v>226369909.183768</v>
      </c>
      <c r="G310" s="1">
        <f t="shared" si="4"/>
        <v>22636.9909183768</v>
      </c>
    </row>
    <row r="311" spans="1:7" hidden="1" x14ac:dyDescent="0.35">
      <c r="A311" t="s">
        <v>340</v>
      </c>
      <c r="B311" t="s">
        <v>271</v>
      </c>
      <c r="C311" t="s">
        <v>213</v>
      </c>
      <c r="D311">
        <v>0</v>
      </c>
      <c r="E311">
        <v>181602.49469200001</v>
      </c>
      <c r="F311">
        <v>858408426.27340305</v>
      </c>
      <c r="G311" s="1">
        <f t="shared" si="4"/>
        <v>85840.842627340302</v>
      </c>
    </row>
    <row r="312" spans="1:7" hidden="1" x14ac:dyDescent="0.35">
      <c r="A312" t="s">
        <v>341</v>
      </c>
      <c r="B312" t="s">
        <v>318</v>
      </c>
      <c r="C312" t="s">
        <v>319</v>
      </c>
      <c r="D312">
        <v>0</v>
      </c>
      <c r="E312">
        <v>81805.076371000003</v>
      </c>
      <c r="F312">
        <v>176597345.83818099</v>
      </c>
      <c r="G312" s="1">
        <f t="shared" si="4"/>
        <v>17659.734583818099</v>
      </c>
    </row>
    <row r="313" spans="1:7" hidden="1" x14ac:dyDescent="0.35">
      <c r="A313" t="s">
        <v>342</v>
      </c>
      <c r="B313" t="s">
        <v>343</v>
      </c>
      <c r="C313" t="s">
        <v>319</v>
      </c>
      <c r="D313">
        <v>0</v>
      </c>
      <c r="E313">
        <v>55593.082146000001</v>
      </c>
      <c r="F313">
        <v>114333209.302766</v>
      </c>
      <c r="G313" s="1">
        <f t="shared" si="4"/>
        <v>11433.320930276599</v>
      </c>
    </row>
    <row r="314" spans="1:7" hidden="1" x14ac:dyDescent="0.35">
      <c r="A314" t="s">
        <v>344</v>
      </c>
      <c r="B314" t="s">
        <v>310</v>
      </c>
      <c r="C314" t="s">
        <v>53</v>
      </c>
      <c r="D314">
        <v>0</v>
      </c>
      <c r="E314">
        <v>106427.344257</v>
      </c>
      <c r="F314">
        <v>15820221.721336</v>
      </c>
      <c r="G314" s="1">
        <f t="shared" si="4"/>
        <v>1582.0221721336</v>
      </c>
    </row>
    <row r="315" spans="1:7" hidden="1" x14ac:dyDescent="0.35">
      <c r="A315" t="s">
        <v>345</v>
      </c>
      <c r="B315" t="s">
        <v>318</v>
      </c>
      <c r="C315" t="s">
        <v>319</v>
      </c>
      <c r="D315">
        <v>0</v>
      </c>
      <c r="E315">
        <v>188992.92373000001</v>
      </c>
      <c r="F315">
        <v>1171734788.9735401</v>
      </c>
      <c r="G315" s="1">
        <f t="shared" si="4"/>
        <v>117173.47889735401</v>
      </c>
    </row>
    <row r="316" spans="1:7" hidden="1" x14ac:dyDescent="0.35">
      <c r="A316" t="s">
        <v>150</v>
      </c>
      <c r="B316" t="s">
        <v>300</v>
      </c>
      <c r="C316" t="s">
        <v>250</v>
      </c>
      <c r="D316">
        <v>0</v>
      </c>
      <c r="E316">
        <v>112469.154838</v>
      </c>
      <c r="F316">
        <v>313654861.769041</v>
      </c>
      <c r="G316" s="1">
        <f t="shared" si="4"/>
        <v>31365.486176904102</v>
      </c>
    </row>
    <row r="317" spans="1:7" hidden="1" x14ac:dyDescent="0.35">
      <c r="A317" t="s">
        <v>346</v>
      </c>
      <c r="B317" t="s">
        <v>323</v>
      </c>
      <c r="C317" t="s">
        <v>319</v>
      </c>
      <c r="D317">
        <v>0</v>
      </c>
      <c r="E317">
        <v>99018.604978000003</v>
      </c>
      <c r="F317">
        <v>339063351.11035597</v>
      </c>
      <c r="G317" s="1">
        <f t="shared" si="4"/>
        <v>33906.335111035594</v>
      </c>
    </row>
    <row r="318" spans="1:7" hidden="1" x14ac:dyDescent="0.35">
      <c r="A318" t="s">
        <v>347</v>
      </c>
      <c r="B318" t="s">
        <v>271</v>
      </c>
      <c r="C318" t="s">
        <v>213</v>
      </c>
      <c r="D318">
        <v>0</v>
      </c>
      <c r="E318">
        <v>32100.990967000002</v>
      </c>
      <c r="F318">
        <v>45480857.632262997</v>
      </c>
      <c r="G318" s="1">
        <f t="shared" si="4"/>
        <v>4548.0857632262996</v>
      </c>
    </row>
    <row r="319" spans="1:7" hidden="1" x14ac:dyDescent="0.35">
      <c r="A319" t="s">
        <v>348</v>
      </c>
      <c r="B319" t="s">
        <v>349</v>
      </c>
      <c r="C319" t="s">
        <v>53</v>
      </c>
      <c r="D319">
        <v>0</v>
      </c>
      <c r="E319">
        <v>184104.612268</v>
      </c>
      <c r="F319">
        <v>860164913.93743002</v>
      </c>
      <c r="G319" s="1">
        <f t="shared" si="4"/>
        <v>86016.491393742996</v>
      </c>
    </row>
    <row r="320" spans="1:7" hidden="1" x14ac:dyDescent="0.35">
      <c r="A320" t="s">
        <v>350</v>
      </c>
      <c r="B320" t="s">
        <v>308</v>
      </c>
      <c r="C320" t="s">
        <v>237</v>
      </c>
      <c r="D320">
        <v>0</v>
      </c>
      <c r="E320">
        <v>98130.074347000002</v>
      </c>
      <c r="F320">
        <v>291942516.09845799</v>
      </c>
      <c r="G320" s="1">
        <f t="shared" si="4"/>
        <v>29194.2516098458</v>
      </c>
    </row>
    <row r="321" spans="1:7" hidden="1" x14ac:dyDescent="0.35">
      <c r="A321" t="s">
        <v>351</v>
      </c>
      <c r="B321" t="s">
        <v>343</v>
      </c>
      <c r="C321" t="s">
        <v>319</v>
      </c>
      <c r="D321">
        <v>0</v>
      </c>
      <c r="E321">
        <v>38398.546338</v>
      </c>
      <c r="F321">
        <v>62724762.269814</v>
      </c>
      <c r="G321" s="1">
        <f t="shared" si="4"/>
        <v>6272.4762269814</v>
      </c>
    </row>
    <row r="322" spans="1:7" hidden="1" x14ac:dyDescent="0.35">
      <c r="A322" t="s">
        <v>352</v>
      </c>
      <c r="B322" t="s">
        <v>266</v>
      </c>
      <c r="C322" t="s">
        <v>53</v>
      </c>
      <c r="D322">
        <v>0</v>
      </c>
      <c r="E322">
        <v>139934.06935500001</v>
      </c>
      <c r="F322">
        <v>658387339.94682205</v>
      </c>
      <c r="G322" s="1">
        <f t="shared" si="4"/>
        <v>65838.733994682203</v>
      </c>
    </row>
    <row r="323" spans="1:7" hidden="1" x14ac:dyDescent="0.35">
      <c r="A323" t="s">
        <v>353</v>
      </c>
      <c r="B323" t="s">
        <v>333</v>
      </c>
      <c r="C323" t="s">
        <v>237</v>
      </c>
      <c r="D323">
        <v>0</v>
      </c>
      <c r="E323">
        <v>164277.93073600001</v>
      </c>
      <c r="F323">
        <v>648722609.82056201</v>
      </c>
      <c r="G323" s="1">
        <f t="shared" ref="G323:G386" si="5">+F323/10000</f>
        <v>64872.260982056199</v>
      </c>
    </row>
    <row r="324" spans="1:7" hidden="1" x14ac:dyDescent="0.35">
      <c r="A324" t="s">
        <v>354</v>
      </c>
      <c r="B324" t="s">
        <v>343</v>
      </c>
      <c r="C324" t="s">
        <v>319</v>
      </c>
      <c r="D324">
        <v>0</v>
      </c>
      <c r="E324">
        <v>39034.853348999997</v>
      </c>
      <c r="F324">
        <v>51011173.595813997</v>
      </c>
      <c r="G324" s="1">
        <f t="shared" si="5"/>
        <v>5101.1173595813998</v>
      </c>
    </row>
    <row r="325" spans="1:7" hidden="1" x14ac:dyDescent="0.35">
      <c r="A325" t="s">
        <v>355</v>
      </c>
      <c r="B325" t="s">
        <v>314</v>
      </c>
      <c r="C325" t="s">
        <v>237</v>
      </c>
      <c r="D325">
        <v>0</v>
      </c>
      <c r="E325">
        <v>171355.21225400001</v>
      </c>
      <c r="F325">
        <v>675422527.17267799</v>
      </c>
      <c r="G325" s="1">
        <f t="shared" si="5"/>
        <v>67542.252717267795</v>
      </c>
    </row>
    <row r="326" spans="1:7" hidden="1" x14ac:dyDescent="0.35">
      <c r="A326" t="s">
        <v>130</v>
      </c>
      <c r="B326" t="s">
        <v>343</v>
      </c>
      <c r="C326" t="s">
        <v>319</v>
      </c>
      <c r="D326">
        <v>0</v>
      </c>
      <c r="E326">
        <v>24658.042982999999</v>
      </c>
      <c r="F326">
        <v>25374861.004464999</v>
      </c>
      <c r="G326" s="1">
        <f t="shared" si="5"/>
        <v>2537.4861004464997</v>
      </c>
    </row>
    <row r="327" spans="1:7" hidden="1" x14ac:dyDescent="0.35">
      <c r="A327" t="s">
        <v>356</v>
      </c>
      <c r="B327" t="s">
        <v>310</v>
      </c>
      <c r="C327" t="s">
        <v>53</v>
      </c>
      <c r="D327">
        <v>0</v>
      </c>
      <c r="E327">
        <v>191798.285535</v>
      </c>
      <c r="F327">
        <v>378720162.52021402</v>
      </c>
      <c r="G327" s="1">
        <f t="shared" si="5"/>
        <v>37872.0162520214</v>
      </c>
    </row>
    <row r="328" spans="1:7" hidden="1" x14ac:dyDescent="0.35">
      <c r="A328" t="s">
        <v>357</v>
      </c>
      <c r="B328" t="s">
        <v>343</v>
      </c>
      <c r="C328" t="s">
        <v>319</v>
      </c>
      <c r="D328">
        <v>0</v>
      </c>
      <c r="E328">
        <v>80421.811830999999</v>
      </c>
      <c r="F328">
        <v>146507012.21691</v>
      </c>
      <c r="G328" s="1">
        <f t="shared" si="5"/>
        <v>14650.701221691001</v>
      </c>
    </row>
    <row r="329" spans="1:7" hidden="1" x14ac:dyDescent="0.35">
      <c r="A329" t="s">
        <v>358</v>
      </c>
      <c r="B329" t="s">
        <v>271</v>
      </c>
      <c r="C329" t="s">
        <v>213</v>
      </c>
      <c r="D329">
        <v>0</v>
      </c>
      <c r="E329">
        <v>123889.749266</v>
      </c>
      <c r="F329">
        <v>520089711.24888498</v>
      </c>
      <c r="G329" s="1">
        <f t="shared" si="5"/>
        <v>52008.9711248885</v>
      </c>
    </row>
    <row r="330" spans="1:7" hidden="1" x14ac:dyDescent="0.35">
      <c r="A330" t="s">
        <v>359</v>
      </c>
      <c r="B330" t="s">
        <v>323</v>
      </c>
      <c r="C330" t="s">
        <v>319</v>
      </c>
      <c r="D330">
        <v>0</v>
      </c>
      <c r="E330">
        <v>47427.034480000002</v>
      </c>
      <c r="F330">
        <v>87595174.904929996</v>
      </c>
      <c r="G330" s="1">
        <f t="shared" si="5"/>
        <v>8759.5174904929991</v>
      </c>
    </row>
    <row r="331" spans="1:7" hidden="1" x14ac:dyDescent="0.35">
      <c r="A331" t="s">
        <v>360</v>
      </c>
      <c r="B331" t="s">
        <v>361</v>
      </c>
      <c r="C331" t="s">
        <v>213</v>
      </c>
      <c r="D331">
        <v>0</v>
      </c>
      <c r="E331">
        <v>104712.37857</v>
      </c>
      <c r="F331">
        <v>314200467.98142701</v>
      </c>
      <c r="G331" s="1">
        <f t="shared" si="5"/>
        <v>31420.046798142703</v>
      </c>
    </row>
    <row r="332" spans="1:7" hidden="1" x14ac:dyDescent="0.35">
      <c r="A332" t="s">
        <v>310</v>
      </c>
      <c r="B332" t="s">
        <v>310</v>
      </c>
      <c r="C332" t="s">
        <v>53</v>
      </c>
      <c r="D332">
        <v>0</v>
      </c>
      <c r="E332">
        <v>399291.00374100002</v>
      </c>
      <c r="F332">
        <v>326818390.72349101</v>
      </c>
      <c r="G332" s="1">
        <f t="shared" si="5"/>
        <v>32681.839072349103</v>
      </c>
    </row>
    <row r="333" spans="1:7" hidden="1" x14ac:dyDescent="0.35">
      <c r="A333" t="s">
        <v>362</v>
      </c>
      <c r="B333" t="s">
        <v>323</v>
      </c>
      <c r="C333" t="s">
        <v>319</v>
      </c>
      <c r="D333">
        <v>0</v>
      </c>
      <c r="E333">
        <v>53053.459930999998</v>
      </c>
      <c r="F333">
        <v>104384758.107471</v>
      </c>
      <c r="G333" s="1">
        <f t="shared" si="5"/>
        <v>10438.475810747101</v>
      </c>
    </row>
    <row r="334" spans="1:7" hidden="1" x14ac:dyDescent="0.35">
      <c r="A334" t="s">
        <v>363</v>
      </c>
      <c r="B334" t="s">
        <v>310</v>
      </c>
      <c r="C334" t="s">
        <v>53</v>
      </c>
      <c r="D334">
        <v>0</v>
      </c>
      <c r="E334">
        <v>4932.5754299999999</v>
      </c>
      <c r="F334">
        <v>16754.316358</v>
      </c>
      <c r="G334" s="1">
        <f t="shared" si="5"/>
        <v>1.6754316358000001</v>
      </c>
    </row>
    <row r="335" spans="1:7" hidden="1" x14ac:dyDescent="0.35">
      <c r="A335" t="s">
        <v>364</v>
      </c>
      <c r="B335" t="s">
        <v>250</v>
      </c>
      <c r="C335" t="s">
        <v>250</v>
      </c>
      <c r="D335">
        <v>0</v>
      </c>
      <c r="E335">
        <v>11992.061964</v>
      </c>
      <c r="F335">
        <v>6325310.0227399999</v>
      </c>
      <c r="G335" s="1">
        <f t="shared" si="5"/>
        <v>632.531002274</v>
      </c>
    </row>
    <row r="336" spans="1:7" hidden="1" x14ac:dyDescent="0.35">
      <c r="A336" t="s">
        <v>365</v>
      </c>
      <c r="B336" t="s">
        <v>361</v>
      </c>
      <c r="C336" t="s">
        <v>213</v>
      </c>
      <c r="D336">
        <v>0</v>
      </c>
      <c r="E336">
        <v>64662.228868999999</v>
      </c>
      <c r="F336">
        <v>143999879.62944701</v>
      </c>
      <c r="G336" s="1">
        <f t="shared" si="5"/>
        <v>14399.9879629447</v>
      </c>
    </row>
    <row r="337" spans="1:7" hidden="1" x14ac:dyDescent="0.35">
      <c r="A337" t="s">
        <v>366</v>
      </c>
      <c r="B337" t="s">
        <v>250</v>
      </c>
      <c r="C337" t="s">
        <v>250</v>
      </c>
      <c r="D337">
        <v>0</v>
      </c>
      <c r="E337">
        <v>375567.845241</v>
      </c>
      <c r="F337">
        <v>2767921954.39643</v>
      </c>
      <c r="G337" s="1">
        <f t="shared" si="5"/>
        <v>276792.19543964299</v>
      </c>
    </row>
    <row r="338" spans="1:7" hidden="1" x14ac:dyDescent="0.35">
      <c r="A338" t="s">
        <v>367</v>
      </c>
      <c r="B338" t="s">
        <v>323</v>
      </c>
      <c r="C338" t="s">
        <v>319</v>
      </c>
      <c r="D338">
        <v>0</v>
      </c>
      <c r="E338">
        <v>120724.936065</v>
      </c>
      <c r="F338">
        <v>365235219.99250102</v>
      </c>
      <c r="G338" s="1">
        <f t="shared" si="5"/>
        <v>36523.521999250101</v>
      </c>
    </row>
    <row r="339" spans="1:7" hidden="1" x14ac:dyDescent="0.35">
      <c r="A339" t="s">
        <v>368</v>
      </c>
      <c r="B339" t="s">
        <v>318</v>
      </c>
      <c r="C339" t="s">
        <v>319</v>
      </c>
      <c r="D339">
        <v>0</v>
      </c>
      <c r="E339">
        <v>80252.856658999997</v>
      </c>
      <c r="F339">
        <v>229318104.641238</v>
      </c>
      <c r="G339" s="1">
        <f t="shared" si="5"/>
        <v>22931.810464123799</v>
      </c>
    </row>
    <row r="340" spans="1:7" hidden="1" x14ac:dyDescent="0.35">
      <c r="A340" t="s">
        <v>369</v>
      </c>
      <c r="B340" t="s">
        <v>323</v>
      </c>
      <c r="C340" t="s">
        <v>319</v>
      </c>
      <c r="D340">
        <v>0</v>
      </c>
      <c r="E340">
        <v>32956.404451000002</v>
      </c>
      <c r="F340">
        <v>44387518.568240002</v>
      </c>
      <c r="G340" s="1">
        <f t="shared" si="5"/>
        <v>4438.7518568240002</v>
      </c>
    </row>
    <row r="341" spans="1:7" hidden="1" x14ac:dyDescent="0.35">
      <c r="A341" t="s">
        <v>370</v>
      </c>
      <c r="B341" t="s">
        <v>250</v>
      </c>
      <c r="C341" t="s">
        <v>250</v>
      </c>
      <c r="D341">
        <v>0</v>
      </c>
      <c r="E341">
        <v>32806.212854999998</v>
      </c>
      <c r="F341">
        <v>41429618.576096997</v>
      </c>
      <c r="G341" s="1">
        <f t="shared" si="5"/>
        <v>4142.9618576097</v>
      </c>
    </row>
    <row r="342" spans="1:7" hidden="1" x14ac:dyDescent="0.35">
      <c r="A342" t="s">
        <v>281</v>
      </c>
      <c r="B342" t="s">
        <v>333</v>
      </c>
      <c r="C342" t="s">
        <v>237</v>
      </c>
      <c r="D342">
        <v>0</v>
      </c>
      <c r="E342">
        <v>37933.245207</v>
      </c>
      <c r="F342">
        <v>56152223.490436003</v>
      </c>
      <c r="G342" s="1">
        <f t="shared" si="5"/>
        <v>5615.2223490435999</v>
      </c>
    </row>
    <row r="343" spans="1:7" hidden="1" x14ac:dyDescent="0.35">
      <c r="A343" t="s">
        <v>371</v>
      </c>
      <c r="B343" t="s">
        <v>314</v>
      </c>
      <c r="C343" t="s">
        <v>237</v>
      </c>
      <c r="D343">
        <v>0</v>
      </c>
      <c r="E343">
        <v>159065.73882699999</v>
      </c>
      <c r="F343">
        <v>748461186.45083404</v>
      </c>
      <c r="G343" s="1">
        <f t="shared" si="5"/>
        <v>74846.118645083407</v>
      </c>
    </row>
    <row r="344" spans="1:7" hidden="1" x14ac:dyDescent="0.35">
      <c r="A344" t="s">
        <v>372</v>
      </c>
      <c r="B344" t="s">
        <v>373</v>
      </c>
      <c r="C344" t="s">
        <v>319</v>
      </c>
      <c r="D344">
        <v>0</v>
      </c>
      <c r="E344">
        <v>131708.939377</v>
      </c>
      <c r="F344">
        <v>484747584.344639</v>
      </c>
      <c r="G344" s="1">
        <f t="shared" si="5"/>
        <v>48474.758434463904</v>
      </c>
    </row>
    <row r="345" spans="1:7" hidden="1" x14ac:dyDescent="0.35">
      <c r="A345" t="s">
        <v>374</v>
      </c>
      <c r="B345" t="s">
        <v>375</v>
      </c>
      <c r="C345" t="s">
        <v>319</v>
      </c>
      <c r="D345">
        <v>0</v>
      </c>
      <c r="E345">
        <v>150007.52670399999</v>
      </c>
      <c r="F345">
        <v>590579522.10726595</v>
      </c>
      <c r="G345" s="1">
        <f t="shared" si="5"/>
        <v>59057.952210726595</v>
      </c>
    </row>
    <row r="346" spans="1:7" hidden="1" x14ac:dyDescent="0.35">
      <c r="A346" t="s">
        <v>376</v>
      </c>
      <c r="B346" t="s">
        <v>318</v>
      </c>
      <c r="C346" t="s">
        <v>319</v>
      </c>
      <c r="D346">
        <v>0</v>
      </c>
      <c r="E346">
        <v>42715.080891999998</v>
      </c>
      <c r="F346">
        <v>66624538.459491</v>
      </c>
      <c r="G346" s="1">
        <f t="shared" si="5"/>
        <v>6662.4538459490996</v>
      </c>
    </row>
    <row r="347" spans="1:7" hidden="1" x14ac:dyDescent="0.35">
      <c r="A347" t="s">
        <v>377</v>
      </c>
      <c r="B347" t="s">
        <v>333</v>
      </c>
      <c r="C347" t="s">
        <v>237</v>
      </c>
      <c r="D347">
        <v>0</v>
      </c>
      <c r="E347">
        <v>48520.509280999999</v>
      </c>
      <c r="F347">
        <v>82839124.541528001</v>
      </c>
      <c r="G347" s="1">
        <f t="shared" si="5"/>
        <v>8283.9124541527999</v>
      </c>
    </row>
    <row r="348" spans="1:7" hidden="1" x14ac:dyDescent="0.35">
      <c r="A348" t="s">
        <v>37</v>
      </c>
      <c r="B348" t="s">
        <v>250</v>
      </c>
      <c r="C348" t="s">
        <v>250</v>
      </c>
      <c r="D348">
        <v>0</v>
      </c>
      <c r="E348">
        <v>33414.381308999997</v>
      </c>
      <c r="F348">
        <v>30674736.495237999</v>
      </c>
      <c r="G348" s="1">
        <f t="shared" si="5"/>
        <v>3067.4736495237998</v>
      </c>
    </row>
    <row r="349" spans="1:7" hidden="1" x14ac:dyDescent="0.35">
      <c r="A349" t="s">
        <v>280</v>
      </c>
      <c r="B349" t="s">
        <v>308</v>
      </c>
      <c r="C349" t="s">
        <v>237</v>
      </c>
      <c r="D349">
        <v>0</v>
      </c>
      <c r="E349">
        <v>28174.92022</v>
      </c>
      <c r="F349">
        <v>31262133.353723001</v>
      </c>
      <c r="G349" s="1">
        <f t="shared" si="5"/>
        <v>3126.2133353723002</v>
      </c>
    </row>
    <row r="350" spans="1:7" hidden="1" x14ac:dyDescent="0.35">
      <c r="A350" t="s">
        <v>378</v>
      </c>
      <c r="B350" t="s">
        <v>314</v>
      </c>
      <c r="C350" t="s">
        <v>237</v>
      </c>
      <c r="D350">
        <v>0</v>
      </c>
      <c r="E350">
        <v>108550.203197</v>
      </c>
      <c r="F350">
        <v>452995224.93159097</v>
      </c>
      <c r="G350" s="1">
        <f t="shared" si="5"/>
        <v>45299.5224931591</v>
      </c>
    </row>
    <row r="351" spans="1:7" hidden="1" x14ac:dyDescent="0.35">
      <c r="A351" t="s">
        <v>72</v>
      </c>
      <c r="B351" t="s">
        <v>343</v>
      </c>
      <c r="C351" t="s">
        <v>319</v>
      </c>
      <c r="D351">
        <v>0</v>
      </c>
      <c r="E351">
        <v>23849.254390999999</v>
      </c>
      <c r="F351">
        <v>31066370.215895999</v>
      </c>
      <c r="G351" s="1">
        <f t="shared" si="5"/>
        <v>3106.6370215896</v>
      </c>
    </row>
    <row r="352" spans="1:7" hidden="1" x14ac:dyDescent="0.35">
      <c r="A352" t="s">
        <v>379</v>
      </c>
      <c r="B352" t="s">
        <v>308</v>
      </c>
      <c r="C352" t="s">
        <v>237</v>
      </c>
      <c r="D352">
        <v>0</v>
      </c>
      <c r="E352">
        <v>52919.293381000003</v>
      </c>
      <c r="F352">
        <v>115480604.326143</v>
      </c>
      <c r="G352" s="1">
        <f t="shared" si="5"/>
        <v>11548.0604326143</v>
      </c>
    </row>
    <row r="353" spans="1:7" hidden="1" x14ac:dyDescent="0.35">
      <c r="A353" t="s">
        <v>380</v>
      </c>
      <c r="B353" t="s">
        <v>361</v>
      </c>
      <c r="C353" t="s">
        <v>213</v>
      </c>
      <c r="D353">
        <v>0</v>
      </c>
      <c r="E353">
        <v>147055.11347499999</v>
      </c>
      <c r="F353">
        <v>351711241.15096301</v>
      </c>
      <c r="G353" s="1">
        <f t="shared" si="5"/>
        <v>35171.124115096303</v>
      </c>
    </row>
    <row r="354" spans="1:7" hidden="1" x14ac:dyDescent="0.35">
      <c r="A354" t="s">
        <v>381</v>
      </c>
      <c r="B354" t="s">
        <v>266</v>
      </c>
      <c r="C354" t="s">
        <v>53</v>
      </c>
      <c r="D354">
        <v>0</v>
      </c>
      <c r="E354">
        <v>259380.97709999999</v>
      </c>
      <c r="F354">
        <v>2210948510.4236498</v>
      </c>
      <c r="G354" s="1">
        <f t="shared" si="5"/>
        <v>221094.85104236499</v>
      </c>
    </row>
    <row r="355" spans="1:7" hidden="1" x14ac:dyDescent="0.35">
      <c r="A355" t="s">
        <v>382</v>
      </c>
      <c r="B355" t="s">
        <v>271</v>
      </c>
      <c r="C355" t="s">
        <v>213</v>
      </c>
      <c r="D355">
        <v>0</v>
      </c>
      <c r="E355">
        <v>75173.818346999993</v>
      </c>
      <c r="F355">
        <v>312356341.11521798</v>
      </c>
      <c r="G355" s="1">
        <f t="shared" si="5"/>
        <v>31235.634111521798</v>
      </c>
    </row>
    <row r="356" spans="1:7" hidden="1" x14ac:dyDescent="0.35">
      <c r="A356" t="s">
        <v>383</v>
      </c>
      <c r="B356" t="s">
        <v>271</v>
      </c>
      <c r="C356" t="s">
        <v>213</v>
      </c>
      <c r="D356">
        <v>0</v>
      </c>
      <c r="E356">
        <v>209538.51890900001</v>
      </c>
      <c r="F356">
        <v>779361039.05710101</v>
      </c>
      <c r="G356" s="1">
        <f t="shared" si="5"/>
        <v>77936.103905710101</v>
      </c>
    </row>
    <row r="357" spans="1:7" hidden="1" x14ac:dyDescent="0.35">
      <c r="A357" t="s">
        <v>384</v>
      </c>
      <c r="B357" t="s">
        <v>323</v>
      </c>
      <c r="C357" t="s">
        <v>319</v>
      </c>
      <c r="D357">
        <v>0</v>
      </c>
      <c r="E357">
        <v>40157.681049999999</v>
      </c>
      <c r="F357">
        <v>83286964.558997005</v>
      </c>
      <c r="G357" s="1">
        <f t="shared" si="5"/>
        <v>8328.6964558997006</v>
      </c>
    </row>
    <row r="358" spans="1:7" hidden="1" x14ac:dyDescent="0.35">
      <c r="A358" t="s">
        <v>385</v>
      </c>
      <c r="B358" t="s">
        <v>271</v>
      </c>
      <c r="C358" t="s">
        <v>213</v>
      </c>
      <c r="D358">
        <v>0</v>
      </c>
      <c r="E358">
        <v>140885.14266899999</v>
      </c>
      <c r="F358">
        <v>493153881.48620301</v>
      </c>
      <c r="G358" s="1">
        <f t="shared" si="5"/>
        <v>49315.388148620303</v>
      </c>
    </row>
    <row r="359" spans="1:7" hidden="1" x14ac:dyDescent="0.35">
      <c r="A359" t="s">
        <v>386</v>
      </c>
      <c r="B359" t="s">
        <v>343</v>
      </c>
      <c r="C359" t="s">
        <v>319</v>
      </c>
      <c r="D359">
        <v>0</v>
      </c>
      <c r="E359">
        <v>12614.559123999999</v>
      </c>
      <c r="F359">
        <v>6584036.602949</v>
      </c>
      <c r="G359" s="1">
        <f t="shared" si="5"/>
        <v>658.40366029489996</v>
      </c>
    </row>
    <row r="360" spans="1:7" hidden="1" x14ac:dyDescent="0.35">
      <c r="A360" t="s">
        <v>387</v>
      </c>
      <c r="B360" t="s">
        <v>343</v>
      </c>
      <c r="C360" t="s">
        <v>319</v>
      </c>
      <c r="D360">
        <v>0</v>
      </c>
      <c r="E360">
        <v>57404.035438999999</v>
      </c>
      <c r="F360">
        <v>104871363.02261101</v>
      </c>
      <c r="G360" s="1">
        <f t="shared" si="5"/>
        <v>10487.1363022611</v>
      </c>
    </row>
    <row r="361" spans="1:7" hidden="1" x14ac:dyDescent="0.35">
      <c r="A361" t="s">
        <v>388</v>
      </c>
      <c r="B361" t="s">
        <v>349</v>
      </c>
      <c r="C361" t="s">
        <v>53</v>
      </c>
      <c r="D361">
        <v>0</v>
      </c>
      <c r="E361">
        <v>102537.201602</v>
      </c>
      <c r="F361">
        <v>428458851.38037002</v>
      </c>
      <c r="G361" s="1">
        <f t="shared" si="5"/>
        <v>42845.885138037003</v>
      </c>
    </row>
    <row r="362" spans="1:7" hidden="1" x14ac:dyDescent="0.35">
      <c r="A362" t="s">
        <v>389</v>
      </c>
      <c r="B362" t="s">
        <v>333</v>
      </c>
      <c r="C362" t="s">
        <v>237</v>
      </c>
      <c r="D362">
        <v>0</v>
      </c>
      <c r="E362">
        <v>195169.829111</v>
      </c>
      <c r="F362">
        <v>524857819.21102101</v>
      </c>
      <c r="G362" s="1">
        <f t="shared" si="5"/>
        <v>52485.781921102098</v>
      </c>
    </row>
    <row r="363" spans="1:7" hidden="1" x14ac:dyDescent="0.35">
      <c r="A363" t="s">
        <v>390</v>
      </c>
      <c r="B363" t="s">
        <v>391</v>
      </c>
      <c r="C363" t="s">
        <v>392</v>
      </c>
      <c r="D363">
        <v>0</v>
      </c>
      <c r="E363">
        <v>72107.892703999998</v>
      </c>
      <c r="F363">
        <v>107295666.418054</v>
      </c>
      <c r="G363" s="1">
        <f t="shared" si="5"/>
        <v>10729.566641805401</v>
      </c>
    </row>
    <row r="364" spans="1:7" hidden="1" x14ac:dyDescent="0.35">
      <c r="A364" t="s">
        <v>393</v>
      </c>
      <c r="B364" t="s">
        <v>394</v>
      </c>
      <c r="C364" t="s">
        <v>395</v>
      </c>
      <c r="D364">
        <v>0</v>
      </c>
      <c r="E364">
        <v>72650.935020000004</v>
      </c>
      <c r="F364">
        <v>208527047.55649599</v>
      </c>
      <c r="G364" s="1">
        <f t="shared" si="5"/>
        <v>20852.7047556496</v>
      </c>
    </row>
    <row r="365" spans="1:7" hidden="1" x14ac:dyDescent="0.35">
      <c r="A365" t="s">
        <v>396</v>
      </c>
      <c r="B365" t="s">
        <v>397</v>
      </c>
      <c r="C365" t="s">
        <v>237</v>
      </c>
      <c r="D365">
        <v>0</v>
      </c>
      <c r="E365">
        <v>26171.813683</v>
      </c>
      <c r="F365">
        <v>8003095.593049</v>
      </c>
      <c r="G365" s="1">
        <f t="shared" si="5"/>
        <v>800.30955930489995</v>
      </c>
    </row>
    <row r="366" spans="1:7" hidden="1" x14ac:dyDescent="0.35">
      <c r="A366" t="s">
        <v>398</v>
      </c>
      <c r="B366" t="s">
        <v>399</v>
      </c>
      <c r="C366" t="s">
        <v>392</v>
      </c>
      <c r="D366">
        <v>0</v>
      </c>
      <c r="E366">
        <v>110430.00803700001</v>
      </c>
      <c r="F366">
        <v>346956434.01345903</v>
      </c>
      <c r="G366" s="1">
        <f t="shared" si="5"/>
        <v>34695.6434013459</v>
      </c>
    </row>
    <row r="367" spans="1:7" hidden="1" x14ac:dyDescent="0.35">
      <c r="A367" t="s">
        <v>400</v>
      </c>
      <c r="B367" t="s">
        <v>391</v>
      </c>
      <c r="C367" t="s">
        <v>392</v>
      </c>
      <c r="D367">
        <v>0</v>
      </c>
      <c r="E367">
        <v>25879.704270999999</v>
      </c>
      <c r="F367">
        <v>24671864.503841002</v>
      </c>
      <c r="G367" s="1">
        <f t="shared" si="5"/>
        <v>2467.1864503841002</v>
      </c>
    </row>
    <row r="368" spans="1:7" hidden="1" x14ac:dyDescent="0.35">
      <c r="A368" t="s">
        <v>401</v>
      </c>
      <c r="B368" t="s">
        <v>394</v>
      </c>
      <c r="C368" t="s">
        <v>395</v>
      </c>
      <c r="D368">
        <v>0</v>
      </c>
      <c r="E368">
        <v>90355.307134999995</v>
      </c>
      <c r="F368">
        <v>156905827.04967999</v>
      </c>
      <c r="G368" s="1">
        <f t="shared" si="5"/>
        <v>15690.582704967999</v>
      </c>
    </row>
    <row r="369" spans="1:7" hidden="1" x14ac:dyDescent="0.35">
      <c r="A369" t="s">
        <v>402</v>
      </c>
      <c r="B369" t="s">
        <v>394</v>
      </c>
      <c r="C369" t="s">
        <v>395</v>
      </c>
      <c r="D369">
        <v>0</v>
      </c>
      <c r="E369">
        <v>72739.884271000003</v>
      </c>
      <c r="F369">
        <v>212155450.36176801</v>
      </c>
      <c r="G369" s="1">
        <f t="shared" si="5"/>
        <v>21215.545036176802</v>
      </c>
    </row>
    <row r="370" spans="1:7" hidden="1" x14ac:dyDescent="0.35">
      <c r="A370" t="s">
        <v>403</v>
      </c>
      <c r="B370" t="s">
        <v>404</v>
      </c>
      <c r="C370" t="s">
        <v>213</v>
      </c>
      <c r="D370">
        <v>0</v>
      </c>
      <c r="E370">
        <v>91314.254503000004</v>
      </c>
      <c r="F370">
        <v>309991458.678334</v>
      </c>
      <c r="G370" s="1">
        <f t="shared" si="5"/>
        <v>30999.145867833398</v>
      </c>
    </row>
    <row r="371" spans="1:7" hidden="1" x14ac:dyDescent="0.35">
      <c r="A371" t="s">
        <v>405</v>
      </c>
      <c r="B371" t="s">
        <v>404</v>
      </c>
      <c r="C371" t="s">
        <v>213</v>
      </c>
      <c r="D371">
        <v>0</v>
      </c>
      <c r="E371">
        <v>262737.65395800001</v>
      </c>
      <c r="F371">
        <v>466043241.50702202</v>
      </c>
      <c r="G371" s="1">
        <f t="shared" si="5"/>
        <v>46604.324150702203</v>
      </c>
    </row>
    <row r="372" spans="1:7" hidden="1" x14ac:dyDescent="0.35">
      <c r="A372" t="s">
        <v>406</v>
      </c>
      <c r="B372" t="s">
        <v>391</v>
      </c>
      <c r="C372" t="s">
        <v>392</v>
      </c>
      <c r="D372">
        <v>0</v>
      </c>
      <c r="E372">
        <v>49298.696049999999</v>
      </c>
      <c r="F372">
        <v>75335221.054034993</v>
      </c>
      <c r="G372" s="1">
        <f t="shared" si="5"/>
        <v>7533.5221054034992</v>
      </c>
    </row>
    <row r="373" spans="1:7" hidden="1" x14ac:dyDescent="0.35">
      <c r="A373" t="s">
        <v>407</v>
      </c>
      <c r="B373" t="s">
        <v>408</v>
      </c>
      <c r="C373" t="s">
        <v>392</v>
      </c>
      <c r="D373">
        <v>0</v>
      </c>
      <c r="E373">
        <v>62963.089275999999</v>
      </c>
      <c r="F373">
        <v>171667972.04239601</v>
      </c>
      <c r="G373" s="1">
        <f t="shared" si="5"/>
        <v>17166.7972042396</v>
      </c>
    </row>
    <row r="374" spans="1:7" hidden="1" x14ac:dyDescent="0.35">
      <c r="A374" t="s">
        <v>409</v>
      </c>
      <c r="B374" t="s">
        <v>408</v>
      </c>
      <c r="C374" t="s">
        <v>392</v>
      </c>
      <c r="D374">
        <v>0</v>
      </c>
      <c r="E374">
        <v>36079.178957999997</v>
      </c>
      <c r="F374">
        <v>55174448.375312999</v>
      </c>
      <c r="G374" s="1">
        <f t="shared" si="5"/>
        <v>5517.4448375312995</v>
      </c>
    </row>
    <row r="375" spans="1:7" hidden="1" x14ac:dyDescent="0.35">
      <c r="A375" t="s">
        <v>410</v>
      </c>
      <c r="B375" t="s">
        <v>411</v>
      </c>
      <c r="C375" t="s">
        <v>395</v>
      </c>
      <c r="D375">
        <v>0</v>
      </c>
      <c r="E375">
        <v>103411.48250899999</v>
      </c>
      <c r="F375">
        <v>320164020.82580698</v>
      </c>
      <c r="G375" s="1">
        <f t="shared" si="5"/>
        <v>32016.402082580698</v>
      </c>
    </row>
    <row r="376" spans="1:7" hidden="1" x14ac:dyDescent="0.35">
      <c r="A376" t="s">
        <v>412</v>
      </c>
      <c r="B376" t="s">
        <v>411</v>
      </c>
      <c r="C376" t="s">
        <v>395</v>
      </c>
      <c r="D376">
        <v>0</v>
      </c>
      <c r="E376">
        <v>84585.244890000002</v>
      </c>
      <c r="F376">
        <v>238408624.94614899</v>
      </c>
      <c r="G376" s="1">
        <f t="shared" si="5"/>
        <v>23840.862494614899</v>
      </c>
    </row>
    <row r="377" spans="1:7" hidden="1" x14ac:dyDescent="0.35">
      <c r="A377" t="s">
        <v>413</v>
      </c>
      <c r="B377" t="s">
        <v>408</v>
      </c>
      <c r="C377" t="s">
        <v>392</v>
      </c>
      <c r="D377">
        <v>0</v>
      </c>
      <c r="E377">
        <v>52689.964505000004</v>
      </c>
      <c r="F377">
        <v>86875466.319510996</v>
      </c>
      <c r="G377" s="1">
        <f t="shared" si="5"/>
        <v>8687.5466319510997</v>
      </c>
    </row>
    <row r="378" spans="1:7" hidden="1" x14ac:dyDescent="0.35">
      <c r="A378" t="s">
        <v>414</v>
      </c>
      <c r="B378" t="s">
        <v>399</v>
      </c>
      <c r="C378" t="s">
        <v>392</v>
      </c>
      <c r="D378">
        <v>0</v>
      </c>
      <c r="E378">
        <v>117104.587615</v>
      </c>
      <c r="F378">
        <v>365754445.21680701</v>
      </c>
      <c r="G378" s="1">
        <f t="shared" si="5"/>
        <v>36575.4445216807</v>
      </c>
    </row>
    <row r="379" spans="1:7" hidden="1" x14ac:dyDescent="0.35">
      <c r="A379" t="s">
        <v>415</v>
      </c>
      <c r="B379" t="s">
        <v>416</v>
      </c>
      <c r="C379" t="s">
        <v>417</v>
      </c>
      <c r="D379">
        <v>0</v>
      </c>
      <c r="E379">
        <v>98563.641560999997</v>
      </c>
      <c r="F379">
        <v>119143441.19740701</v>
      </c>
      <c r="G379" s="1">
        <f t="shared" si="5"/>
        <v>11914.344119740701</v>
      </c>
    </row>
    <row r="380" spans="1:7" hidden="1" x14ac:dyDescent="0.35">
      <c r="A380" t="s">
        <v>418</v>
      </c>
      <c r="B380" t="s">
        <v>419</v>
      </c>
      <c r="C380" t="s">
        <v>417</v>
      </c>
      <c r="D380">
        <v>0</v>
      </c>
      <c r="E380">
        <v>11280</v>
      </c>
      <c r="F380">
        <v>4439700</v>
      </c>
      <c r="G380" s="1">
        <f t="shared" si="5"/>
        <v>443.97</v>
      </c>
    </row>
    <row r="381" spans="1:7" hidden="1" x14ac:dyDescent="0.35">
      <c r="A381" t="s">
        <v>420</v>
      </c>
      <c r="B381" t="s">
        <v>421</v>
      </c>
      <c r="C381" t="s">
        <v>422</v>
      </c>
      <c r="D381">
        <v>0</v>
      </c>
      <c r="E381">
        <v>167158.017119</v>
      </c>
      <c r="F381">
        <v>279945312.137079</v>
      </c>
      <c r="G381" s="1">
        <f t="shared" si="5"/>
        <v>27994.531213707902</v>
      </c>
    </row>
    <row r="382" spans="1:7" hidden="1" x14ac:dyDescent="0.35">
      <c r="A382" t="s">
        <v>423</v>
      </c>
      <c r="B382" t="s">
        <v>421</v>
      </c>
      <c r="C382" t="s">
        <v>422</v>
      </c>
      <c r="D382">
        <v>0</v>
      </c>
      <c r="E382">
        <v>117468.358303</v>
      </c>
      <c r="F382">
        <v>82759524.592253</v>
      </c>
      <c r="G382" s="1">
        <f t="shared" si="5"/>
        <v>8275.9524592253001</v>
      </c>
    </row>
    <row r="383" spans="1:7" hidden="1" x14ac:dyDescent="0.35">
      <c r="A383" t="s">
        <v>424</v>
      </c>
      <c r="B383" t="s">
        <v>421</v>
      </c>
      <c r="C383" t="s">
        <v>422</v>
      </c>
      <c r="D383">
        <v>0</v>
      </c>
      <c r="E383">
        <v>138906.03585799999</v>
      </c>
      <c r="F383">
        <v>124239811.343941</v>
      </c>
      <c r="G383" s="1">
        <f t="shared" si="5"/>
        <v>12423.9811343941</v>
      </c>
    </row>
    <row r="384" spans="1:7" hidden="1" x14ac:dyDescent="0.35">
      <c r="A384" t="s">
        <v>425</v>
      </c>
      <c r="B384" t="s">
        <v>426</v>
      </c>
      <c r="C384" t="s">
        <v>427</v>
      </c>
      <c r="D384">
        <v>0</v>
      </c>
      <c r="E384">
        <v>46832.307868000004</v>
      </c>
      <c r="F384">
        <v>18065547.066477001</v>
      </c>
      <c r="G384" s="1">
        <f t="shared" si="5"/>
        <v>1806.5547066477</v>
      </c>
    </row>
    <row r="385" spans="1:7" hidden="1" x14ac:dyDescent="0.35">
      <c r="A385" t="s">
        <v>428</v>
      </c>
      <c r="B385" t="s">
        <v>416</v>
      </c>
      <c r="C385" t="s">
        <v>417</v>
      </c>
      <c r="D385">
        <v>0</v>
      </c>
      <c r="E385">
        <v>143195.72928599999</v>
      </c>
      <c r="F385">
        <v>273469210.60091102</v>
      </c>
      <c r="G385" s="1">
        <f t="shared" si="5"/>
        <v>27346.921060091103</v>
      </c>
    </row>
    <row r="386" spans="1:7" hidden="1" x14ac:dyDescent="0.35">
      <c r="A386" t="s">
        <v>421</v>
      </c>
      <c r="B386" t="s">
        <v>421</v>
      </c>
      <c r="C386" t="s">
        <v>422</v>
      </c>
      <c r="D386">
        <v>0</v>
      </c>
      <c r="E386">
        <v>154526.993349</v>
      </c>
      <c r="F386">
        <v>155107521.45528501</v>
      </c>
      <c r="G386" s="1">
        <f t="shared" si="5"/>
        <v>15510.7521455285</v>
      </c>
    </row>
    <row r="387" spans="1:7" hidden="1" x14ac:dyDescent="0.35">
      <c r="A387" t="s">
        <v>429</v>
      </c>
      <c r="B387" t="s">
        <v>430</v>
      </c>
      <c r="C387" t="s">
        <v>417</v>
      </c>
      <c r="D387">
        <v>0</v>
      </c>
      <c r="E387">
        <v>15934.924999999999</v>
      </c>
      <c r="F387">
        <v>8884319.1000839993</v>
      </c>
      <c r="G387" s="1">
        <f t="shared" ref="G387:G450" si="6">+F387/10000</f>
        <v>888.43191000839988</v>
      </c>
    </row>
    <row r="388" spans="1:7" hidden="1" x14ac:dyDescent="0.35">
      <c r="A388" t="s">
        <v>431</v>
      </c>
      <c r="B388" t="s">
        <v>421</v>
      </c>
      <c r="C388" t="s">
        <v>422</v>
      </c>
      <c r="D388">
        <v>0</v>
      </c>
      <c r="E388">
        <v>3903.9840340000001</v>
      </c>
      <c r="F388">
        <v>556957.909384</v>
      </c>
      <c r="G388" s="1">
        <f t="shared" si="6"/>
        <v>55.695790938400002</v>
      </c>
    </row>
    <row r="389" spans="1:7" hidden="1" x14ac:dyDescent="0.35">
      <c r="A389" t="s">
        <v>432</v>
      </c>
      <c r="B389" t="s">
        <v>430</v>
      </c>
      <c r="C389" t="s">
        <v>417</v>
      </c>
      <c r="D389">
        <v>0</v>
      </c>
      <c r="E389">
        <v>36030.235834999999</v>
      </c>
      <c r="F389">
        <v>29804644.485536002</v>
      </c>
      <c r="G389" s="1">
        <f t="shared" si="6"/>
        <v>2980.4644485536001</v>
      </c>
    </row>
    <row r="390" spans="1:7" hidden="1" x14ac:dyDescent="0.35">
      <c r="A390" t="s">
        <v>433</v>
      </c>
      <c r="B390" t="s">
        <v>421</v>
      </c>
      <c r="C390" t="s">
        <v>422</v>
      </c>
      <c r="D390">
        <v>0</v>
      </c>
      <c r="E390">
        <v>13437.982806</v>
      </c>
      <c r="F390">
        <v>2176710.8172769998</v>
      </c>
      <c r="G390" s="1">
        <f t="shared" si="6"/>
        <v>217.67108172769997</v>
      </c>
    </row>
    <row r="391" spans="1:7" hidden="1" x14ac:dyDescent="0.35">
      <c r="A391" t="s">
        <v>434</v>
      </c>
      <c r="B391" t="s">
        <v>435</v>
      </c>
      <c r="C391" t="s">
        <v>435</v>
      </c>
      <c r="D391">
        <v>0</v>
      </c>
      <c r="E391">
        <v>58559.240939000003</v>
      </c>
      <c r="F391">
        <v>106128133.147248</v>
      </c>
      <c r="G391" s="1">
        <f t="shared" si="6"/>
        <v>10612.813314724801</v>
      </c>
    </row>
    <row r="392" spans="1:7" hidden="1" x14ac:dyDescent="0.35">
      <c r="A392" t="s">
        <v>436</v>
      </c>
      <c r="B392" t="s">
        <v>421</v>
      </c>
      <c r="C392" t="s">
        <v>422</v>
      </c>
      <c r="D392">
        <v>0</v>
      </c>
      <c r="E392">
        <v>198621.20620799999</v>
      </c>
      <c r="F392">
        <v>760923250.92727602</v>
      </c>
      <c r="G392" s="1">
        <f t="shared" si="6"/>
        <v>76092.325092727595</v>
      </c>
    </row>
    <row r="393" spans="1:7" hidden="1" x14ac:dyDescent="0.35">
      <c r="A393" t="s">
        <v>437</v>
      </c>
      <c r="B393" t="s">
        <v>421</v>
      </c>
      <c r="C393" t="s">
        <v>422</v>
      </c>
      <c r="D393">
        <v>0</v>
      </c>
      <c r="E393">
        <v>13837.829250000001</v>
      </c>
      <c r="F393">
        <v>1394042.9722519999</v>
      </c>
      <c r="G393" s="1">
        <f t="shared" si="6"/>
        <v>139.4042972252</v>
      </c>
    </row>
    <row r="394" spans="1:7" hidden="1" x14ac:dyDescent="0.35">
      <c r="A394" t="s">
        <v>438</v>
      </c>
      <c r="B394" t="s">
        <v>439</v>
      </c>
      <c r="C394" t="s">
        <v>435</v>
      </c>
      <c r="D394">
        <v>0</v>
      </c>
      <c r="E394">
        <v>86547.032735000001</v>
      </c>
      <c r="F394">
        <v>208808379.987452</v>
      </c>
      <c r="G394" s="1">
        <f t="shared" si="6"/>
        <v>20880.837998745199</v>
      </c>
    </row>
    <row r="395" spans="1:7" hidden="1" x14ac:dyDescent="0.35">
      <c r="A395" t="s">
        <v>440</v>
      </c>
      <c r="B395" t="s">
        <v>416</v>
      </c>
      <c r="C395" t="s">
        <v>417</v>
      </c>
      <c r="D395">
        <v>0</v>
      </c>
      <c r="E395">
        <v>265895.34293500002</v>
      </c>
      <c r="F395">
        <v>148679053.025076</v>
      </c>
      <c r="G395" s="1">
        <f t="shared" si="6"/>
        <v>14867.905302507601</v>
      </c>
    </row>
    <row r="396" spans="1:7" hidden="1" x14ac:dyDescent="0.35">
      <c r="A396" t="s">
        <v>72</v>
      </c>
      <c r="B396" t="s">
        <v>421</v>
      </c>
      <c r="C396" t="s">
        <v>422</v>
      </c>
      <c r="D396">
        <v>0</v>
      </c>
      <c r="E396">
        <v>70059.853805999999</v>
      </c>
      <c r="F396">
        <v>79578636.497029006</v>
      </c>
      <c r="G396" s="1">
        <f t="shared" si="6"/>
        <v>7957.8636497029011</v>
      </c>
    </row>
    <row r="397" spans="1:7" hidden="1" x14ac:dyDescent="0.35">
      <c r="A397" t="s">
        <v>441</v>
      </c>
      <c r="B397" t="s">
        <v>442</v>
      </c>
      <c r="C397" t="s">
        <v>435</v>
      </c>
      <c r="D397">
        <v>0</v>
      </c>
      <c r="E397">
        <v>87942.830679999999</v>
      </c>
      <c r="F397">
        <v>338175090.876055</v>
      </c>
      <c r="G397" s="1">
        <f t="shared" si="6"/>
        <v>33817.509087605504</v>
      </c>
    </row>
    <row r="398" spans="1:7" hidden="1" x14ac:dyDescent="0.35">
      <c r="A398" t="s">
        <v>443</v>
      </c>
      <c r="B398" t="s">
        <v>435</v>
      </c>
      <c r="C398" t="s">
        <v>435</v>
      </c>
      <c r="D398">
        <v>0</v>
      </c>
      <c r="E398">
        <v>73769.988857999997</v>
      </c>
      <c r="F398">
        <v>197811019.77826399</v>
      </c>
      <c r="G398" s="1">
        <f t="shared" si="6"/>
        <v>19781.101977826398</v>
      </c>
    </row>
    <row r="399" spans="1:7" hidden="1" x14ac:dyDescent="0.35">
      <c r="A399" t="s">
        <v>444</v>
      </c>
      <c r="B399" t="s">
        <v>439</v>
      </c>
      <c r="C399" t="s">
        <v>435</v>
      </c>
      <c r="D399">
        <v>0</v>
      </c>
      <c r="E399">
        <v>92699.102975999995</v>
      </c>
      <c r="F399">
        <v>230537835.00254199</v>
      </c>
      <c r="G399" s="1">
        <f t="shared" si="6"/>
        <v>23053.783500254198</v>
      </c>
    </row>
    <row r="400" spans="1:7" hidden="1" x14ac:dyDescent="0.35">
      <c r="A400" t="s">
        <v>445</v>
      </c>
      <c r="B400" t="s">
        <v>446</v>
      </c>
      <c r="C400" t="s">
        <v>435</v>
      </c>
      <c r="D400">
        <v>0</v>
      </c>
      <c r="E400">
        <v>156457.54530699999</v>
      </c>
      <c r="F400">
        <v>612454253.248806</v>
      </c>
      <c r="G400" s="1">
        <f t="shared" si="6"/>
        <v>61245.425324880598</v>
      </c>
    </row>
    <row r="401" spans="1:7" hidden="1" x14ac:dyDescent="0.35">
      <c r="A401" t="s">
        <v>447</v>
      </c>
      <c r="B401" t="s">
        <v>448</v>
      </c>
      <c r="C401" t="s">
        <v>422</v>
      </c>
      <c r="D401">
        <v>0</v>
      </c>
      <c r="E401">
        <v>39855.352967999999</v>
      </c>
      <c r="F401">
        <v>25759178.362054002</v>
      </c>
      <c r="G401" s="1">
        <f t="shared" si="6"/>
        <v>2575.9178362054004</v>
      </c>
    </row>
    <row r="402" spans="1:7" hidden="1" x14ac:dyDescent="0.35">
      <c r="A402" t="s">
        <v>449</v>
      </c>
      <c r="B402" t="s">
        <v>439</v>
      </c>
      <c r="C402" t="s">
        <v>435</v>
      </c>
      <c r="D402">
        <v>0</v>
      </c>
      <c r="E402">
        <v>210231.88858100001</v>
      </c>
      <c r="F402">
        <v>142026065.98431101</v>
      </c>
      <c r="G402" s="1">
        <f t="shared" si="6"/>
        <v>14202.606598431101</v>
      </c>
    </row>
    <row r="403" spans="1:7" hidden="1" x14ac:dyDescent="0.35">
      <c r="A403" t="s">
        <v>200</v>
      </c>
      <c r="B403" t="s">
        <v>450</v>
      </c>
      <c r="C403" t="s">
        <v>435</v>
      </c>
      <c r="D403">
        <v>0</v>
      </c>
      <c r="E403">
        <v>99588.189285999993</v>
      </c>
      <c r="F403">
        <v>242875992.92652899</v>
      </c>
      <c r="G403" s="1">
        <f t="shared" si="6"/>
        <v>24287.5992926529</v>
      </c>
    </row>
    <row r="404" spans="1:7" hidden="1" x14ac:dyDescent="0.35">
      <c r="A404" t="s">
        <v>451</v>
      </c>
      <c r="B404" t="s">
        <v>435</v>
      </c>
      <c r="C404" t="s">
        <v>435</v>
      </c>
      <c r="D404">
        <v>0</v>
      </c>
      <c r="E404">
        <v>81143.174719000002</v>
      </c>
      <c r="F404">
        <v>170436788.21604601</v>
      </c>
      <c r="G404" s="1">
        <f t="shared" si="6"/>
        <v>17043.678821604601</v>
      </c>
    </row>
    <row r="405" spans="1:7" hidden="1" x14ac:dyDescent="0.35">
      <c r="A405" t="s">
        <v>452</v>
      </c>
      <c r="B405" t="s">
        <v>446</v>
      </c>
      <c r="C405" t="s">
        <v>435</v>
      </c>
      <c r="D405">
        <v>0</v>
      </c>
      <c r="E405">
        <v>66603.831216999999</v>
      </c>
      <c r="F405">
        <v>251896820.996557</v>
      </c>
      <c r="G405" s="1">
        <f t="shared" si="6"/>
        <v>25189.6820996557</v>
      </c>
    </row>
    <row r="406" spans="1:7" hidden="1" x14ac:dyDescent="0.35">
      <c r="A406" t="s">
        <v>453</v>
      </c>
      <c r="B406" t="s">
        <v>448</v>
      </c>
      <c r="C406" t="s">
        <v>422</v>
      </c>
      <c r="D406">
        <v>0</v>
      </c>
      <c r="E406">
        <v>71216.995186</v>
      </c>
      <c r="F406">
        <v>105069695.350473</v>
      </c>
      <c r="G406" s="1">
        <f t="shared" si="6"/>
        <v>10506.969535047299</v>
      </c>
    </row>
    <row r="407" spans="1:7" hidden="1" x14ac:dyDescent="0.35">
      <c r="A407" t="s">
        <v>454</v>
      </c>
      <c r="B407" t="s">
        <v>446</v>
      </c>
      <c r="C407" t="s">
        <v>435</v>
      </c>
      <c r="D407">
        <v>0</v>
      </c>
      <c r="E407">
        <v>83056.623819</v>
      </c>
      <c r="F407">
        <v>249189850.17644799</v>
      </c>
      <c r="G407" s="1">
        <f t="shared" si="6"/>
        <v>24918.985017644798</v>
      </c>
    </row>
    <row r="408" spans="1:7" hidden="1" x14ac:dyDescent="0.35">
      <c r="A408" t="s">
        <v>455</v>
      </c>
      <c r="B408" t="s">
        <v>373</v>
      </c>
      <c r="C408" t="s">
        <v>319</v>
      </c>
      <c r="D408">
        <v>0</v>
      </c>
      <c r="E408">
        <v>130378.263083</v>
      </c>
      <c r="F408">
        <v>454084707.56733602</v>
      </c>
      <c r="G408" s="1">
        <f t="shared" si="6"/>
        <v>45408.470756733601</v>
      </c>
    </row>
    <row r="409" spans="1:7" hidden="1" x14ac:dyDescent="0.35">
      <c r="A409" t="s">
        <v>456</v>
      </c>
      <c r="B409" t="s">
        <v>457</v>
      </c>
      <c r="C409" t="s">
        <v>237</v>
      </c>
      <c r="D409">
        <v>0</v>
      </c>
      <c r="E409">
        <v>36997.561572999999</v>
      </c>
      <c r="F409">
        <v>44009430.354840003</v>
      </c>
      <c r="G409" s="1">
        <f t="shared" si="6"/>
        <v>4400.9430354840006</v>
      </c>
    </row>
    <row r="410" spans="1:7" hidden="1" x14ac:dyDescent="0.35">
      <c r="A410" t="s">
        <v>409</v>
      </c>
      <c r="B410" t="s">
        <v>375</v>
      </c>
      <c r="C410" t="s">
        <v>319</v>
      </c>
      <c r="D410">
        <v>0</v>
      </c>
      <c r="E410">
        <v>69807.027144000007</v>
      </c>
      <c r="F410">
        <v>122842313.103654</v>
      </c>
      <c r="G410" s="1">
        <f t="shared" si="6"/>
        <v>12284.2313103654</v>
      </c>
    </row>
    <row r="411" spans="1:7" hidden="1" x14ac:dyDescent="0.35">
      <c r="A411" t="s">
        <v>458</v>
      </c>
      <c r="B411" t="s">
        <v>250</v>
      </c>
      <c r="C411" t="s">
        <v>250</v>
      </c>
      <c r="D411">
        <v>0</v>
      </c>
      <c r="E411">
        <v>18467.301762999999</v>
      </c>
      <c r="F411">
        <v>17232399.362504002</v>
      </c>
      <c r="G411" s="1">
        <f t="shared" si="6"/>
        <v>1723.2399362504002</v>
      </c>
    </row>
    <row r="412" spans="1:7" hidden="1" x14ac:dyDescent="0.35">
      <c r="A412" t="s">
        <v>250</v>
      </c>
      <c r="B412" t="s">
        <v>250</v>
      </c>
      <c r="C412" t="s">
        <v>250</v>
      </c>
      <c r="D412">
        <v>0</v>
      </c>
      <c r="E412">
        <v>166320.845267</v>
      </c>
      <c r="F412">
        <v>886498513.60151994</v>
      </c>
      <c r="G412" s="1">
        <f t="shared" si="6"/>
        <v>88649.851360151995</v>
      </c>
    </row>
    <row r="413" spans="1:7" hidden="1" x14ac:dyDescent="0.35">
      <c r="A413" t="s">
        <v>459</v>
      </c>
      <c r="B413" t="s">
        <v>250</v>
      </c>
      <c r="C413" t="s">
        <v>250</v>
      </c>
      <c r="D413">
        <v>0</v>
      </c>
      <c r="E413">
        <v>52186.678324</v>
      </c>
      <c r="F413">
        <v>90669941.253135994</v>
      </c>
      <c r="G413" s="1">
        <f t="shared" si="6"/>
        <v>9066.9941253136003</v>
      </c>
    </row>
    <row r="414" spans="1:7" hidden="1" x14ac:dyDescent="0.35">
      <c r="A414" t="s">
        <v>460</v>
      </c>
      <c r="B414" t="s">
        <v>300</v>
      </c>
      <c r="C414" t="s">
        <v>250</v>
      </c>
      <c r="D414">
        <v>0</v>
      </c>
      <c r="E414">
        <v>94592.229240000001</v>
      </c>
      <c r="F414">
        <v>335841256.56735802</v>
      </c>
      <c r="G414" s="1">
        <f t="shared" si="6"/>
        <v>33584.1256567358</v>
      </c>
    </row>
    <row r="415" spans="1:7" hidden="1" x14ac:dyDescent="0.35">
      <c r="A415" t="s">
        <v>461</v>
      </c>
      <c r="B415" t="s">
        <v>361</v>
      </c>
      <c r="C415" t="s">
        <v>213</v>
      </c>
      <c r="D415">
        <v>0</v>
      </c>
      <c r="E415">
        <v>35874.087728999999</v>
      </c>
      <c r="F415">
        <v>61527830.403926</v>
      </c>
      <c r="G415" s="1">
        <f t="shared" si="6"/>
        <v>6152.7830403926</v>
      </c>
    </row>
    <row r="416" spans="1:7" hidden="1" x14ac:dyDescent="0.35">
      <c r="A416" t="s">
        <v>462</v>
      </c>
      <c r="B416" t="s">
        <v>463</v>
      </c>
      <c r="C416" t="s">
        <v>213</v>
      </c>
      <c r="D416">
        <v>0</v>
      </c>
      <c r="E416">
        <v>38926.997885999997</v>
      </c>
      <c r="F416">
        <v>71327460.226521</v>
      </c>
      <c r="G416" s="1">
        <f t="shared" si="6"/>
        <v>7132.7460226520998</v>
      </c>
    </row>
    <row r="417" spans="1:7" hidden="1" x14ac:dyDescent="0.35">
      <c r="A417" t="s">
        <v>464</v>
      </c>
      <c r="B417" t="s">
        <v>333</v>
      </c>
      <c r="C417" t="s">
        <v>237</v>
      </c>
      <c r="D417">
        <v>0</v>
      </c>
      <c r="E417">
        <v>79727.409409</v>
      </c>
      <c r="F417">
        <v>173936266.39062899</v>
      </c>
      <c r="G417" s="1">
        <f t="shared" si="6"/>
        <v>17393.626639062899</v>
      </c>
    </row>
    <row r="418" spans="1:7" hidden="1" x14ac:dyDescent="0.35">
      <c r="A418" t="s">
        <v>465</v>
      </c>
      <c r="B418" t="s">
        <v>466</v>
      </c>
      <c r="C418" t="s">
        <v>237</v>
      </c>
      <c r="D418">
        <v>0</v>
      </c>
      <c r="E418">
        <v>121791.69429499999</v>
      </c>
      <c r="F418">
        <v>428147221.16628098</v>
      </c>
      <c r="G418" s="1">
        <f t="shared" si="6"/>
        <v>42814.722116628102</v>
      </c>
    </row>
    <row r="419" spans="1:7" hidden="1" x14ac:dyDescent="0.35">
      <c r="A419" t="s">
        <v>467</v>
      </c>
      <c r="B419" t="s">
        <v>271</v>
      </c>
      <c r="C419" t="s">
        <v>213</v>
      </c>
      <c r="D419">
        <v>0</v>
      </c>
      <c r="E419">
        <v>171671.96352600001</v>
      </c>
      <c r="F419">
        <v>871885715.603549</v>
      </c>
      <c r="G419" s="1">
        <f t="shared" si="6"/>
        <v>87188.571560354903</v>
      </c>
    </row>
    <row r="420" spans="1:7" hidden="1" x14ac:dyDescent="0.35">
      <c r="A420" t="s">
        <v>468</v>
      </c>
      <c r="B420" t="s">
        <v>323</v>
      </c>
      <c r="C420" t="s">
        <v>319</v>
      </c>
      <c r="D420">
        <v>0</v>
      </c>
      <c r="E420">
        <v>50768.934051999997</v>
      </c>
      <c r="F420">
        <v>72788870.976340994</v>
      </c>
      <c r="G420" s="1">
        <f t="shared" si="6"/>
        <v>7278.8870976340995</v>
      </c>
    </row>
    <row r="421" spans="1:7" hidden="1" x14ac:dyDescent="0.35">
      <c r="A421" t="s">
        <v>469</v>
      </c>
      <c r="B421" t="s">
        <v>323</v>
      </c>
      <c r="C421" t="s">
        <v>319</v>
      </c>
      <c r="D421">
        <v>0</v>
      </c>
      <c r="E421">
        <v>55337.132814999997</v>
      </c>
      <c r="F421">
        <v>101008351.167881</v>
      </c>
      <c r="G421" s="1">
        <f t="shared" si="6"/>
        <v>10100.835116788099</v>
      </c>
    </row>
    <row r="422" spans="1:7" hidden="1" x14ac:dyDescent="0.35">
      <c r="A422" t="s">
        <v>470</v>
      </c>
      <c r="B422" t="s">
        <v>323</v>
      </c>
      <c r="C422" t="s">
        <v>319</v>
      </c>
      <c r="D422">
        <v>0</v>
      </c>
      <c r="E422">
        <v>73045.066256000006</v>
      </c>
      <c r="F422">
        <v>158222397.00880101</v>
      </c>
      <c r="G422" s="1">
        <f t="shared" si="6"/>
        <v>15822.239700880102</v>
      </c>
    </row>
    <row r="423" spans="1:7" hidden="1" x14ac:dyDescent="0.35">
      <c r="A423" t="s">
        <v>471</v>
      </c>
      <c r="B423" t="s">
        <v>361</v>
      </c>
      <c r="C423" t="s">
        <v>213</v>
      </c>
      <c r="D423">
        <v>0</v>
      </c>
      <c r="E423">
        <v>126911.80338100001</v>
      </c>
      <c r="F423">
        <v>288825892.45185101</v>
      </c>
      <c r="G423" s="1">
        <f t="shared" si="6"/>
        <v>28882.5892451851</v>
      </c>
    </row>
    <row r="424" spans="1:7" hidden="1" x14ac:dyDescent="0.35">
      <c r="A424" t="s">
        <v>472</v>
      </c>
      <c r="B424" t="s">
        <v>473</v>
      </c>
      <c r="C424" t="s">
        <v>392</v>
      </c>
      <c r="D424">
        <v>0</v>
      </c>
      <c r="E424">
        <v>84516.137906000004</v>
      </c>
      <c r="F424">
        <v>175354862.28641599</v>
      </c>
      <c r="G424" s="1">
        <f t="shared" si="6"/>
        <v>17535.486228641599</v>
      </c>
    </row>
    <row r="425" spans="1:7" hidden="1" x14ac:dyDescent="0.35">
      <c r="A425" t="s">
        <v>474</v>
      </c>
      <c r="B425" t="s">
        <v>343</v>
      </c>
      <c r="C425" t="s">
        <v>319</v>
      </c>
      <c r="D425">
        <v>0</v>
      </c>
      <c r="E425">
        <v>65217.346457</v>
      </c>
      <c r="F425">
        <v>136533804.68631801</v>
      </c>
      <c r="G425" s="1">
        <f t="shared" si="6"/>
        <v>13653.380468631802</v>
      </c>
    </row>
    <row r="426" spans="1:7" hidden="1" x14ac:dyDescent="0.35">
      <c r="A426" t="s">
        <v>475</v>
      </c>
      <c r="B426" t="s">
        <v>349</v>
      </c>
      <c r="C426" t="s">
        <v>53</v>
      </c>
      <c r="D426">
        <v>0</v>
      </c>
      <c r="E426">
        <v>168676.25229800001</v>
      </c>
      <c r="F426">
        <v>623919848.67605102</v>
      </c>
      <c r="G426" s="1">
        <f t="shared" si="6"/>
        <v>62391.984867605104</v>
      </c>
    </row>
    <row r="427" spans="1:7" hidden="1" x14ac:dyDescent="0.35">
      <c r="A427" t="s">
        <v>476</v>
      </c>
      <c r="B427" t="s">
        <v>250</v>
      </c>
      <c r="C427" t="s">
        <v>250</v>
      </c>
      <c r="D427">
        <v>0</v>
      </c>
      <c r="E427">
        <v>80188.027589999998</v>
      </c>
      <c r="F427">
        <v>186021585.254884</v>
      </c>
      <c r="G427" s="1">
        <f t="shared" si="6"/>
        <v>18602.158525488401</v>
      </c>
    </row>
    <row r="428" spans="1:7" hidden="1" x14ac:dyDescent="0.35">
      <c r="A428" t="s">
        <v>477</v>
      </c>
      <c r="B428" t="s">
        <v>343</v>
      </c>
      <c r="C428" t="s">
        <v>319</v>
      </c>
      <c r="D428">
        <v>0</v>
      </c>
      <c r="E428">
        <v>90923.755340000003</v>
      </c>
      <c r="F428">
        <v>240679362.14149001</v>
      </c>
      <c r="G428" s="1">
        <f t="shared" si="6"/>
        <v>24067.936214149002</v>
      </c>
    </row>
    <row r="429" spans="1:7" hidden="1" x14ac:dyDescent="0.35">
      <c r="A429" t="s">
        <v>478</v>
      </c>
      <c r="B429" t="s">
        <v>457</v>
      </c>
      <c r="C429" t="s">
        <v>237</v>
      </c>
      <c r="D429">
        <v>0</v>
      </c>
      <c r="E429">
        <v>44874.569009999999</v>
      </c>
      <c r="F429">
        <v>71587771.517045006</v>
      </c>
      <c r="G429" s="1">
        <f t="shared" si="6"/>
        <v>7158.7771517045003</v>
      </c>
    </row>
    <row r="430" spans="1:7" hidden="1" x14ac:dyDescent="0.35">
      <c r="A430" t="s">
        <v>479</v>
      </c>
      <c r="B430" t="s">
        <v>463</v>
      </c>
      <c r="C430" t="s">
        <v>213</v>
      </c>
      <c r="D430">
        <v>0</v>
      </c>
      <c r="E430">
        <v>97650.386167999997</v>
      </c>
      <c r="F430">
        <v>175729316.18560401</v>
      </c>
      <c r="G430" s="1">
        <f t="shared" si="6"/>
        <v>17572.9316185604</v>
      </c>
    </row>
    <row r="431" spans="1:7" hidden="1" x14ac:dyDescent="0.35">
      <c r="A431" t="s">
        <v>480</v>
      </c>
      <c r="B431" t="s">
        <v>250</v>
      </c>
      <c r="C431" t="s">
        <v>250</v>
      </c>
      <c r="D431">
        <v>0</v>
      </c>
      <c r="E431">
        <v>56858.838491000002</v>
      </c>
      <c r="F431">
        <v>81585929.193547994</v>
      </c>
      <c r="G431" s="1">
        <f t="shared" si="6"/>
        <v>8158.5929193547991</v>
      </c>
    </row>
    <row r="432" spans="1:7" hidden="1" x14ac:dyDescent="0.35">
      <c r="A432" t="s">
        <v>481</v>
      </c>
      <c r="B432" t="s">
        <v>343</v>
      </c>
      <c r="C432" t="s">
        <v>319</v>
      </c>
      <c r="D432">
        <v>0</v>
      </c>
      <c r="E432">
        <v>114624.445536</v>
      </c>
      <c r="F432">
        <v>425676081.11209702</v>
      </c>
      <c r="G432" s="1">
        <f t="shared" si="6"/>
        <v>42567.608111209702</v>
      </c>
    </row>
    <row r="433" spans="1:7" hidden="1" x14ac:dyDescent="0.35">
      <c r="A433" t="s">
        <v>482</v>
      </c>
      <c r="B433" t="s">
        <v>473</v>
      </c>
      <c r="C433" t="s">
        <v>392</v>
      </c>
      <c r="D433">
        <v>0</v>
      </c>
      <c r="E433">
        <v>82120.757887999993</v>
      </c>
      <c r="F433">
        <v>168126076.85691199</v>
      </c>
      <c r="G433" s="1">
        <f t="shared" si="6"/>
        <v>16812.6076856912</v>
      </c>
    </row>
    <row r="434" spans="1:7" hidden="1" x14ac:dyDescent="0.35">
      <c r="A434" t="s">
        <v>483</v>
      </c>
      <c r="B434" t="s">
        <v>361</v>
      </c>
      <c r="C434" t="s">
        <v>213</v>
      </c>
      <c r="D434">
        <v>0</v>
      </c>
      <c r="E434">
        <v>40490.687508000003</v>
      </c>
      <c r="F434">
        <v>79302151.045300007</v>
      </c>
      <c r="G434" s="1">
        <f t="shared" si="6"/>
        <v>7930.2151045300006</v>
      </c>
    </row>
    <row r="435" spans="1:7" hidden="1" x14ac:dyDescent="0.35">
      <c r="A435" t="s">
        <v>484</v>
      </c>
      <c r="B435" t="s">
        <v>457</v>
      </c>
      <c r="C435" t="s">
        <v>237</v>
      </c>
      <c r="D435">
        <v>0</v>
      </c>
      <c r="E435">
        <v>80517.163772999993</v>
      </c>
      <c r="F435">
        <v>267945743.294074</v>
      </c>
      <c r="G435" s="1">
        <f t="shared" si="6"/>
        <v>26794.574329407398</v>
      </c>
    </row>
    <row r="436" spans="1:7" hidden="1" x14ac:dyDescent="0.35">
      <c r="A436" t="s">
        <v>485</v>
      </c>
      <c r="B436" t="s">
        <v>473</v>
      </c>
      <c r="C436" t="s">
        <v>392</v>
      </c>
      <c r="D436">
        <v>0</v>
      </c>
      <c r="E436">
        <v>47328.337543000001</v>
      </c>
      <c r="F436">
        <v>102895971.424824</v>
      </c>
      <c r="G436" s="1">
        <f t="shared" si="6"/>
        <v>10289.5971424824</v>
      </c>
    </row>
    <row r="437" spans="1:7" hidden="1" x14ac:dyDescent="0.35">
      <c r="A437" t="s">
        <v>486</v>
      </c>
      <c r="B437" t="s">
        <v>314</v>
      </c>
      <c r="C437" t="s">
        <v>237</v>
      </c>
      <c r="D437">
        <v>0</v>
      </c>
      <c r="E437">
        <v>88210.380132000006</v>
      </c>
      <c r="F437">
        <v>268288889.649371</v>
      </c>
      <c r="G437" s="1">
        <f t="shared" si="6"/>
        <v>26828.888964937101</v>
      </c>
    </row>
    <row r="438" spans="1:7" hidden="1" x14ac:dyDescent="0.35">
      <c r="A438" t="s">
        <v>487</v>
      </c>
      <c r="B438" t="s">
        <v>323</v>
      </c>
      <c r="C438" t="s">
        <v>319</v>
      </c>
      <c r="D438">
        <v>0</v>
      </c>
      <c r="E438">
        <v>63082.390219000001</v>
      </c>
      <c r="F438">
        <v>168619548.941753</v>
      </c>
      <c r="G438" s="1">
        <f t="shared" si="6"/>
        <v>16861.954894175298</v>
      </c>
    </row>
    <row r="439" spans="1:7" hidden="1" x14ac:dyDescent="0.35">
      <c r="A439" t="s">
        <v>488</v>
      </c>
      <c r="B439" t="s">
        <v>250</v>
      </c>
      <c r="C439" t="s">
        <v>250</v>
      </c>
      <c r="D439">
        <v>0</v>
      </c>
      <c r="E439">
        <v>32434.578108999998</v>
      </c>
      <c r="F439">
        <v>32337556.385577999</v>
      </c>
      <c r="G439" s="1">
        <f t="shared" si="6"/>
        <v>3233.7556385578</v>
      </c>
    </row>
    <row r="440" spans="1:7" hidden="1" x14ac:dyDescent="0.35">
      <c r="A440" t="s">
        <v>489</v>
      </c>
      <c r="B440" t="s">
        <v>310</v>
      </c>
      <c r="C440" t="s">
        <v>53</v>
      </c>
      <c r="D440">
        <v>0</v>
      </c>
      <c r="E440">
        <v>229060.95396899999</v>
      </c>
      <c r="F440">
        <v>150773698.87009799</v>
      </c>
      <c r="G440" s="1">
        <f t="shared" si="6"/>
        <v>15077.3698870098</v>
      </c>
    </row>
    <row r="441" spans="1:7" hidden="1" x14ac:dyDescent="0.35">
      <c r="A441" t="s">
        <v>490</v>
      </c>
      <c r="B441" t="s">
        <v>375</v>
      </c>
      <c r="C441" t="s">
        <v>319</v>
      </c>
      <c r="D441">
        <v>0</v>
      </c>
      <c r="E441">
        <v>61601.612118999998</v>
      </c>
      <c r="F441">
        <v>95300912.096264005</v>
      </c>
      <c r="G441" s="1">
        <f t="shared" si="6"/>
        <v>9530.0912096264001</v>
      </c>
    </row>
    <row r="442" spans="1:7" hidden="1" x14ac:dyDescent="0.35">
      <c r="A442" t="s">
        <v>491</v>
      </c>
      <c r="B442" t="s">
        <v>473</v>
      </c>
      <c r="C442" t="s">
        <v>392</v>
      </c>
      <c r="D442">
        <v>0</v>
      </c>
      <c r="E442">
        <v>73828.931393000006</v>
      </c>
      <c r="F442">
        <v>168621689.417759</v>
      </c>
      <c r="G442" s="1">
        <f t="shared" si="6"/>
        <v>16862.168941775901</v>
      </c>
    </row>
    <row r="443" spans="1:7" hidden="1" x14ac:dyDescent="0.35">
      <c r="A443" t="s">
        <v>492</v>
      </c>
      <c r="B443" t="s">
        <v>375</v>
      </c>
      <c r="C443" t="s">
        <v>319</v>
      </c>
      <c r="D443">
        <v>0</v>
      </c>
      <c r="E443">
        <v>44083.144387</v>
      </c>
      <c r="F443">
        <v>84908709.830623001</v>
      </c>
      <c r="G443" s="1">
        <f t="shared" si="6"/>
        <v>8490.8709830622993</v>
      </c>
    </row>
    <row r="444" spans="1:7" hidden="1" x14ac:dyDescent="0.35">
      <c r="A444" t="s">
        <v>493</v>
      </c>
      <c r="B444" t="s">
        <v>323</v>
      </c>
      <c r="C444" t="s">
        <v>319</v>
      </c>
      <c r="D444">
        <v>0</v>
      </c>
      <c r="E444">
        <v>69061.012166</v>
      </c>
      <c r="F444">
        <v>204104548.38944399</v>
      </c>
      <c r="G444" s="1">
        <f t="shared" si="6"/>
        <v>20410.454838944399</v>
      </c>
    </row>
    <row r="445" spans="1:7" hidden="1" x14ac:dyDescent="0.35">
      <c r="A445" t="s">
        <v>494</v>
      </c>
      <c r="B445" t="s">
        <v>250</v>
      </c>
      <c r="C445" t="s">
        <v>250</v>
      </c>
      <c r="D445">
        <v>0</v>
      </c>
      <c r="E445">
        <v>188418.144551</v>
      </c>
      <c r="F445">
        <v>1261579746.01316</v>
      </c>
      <c r="G445" s="1">
        <f t="shared" si="6"/>
        <v>126157.974601316</v>
      </c>
    </row>
    <row r="446" spans="1:7" hidden="1" x14ac:dyDescent="0.35">
      <c r="A446" t="s">
        <v>495</v>
      </c>
      <c r="B446" t="s">
        <v>457</v>
      </c>
      <c r="C446" t="s">
        <v>237</v>
      </c>
      <c r="D446">
        <v>0</v>
      </c>
      <c r="E446">
        <v>57470.962480000002</v>
      </c>
      <c r="F446">
        <v>86246137.953941002</v>
      </c>
      <c r="G446" s="1">
        <f t="shared" si="6"/>
        <v>8624.6137953940997</v>
      </c>
    </row>
    <row r="447" spans="1:7" hidden="1" x14ac:dyDescent="0.35">
      <c r="A447" t="s">
        <v>496</v>
      </c>
      <c r="B447" t="s">
        <v>323</v>
      </c>
      <c r="C447" t="s">
        <v>319</v>
      </c>
      <c r="D447">
        <v>0</v>
      </c>
      <c r="E447">
        <v>69013.225850000003</v>
      </c>
      <c r="F447">
        <v>91797510.437554002</v>
      </c>
      <c r="G447" s="1">
        <f t="shared" si="6"/>
        <v>9179.751043755401</v>
      </c>
    </row>
    <row r="448" spans="1:7" hidden="1" x14ac:dyDescent="0.35">
      <c r="A448" t="s">
        <v>497</v>
      </c>
      <c r="B448" t="s">
        <v>466</v>
      </c>
      <c r="C448" t="s">
        <v>237</v>
      </c>
      <c r="D448">
        <v>0</v>
      </c>
      <c r="E448">
        <v>45313.412463000001</v>
      </c>
      <c r="F448">
        <v>78576552.638594002</v>
      </c>
      <c r="G448" s="1">
        <f t="shared" si="6"/>
        <v>7857.6552638594003</v>
      </c>
    </row>
    <row r="449" spans="1:7" hidden="1" x14ac:dyDescent="0.35">
      <c r="A449" t="s">
        <v>498</v>
      </c>
      <c r="B449" t="s">
        <v>349</v>
      </c>
      <c r="C449" t="s">
        <v>53</v>
      </c>
      <c r="D449">
        <v>0</v>
      </c>
      <c r="E449">
        <v>168129.931048</v>
      </c>
      <c r="F449">
        <v>1021621506.66346</v>
      </c>
      <c r="G449" s="1">
        <f t="shared" si="6"/>
        <v>102162.150666346</v>
      </c>
    </row>
    <row r="450" spans="1:7" hidden="1" x14ac:dyDescent="0.35">
      <c r="A450" t="s">
        <v>499</v>
      </c>
      <c r="B450" t="s">
        <v>466</v>
      </c>
      <c r="C450" t="s">
        <v>237</v>
      </c>
      <c r="D450">
        <v>0</v>
      </c>
      <c r="E450">
        <v>90561.288576000006</v>
      </c>
      <c r="F450">
        <v>239268529.676384</v>
      </c>
      <c r="G450" s="1">
        <f t="shared" si="6"/>
        <v>23926.852967638399</v>
      </c>
    </row>
    <row r="451" spans="1:7" hidden="1" x14ac:dyDescent="0.35">
      <c r="A451" t="s">
        <v>500</v>
      </c>
      <c r="B451" t="s">
        <v>501</v>
      </c>
      <c r="C451" t="s">
        <v>213</v>
      </c>
      <c r="D451">
        <v>0</v>
      </c>
      <c r="E451">
        <v>104257.07270800001</v>
      </c>
      <c r="F451">
        <v>265077681.8096</v>
      </c>
      <c r="G451" s="1">
        <f t="shared" ref="G451:G514" si="7">+F451/10000</f>
        <v>26507.76818096</v>
      </c>
    </row>
    <row r="452" spans="1:7" hidden="1" x14ac:dyDescent="0.35">
      <c r="A452" t="s">
        <v>502</v>
      </c>
      <c r="B452" t="s">
        <v>361</v>
      </c>
      <c r="C452" t="s">
        <v>213</v>
      </c>
      <c r="D452">
        <v>0</v>
      </c>
      <c r="E452">
        <v>69375.209682999994</v>
      </c>
      <c r="F452">
        <v>141783228.67421401</v>
      </c>
      <c r="G452" s="1">
        <f t="shared" si="7"/>
        <v>14178.322867421401</v>
      </c>
    </row>
    <row r="453" spans="1:7" hidden="1" x14ac:dyDescent="0.35">
      <c r="A453" t="s">
        <v>503</v>
      </c>
      <c r="B453" t="s">
        <v>373</v>
      </c>
      <c r="C453" t="s">
        <v>319</v>
      </c>
      <c r="D453">
        <v>0</v>
      </c>
      <c r="E453">
        <v>87427.907863999993</v>
      </c>
      <c r="F453">
        <v>222278402.62695199</v>
      </c>
      <c r="G453" s="1">
        <f t="shared" si="7"/>
        <v>22227.840262695197</v>
      </c>
    </row>
    <row r="454" spans="1:7" hidden="1" x14ac:dyDescent="0.35">
      <c r="A454" t="s">
        <v>504</v>
      </c>
      <c r="B454" t="s">
        <v>343</v>
      </c>
      <c r="C454" t="s">
        <v>319</v>
      </c>
      <c r="D454">
        <v>0</v>
      </c>
      <c r="E454">
        <v>53027.531203999999</v>
      </c>
      <c r="F454">
        <v>124260216.99183001</v>
      </c>
      <c r="G454" s="1">
        <f t="shared" si="7"/>
        <v>12426.021699183</v>
      </c>
    </row>
    <row r="455" spans="1:7" hidden="1" x14ac:dyDescent="0.35">
      <c r="A455" t="s">
        <v>505</v>
      </c>
      <c r="B455" t="s">
        <v>506</v>
      </c>
      <c r="C455" t="s">
        <v>319</v>
      </c>
      <c r="D455">
        <v>0</v>
      </c>
      <c r="E455">
        <v>74523.373607000001</v>
      </c>
      <c r="F455">
        <v>176912962.44173601</v>
      </c>
      <c r="G455" s="1">
        <f t="shared" si="7"/>
        <v>17691.296244173602</v>
      </c>
    </row>
    <row r="456" spans="1:7" hidden="1" x14ac:dyDescent="0.35">
      <c r="A456" t="s">
        <v>507</v>
      </c>
      <c r="B456" t="s">
        <v>361</v>
      </c>
      <c r="C456" t="s">
        <v>213</v>
      </c>
      <c r="D456">
        <v>0</v>
      </c>
      <c r="E456">
        <v>87883.354353999996</v>
      </c>
      <c r="F456">
        <v>282012915.28338802</v>
      </c>
      <c r="G456" s="1">
        <f t="shared" si="7"/>
        <v>28201.291528338803</v>
      </c>
    </row>
    <row r="457" spans="1:7" hidden="1" x14ac:dyDescent="0.35">
      <c r="A457" t="s">
        <v>508</v>
      </c>
      <c r="B457" t="s">
        <v>343</v>
      </c>
      <c r="C457" t="s">
        <v>319</v>
      </c>
      <c r="D457">
        <v>0</v>
      </c>
      <c r="E457">
        <v>81893.479141000003</v>
      </c>
      <c r="F457">
        <v>310400056.32843</v>
      </c>
      <c r="G457" s="1">
        <f t="shared" si="7"/>
        <v>31040.005632843</v>
      </c>
    </row>
    <row r="458" spans="1:7" hidden="1" x14ac:dyDescent="0.35">
      <c r="A458" t="s">
        <v>509</v>
      </c>
      <c r="B458" t="s">
        <v>361</v>
      </c>
      <c r="C458" t="s">
        <v>213</v>
      </c>
      <c r="D458">
        <v>0</v>
      </c>
      <c r="E458">
        <v>26586.170968999999</v>
      </c>
      <c r="F458">
        <v>29754488.853613</v>
      </c>
      <c r="G458" s="1">
        <f t="shared" si="7"/>
        <v>2975.4488853613002</v>
      </c>
    </row>
    <row r="459" spans="1:7" hidden="1" x14ac:dyDescent="0.35">
      <c r="A459" t="s">
        <v>510</v>
      </c>
      <c r="B459" t="s">
        <v>457</v>
      </c>
      <c r="C459" t="s">
        <v>237</v>
      </c>
      <c r="D459">
        <v>0</v>
      </c>
      <c r="E459">
        <v>65606.499748999995</v>
      </c>
      <c r="F459">
        <v>138009759.61927301</v>
      </c>
      <c r="G459" s="1">
        <f t="shared" si="7"/>
        <v>13800.975961927301</v>
      </c>
    </row>
    <row r="460" spans="1:7" hidden="1" x14ac:dyDescent="0.35">
      <c r="A460" t="s">
        <v>511</v>
      </c>
      <c r="B460" t="s">
        <v>333</v>
      </c>
      <c r="C460" t="s">
        <v>237</v>
      </c>
      <c r="D460">
        <v>0</v>
      </c>
      <c r="E460">
        <v>262937.53845200001</v>
      </c>
      <c r="F460">
        <v>940378283.57842505</v>
      </c>
      <c r="G460" s="1">
        <f t="shared" si="7"/>
        <v>94037.828357842503</v>
      </c>
    </row>
    <row r="461" spans="1:7" hidden="1" x14ac:dyDescent="0.35">
      <c r="A461" t="s">
        <v>512</v>
      </c>
      <c r="B461" t="s">
        <v>513</v>
      </c>
      <c r="C461" t="s">
        <v>213</v>
      </c>
      <c r="D461">
        <v>0</v>
      </c>
      <c r="E461">
        <v>42142.880914000001</v>
      </c>
      <c r="F461">
        <v>88071334.238253996</v>
      </c>
      <c r="G461" s="1">
        <f t="shared" si="7"/>
        <v>8807.1334238254003</v>
      </c>
    </row>
    <row r="462" spans="1:7" hidden="1" x14ac:dyDescent="0.35">
      <c r="A462" t="s">
        <v>514</v>
      </c>
      <c r="B462" t="s">
        <v>375</v>
      </c>
      <c r="C462" t="s">
        <v>319</v>
      </c>
      <c r="D462">
        <v>0</v>
      </c>
      <c r="E462">
        <v>129439.097278</v>
      </c>
      <c r="F462">
        <v>453370660.12434</v>
      </c>
      <c r="G462" s="1">
        <f t="shared" si="7"/>
        <v>45337.066012433999</v>
      </c>
    </row>
    <row r="463" spans="1:7" hidden="1" x14ac:dyDescent="0.35">
      <c r="A463" t="s">
        <v>515</v>
      </c>
      <c r="B463" t="s">
        <v>310</v>
      </c>
      <c r="C463" t="s">
        <v>53</v>
      </c>
      <c r="D463">
        <v>0</v>
      </c>
      <c r="E463">
        <v>20108.151979999999</v>
      </c>
      <c r="F463">
        <v>2291323.4561399999</v>
      </c>
      <c r="G463" s="1">
        <f t="shared" si="7"/>
        <v>229.132345614</v>
      </c>
    </row>
    <row r="464" spans="1:7" hidden="1" x14ac:dyDescent="0.35">
      <c r="A464" t="s">
        <v>516</v>
      </c>
      <c r="B464" t="s">
        <v>375</v>
      </c>
      <c r="C464" t="s">
        <v>319</v>
      </c>
      <c r="D464">
        <v>0</v>
      </c>
      <c r="E464">
        <v>61139.213519999998</v>
      </c>
      <c r="F464">
        <v>146694098.48862699</v>
      </c>
      <c r="G464" s="1">
        <f t="shared" si="7"/>
        <v>14669.409848862699</v>
      </c>
    </row>
    <row r="465" spans="1:7" hidden="1" x14ac:dyDescent="0.35">
      <c r="A465" t="s">
        <v>457</v>
      </c>
      <c r="B465" t="s">
        <v>457</v>
      </c>
      <c r="C465" t="s">
        <v>237</v>
      </c>
      <c r="D465">
        <v>0</v>
      </c>
      <c r="E465">
        <v>54747.411196000001</v>
      </c>
      <c r="F465">
        <v>141639879.26377401</v>
      </c>
      <c r="G465" s="1">
        <f t="shared" si="7"/>
        <v>14163.9879263774</v>
      </c>
    </row>
    <row r="466" spans="1:7" hidden="1" x14ac:dyDescent="0.35">
      <c r="A466" t="s">
        <v>517</v>
      </c>
      <c r="B466" t="s">
        <v>361</v>
      </c>
      <c r="C466" t="s">
        <v>213</v>
      </c>
      <c r="D466">
        <v>0</v>
      </c>
      <c r="E466">
        <v>34700.260399999999</v>
      </c>
      <c r="F466">
        <v>54872514.247979</v>
      </c>
      <c r="G466" s="1">
        <f t="shared" si="7"/>
        <v>5487.2514247978997</v>
      </c>
    </row>
    <row r="467" spans="1:7" hidden="1" x14ac:dyDescent="0.35">
      <c r="A467" t="s">
        <v>518</v>
      </c>
      <c r="B467" t="s">
        <v>323</v>
      </c>
      <c r="C467" t="s">
        <v>319</v>
      </c>
      <c r="D467">
        <v>0</v>
      </c>
      <c r="E467">
        <v>44736.559450000001</v>
      </c>
      <c r="F467">
        <v>96223052.776544005</v>
      </c>
      <c r="G467" s="1">
        <f t="shared" si="7"/>
        <v>9622.3052776544009</v>
      </c>
    </row>
    <row r="468" spans="1:7" hidden="1" x14ac:dyDescent="0.35">
      <c r="A468" t="s">
        <v>519</v>
      </c>
      <c r="B468" t="s">
        <v>323</v>
      </c>
      <c r="C468" t="s">
        <v>319</v>
      </c>
      <c r="D468">
        <v>0</v>
      </c>
      <c r="E468">
        <v>60586.204443000002</v>
      </c>
      <c r="F468">
        <v>103775139.57004701</v>
      </c>
      <c r="G468" s="1">
        <f t="shared" si="7"/>
        <v>10377.513957004701</v>
      </c>
    </row>
    <row r="469" spans="1:7" hidden="1" x14ac:dyDescent="0.35">
      <c r="A469" t="s">
        <v>520</v>
      </c>
      <c r="B469" t="s">
        <v>473</v>
      </c>
      <c r="C469" t="s">
        <v>392</v>
      </c>
      <c r="D469">
        <v>0</v>
      </c>
      <c r="E469">
        <v>72255.160698000007</v>
      </c>
      <c r="F469">
        <v>193167730.79907599</v>
      </c>
      <c r="G469" s="1">
        <f t="shared" si="7"/>
        <v>19316.773079907598</v>
      </c>
    </row>
    <row r="470" spans="1:7" hidden="1" x14ac:dyDescent="0.35">
      <c r="A470" t="s">
        <v>521</v>
      </c>
      <c r="B470" t="s">
        <v>250</v>
      </c>
      <c r="C470" t="s">
        <v>250</v>
      </c>
      <c r="D470">
        <v>0</v>
      </c>
      <c r="E470">
        <v>126748.917692</v>
      </c>
      <c r="F470">
        <v>657444502.08087099</v>
      </c>
      <c r="G470" s="1">
        <f t="shared" si="7"/>
        <v>65744.450208087103</v>
      </c>
    </row>
    <row r="471" spans="1:7" hidden="1" x14ac:dyDescent="0.35">
      <c r="A471" t="s">
        <v>523</v>
      </c>
      <c r="B471" t="s">
        <v>466</v>
      </c>
      <c r="C471" t="s">
        <v>237</v>
      </c>
      <c r="D471">
        <v>0</v>
      </c>
      <c r="E471">
        <v>63466.289450999997</v>
      </c>
      <c r="F471">
        <v>140120713.27743101</v>
      </c>
      <c r="G471" s="1">
        <f t="shared" si="7"/>
        <v>14012.0713277431</v>
      </c>
    </row>
    <row r="472" spans="1:7" hidden="1" x14ac:dyDescent="0.35">
      <c r="A472" t="s">
        <v>524</v>
      </c>
      <c r="B472" t="s">
        <v>525</v>
      </c>
      <c r="C472" t="s">
        <v>237</v>
      </c>
      <c r="D472">
        <v>0</v>
      </c>
      <c r="E472">
        <v>94833.593934000004</v>
      </c>
      <c r="F472">
        <v>243214930.55380201</v>
      </c>
      <c r="G472" s="1">
        <f t="shared" si="7"/>
        <v>24321.493055380201</v>
      </c>
    </row>
    <row r="473" spans="1:7" hidden="1" x14ac:dyDescent="0.35">
      <c r="A473" t="s">
        <v>526</v>
      </c>
      <c r="B473" t="s">
        <v>527</v>
      </c>
      <c r="C473" t="s">
        <v>213</v>
      </c>
      <c r="D473">
        <v>0</v>
      </c>
      <c r="E473">
        <v>118911.25893</v>
      </c>
      <c r="F473">
        <v>639068080.51634204</v>
      </c>
      <c r="G473" s="1">
        <f t="shared" si="7"/>
        <v>63906.808051634202</v>
      </c>
    </row>
    <row r="474" spans="1:7" hidden="1" x14ac:dyDescent="0.35">
      <c r="A474" t="s">
        <v>528</v>
      </c>
      <c r="B474" t="s">
        <v>463</v>
      </c>
      <c r="C474" t="s">
        <v>213</v>
      </c>
      <c r="D474">
        <v>0</v>
      </c>
      <c r="E474">
        <v>67864.803023</v>
      </c>
      <c r="F474">
        <v>156621951.02113</v>
      </c>
      <c r="G474" s="1">
        <f t="shared" si="7"/>
        <v>15662.195102112999</v>
      </c>
    </row>
    <row r="475" spans="1:7" hidden="1" x14ac:dyDescent="0.35">
      <c r="A475" t="s">
        <v>529</v>
      </c>
      <c r="B475" t="s">
        <v>323</v>
      </c>
      <c r="C475" t="s">
        <v>319</v>
      </c>
      <c r="D475">
        <v>0</v>
      </c>
      <c r="E475">
        <v>77129.304122999994</v>
      </c>
      <c r="F475">
        <v>142430333.54140401</v>
      </c>
      <c r="G475" s="1">
        <f t="shared" si="7"/>
        <v>14243.033354140402</v>
      </c>
    </row>
    <row r="476" spans="1:7" hidden="1" x14ac:dyDescent="0.35">
      <c r="A476" t="s">
        <v>270</v>
      </c>
      <c r="B476" t="s">
        <v>527</v>
      </c>
      <c r="C476" t="s">
        <v>213</v>
      </c>
      <c r="D476">
        <v>0</v>
      </c>
      <c r="E476">
        <v>229477.20160500001</v>
      </c>
      <c r="F476">
        <v>1356051848.83076</v>
      </c>
      <c r="G476" s="1">
        <f t="shared" si="7"/>
        <v>135605.184883076</v>
      </c>
    </row>
    <row r="477" spans="1:7" hidden="1" x14ac:dyDescent="0.35">
      <c r="A477" t="s">
        <v>530</v>
      </c>
      <c r="B477" t="s">
        <v>506</v>
      </c>
      <c r="C477" t="s">
        <v>319</v>
      </c>
      <c r="D477">
        <v>0</v>
      </c>
      <c r="E477">
        <v>151354.75834999999</v>
      </c>
      <c r="F477">
        <v>634559969.12923598</v>
      </c>
      <c r="G477" s="1">
        <f t="shared" si="7"/>
        <v>63455.996912923598</v>
      </c>
    </row>
    <row r="478" spans="1:7" hidden="1" x14ac:dyDescent="0.35">
      <c r="A478" t="s">
        <v>531</v>
      </c>
      <c r="B478" t="s">
        <v>373</v>
      </c>
      <c r="C478" t="s">
        <v>319</v>
      </c>
      <c r="D478">
        <v>0</v>
      </c>
      <c r="E478">
        <v>102401.431272</v>
      </c>
      <c r="F478">
        <v>419467862.323596</v>
      </c>
      <c r="G478" s="1">
        <f t="shared" si="7"/>
        <v>41946.786232359598</v>
      </c>
    </row>
    <row r="479" spans="1:7" hidden="1" x14ac:dyDescent="0.35">
      <c r="A479" t="s">
        <v>532</v>
      </c>
      <c r="B479" t="s">
        <v>513</v>
      </c>
      <c r="C479" t="s">
        <v>213</v>
      </c>
      <c r="D479">
        <v>0</v>
      </c>
      <c r="E479">
        <v>42318.224427000001</v>
      </c>
      <c r="F479">
        <v>86433008.166198999</v>
      </c>
      <c r="G479" s="1">
        <f t="shared" si="7"/>
        <v>8643.3008166198997</v>
      </c>
    </row>
    <row r="480" spans="1:7" hidden="1" x14ac:dyDescent="0.35">
      <c r="A480" t="s">
        <v>533</v>
      </c>
      <c r="B480" t="s">
        <v>361</v>
      </c>
      <c r="C480" t="s">
        <v>213</v>
      </c>
      <c r="D480">
        <v>0</v>
      </c>
      <c r="E480">
        <v>29583.177922999999</v>
      </c>
      <c r="F480">
        <v>36338840.739235997</v>
      </c>
      <c r="G480" s="1">
        <f t="shared" si="7"/>
        <v>3633.8840739235998</v>
      </c>
    </row>
    <row r="481" spans="1:7" hidden="1" x14ac:dyDescent="0.35">
      <c r="A481" t="s">
        <v>534</v>
      </c>
      <c r="B481" t="s">
        <v>466</v>
      </c>
      <c r="C481" t="s">
        <v>237</v>
      </c>
      <c r="D481">
        <v>0</v>
      </c>
      <c r="E481">
        <v>89722.000268000003</v>
      </c>
      <c r="F481">
        <v>326092465.08485103</v>
      </c>
      <c r="G481" s="1">
        <f t="shared" si="7"/>
        <v>32609.246508485103</v>
      </c>
    </row>
    <row r="482" spans="1:7" hidden="1" x14ac:dyDescent="0.35">
      <c r="A482" t="s">
        <v>535</v>
      </c>
      <c r="B482" t="s">
        <v>536</v>
      </c>
      <c r="C482" t="s">
        <v>250</v>
      </c>
      <c r="D482">
        <v>0</v>
      </c>
      <c r="E482">
        <v>287713.52277600003</v>
      </c>
      <c r="F482">
        <v>1426270877.2356501</v>
      </c>
      <c r="G482" s="1">
        <f t="shared" si="7"/>
        <v>142627.087723565</v>
      </c>
    </row>
    <row r="483" spans="1:7" hidden="1" x14ac:dyDescent="0.35">
      <c r="A483" t="s">
        <v>537</v>
      </c>
      <c r="B483" t="s">
        <v>473</v>
      </c>
      <c r="C483" t="s">
        <v>392</v>
      </c>
      <c r="D483">
        <v>0</v>
      </c>
      <c r="E483">
        <v>53412.039108999998</v>
      </c>
      <c r="F483">
        <v>78452685.406079993</v>
      </c>
      <c r="G483" s="1">
        <f t="shared" si="7"/>
        <v>7845.2685406079991</v>
      </c>
    </row>
    <row r="484" spans="1:7" hidden="1" x14ac:dyDescent="0.35">
      <c r="A484" t="s">
        <v>538</v>
      </c>
      <c r="B484" t="s">
        <v>463</v>
      </c>
      <c r="C484" t="s">
        <v>213</v>
      </c>
      <c r="D484">
        <v>0</v>
      </c>
      <c r="E484">
        <v>38307.075048999999</v>
      </c>
      <c r="F484">
        <v>63475156.247589998</v>
      </c>
      <c r="G484" s="1">
        <f t="shared" si="7"/>
        <v>6347.5156247589994</v>
      </c>
    </row>
    <row r="485" spans="1:7" hidden="1" x14ac:dyDescent="0.35">
      <c r="A485" t="s">
        <v>539</v>
      </c>
      <c r="B485" t="s">
        <v>250</v>
      </c>
      <c r="C485" t="s">
        <v>250</v>
      </c>
      <c r="D485">
        <v>0</v>
      </c>
      <c r="E485">
        <v>100367.677688</v>
      </c>
      <c r="F485">
        <v>360384489.53267801</v>
      </c>
      <c r="G485" s="1">
        <f t="shared" si="7"/>
        <v>36038.448953267798</v>
      </c>
    </row>
    <row r="486" spans="1:7" hidden="1" x14ac:dyDescent="0.35">
      <c r="A486" t="s">
        <v>540</v>
      </c>
      <c r="B486" t="s">
        <v>473</v>
      </c>
      <c r="C486" t="s">
        <v>392</v>
      </c>
      <c r="D486">
        <v>0</v>
      </c>
      <c r="E486">
        <v>121950.534724</v>
      </c>
      <c r="F486">
        <v>685150545.42409694</v>
      </c>
      <c r="G486" s="1">
        <f t="shared" si="7"/>
        <v>68515.054542409693</v>
      </c>
    </row>
    <row r="487" spans="1:7" hidden="1" x14ac:dyDescent="0.35">
      <c r="A487" t="s">
        <v>541</v>
      </c>
      <c r="B487" t="s">
        <v>527</v>
      </c>
      <c r="C487" t="s">
        <v>213</v>
      </c>
      <c r="D487">
        <v>0</v>
      </c>
      <c r="E487">
        <v>75154.189629</v>
      </c>
      <c r="F487">
        <v>196533968.81565601</v>
      </c>
      <c r="G487" s="1">
        <f t="shared" si="7"/>
        <v>19653.396881565601</v>
      </c>
    </row>
    <row r="488" spans="1:7" hidden="1" x14ac:dyDescent="0.35">
      <c r="A488" t="s">
        <v>542</v>
      </c>
      <c r="B488" t="s">
        <v>343</v>
      </c>
      <c r="C488" t="s">
        <v>319</v>
      </c>
      <c r="D488">
        <v>0</v>
      </c>
      <c r="E488">
        <v>89168.586135999998</v>
      </c>
      <c r="F488">
        <v>349942618.87485403</v>
      </c>
      <c r="G488" s="1">
        <f t="shared" si="7"/>
        <v>34994.261887485402</v>
      </c>
    </row>
    <row r="489" spans="1:7" hidden="1" x14ac:dyDescent="0.35">
      <c r="A489" t="s">
        <v>543</v>
      </c>
      <c r="B489" t="s">
        <v>375</v>
      </c>
      <c r="C489" t="s">
        <v>319</v>
      </c>
      <c r="D489">
        <v>0</v>
      </c>
      <c r="E489">
        <v>66516.102029000001</v>
      </c>
      <c r="F489">
        <v>178511140.79229</v>
      </c>
      <c r="G489" s="1">
        <f t="shared" si="7"/>
        <v>17851.114079228999</v>
      </c>
    </row>
    <row r="490" spans="1:7" hidden="1" x14ac:dyDescent="0.35">
      <c r="A490" t="s">
        <v>544</v>
      </c>
      <c r="B490" t="s">
        <v>349</v>
      </c>
      <c r="C490" t="s">
        <v>53</v>
      </c>
      <c r="D490">
        <v>0</v>
      </c>
      <c r="E490">
        <v>176308.53649900001</v>
      </c>
      <c r="F490">
        <v>890460692.55530906</v>
      </c>
      <c r="G490" s="1">
        <f t="shared" si="7"/>
        <v>89046.069255530907</v>
      </c>
    </row>
    <row r="491" spans="1:7" hidden="1" x14ac:dyDescent="0.35">
      <c r="A491" t="s">
        <v>545</v>
      </c>
      <c r="B491" t="s">
        <v>333</v>
      </c>
      <c r="C491" t="s">
        <v>237</v>
      </c>
      <c r="D491">
        <v>0</v>
      </c>
      <c r="E491">
        <v>206018.570305</v>
      </c>
      <c r="F491">
        <v>1094861259.1825199</v>
      </c>
      <c r="G491" s="1">
        <f t="shared" si="7"/>
        <v>109486.12591825199</v>
      </c>
    </row>
    <row r="492" spans="1:7" hidden="1" x14ac:dyDescent="0.35">
      <c r="A492" t="s">
        <v>546</v>
      </c>
      <c r="B492" t="s">
        <v>375</v>
      </c>
      <c r="C492" t="s">
        <v>319</v>
      </c>
      <c r="D492">
        <v>0</v>
      </c>
      <c r="E492">
        <v>51834.633766999999</v>
      </c>
      <c r="F492">
        <v>123745017.071538</v>
      </c>
      <c r="G492" s="1">
        <f t="shared" si="7"/>
        <v>12374.5017071538</v>
      </c>
    </row>
    <row r="493" spans="1:7" hidden="1" x14ac:dyDescent="0.35">
      <c r="A493" t="s">
        <v>547</v>
      </c>
      <c r="B493" t="s">
        <v>536</v>
      </c>
      <c r="C493" t="s">
        <v>250</v>
      </c>
      <c r="D493">
        <v>0</v>
      </c>
      <c r="E493">
        <v>76385.638544000001</v>
      </c>
      <c r="F493">
        <v>232357300.44573799</v>
      </c>
      <c r="G493" s="1">
        <f t="shared" si="7"/>
        <v>23235.7300445738</v>
      </c>
    </row>
    <row r="494" spans="1:7" hidden="1" x14ac:dyDescent="0.35">
      <c r="A494" t="s">
        <v>548</v>
      </c>
      <c r="B494" t="s">
        <v>373</v>
      </c>
      <c r="C494" t="s">
        <v>319</v>
      </c>
      <c r="D494">
        <v>0</v>
      </c>
      <c r="E494">
        <v>126347.339043</v>
      </c>
      <c r="F494">
        <v>715130508.13061202</v>
      </c>
      <c r="G494" s="1">
        <f t="shared" si="7"/>
        <v>71513.0508130612</v>
      </c>
    </row>
    <row r="495" spans="1:7" hidden="1" x14ac:dyDescent="0.35">
      <c r="A495" t="s">
        <v>549</v>
      </c>
      <c r="B495" t="s">
        <v>513</v>
      </c>
      <c r="C495" t="s">
        <v>213</v>
      </c>
      <c r="D495">
        <v>0</v>
      </c>
      <c r="E495">
        <v>30824.074905000001</v>
      </c>
      <c r="F495">
        <v>54264153.973837003</v>
      </c>
      <c r="G495" s="1">
        <f t="shared" si="7"/>
        <v>5426.4153973837001</v>
      </c>
    </row>
    <row r="496" spans="1:7" hidden="1" x14ac:dyDescent="0.35">
      <c r="A496" t="s">
        <v>550</v>
      </c>
      <c r="B496" t="s">
        <v>525</v>
      </c>
      <c r="C496" t="s">
        <v>237</v>
      </c>
      <c r="D496">
        <v>0</v>
      </c>
      <c r="E496">
        <v>95518.320651000002</v>
      </c>
      <c r="F496">
        <v>365160194.00175601</v>
      </c>
      <c r="G496" s="1">
        <f t="shared" si="7"/>
        <v>36516.019400175603</v>
      </c>
    </row>
    <row r="497" spans="1:7" hidden="1" x14ac:dyDescent="0.35">
      <c r="A497" t="s">
        <v>551</v>
      </c>
      <c r="B497" t="s">
        <v>457</v>
      </c>
      <c r="C497" t="s">
        <v>237</v>
      </c>
      <c r="D497">
        <v>0</v>
      </c>
      <c r="E497">
        <v>61724.382798999999</v>
      </c>
      <c r="F497">
        <v>183419358.70012099</v>
      </c>
      <c r="G497" s="1">
        <f t="shared" si="7"/>
        <v>18341.935870012097</v>
      </c>
    </row>
    <row r="498" spans="1:7" hidden="1" x14ac:dyDescent="0.35">
      <c r="A498" t="s">
        <v>552</v>
      </c>
      <c r="B498" t="s">
        <v>527</v>
      </c>
      <c r="C498" t="s">
        <v>213</v>
      </c>
      <c r="D498">
        <v>0</v>
      </c>
      <c r="E498">
        <v>137627.95662700001</v>
      </c>
      <c r="F498">
        <v>645425265.72046399</v>
      </c>
      <c r="G498" s="1">
        <f t="shared" si="7"/>
        <v>64542.526572046401</v>
      </c>
    </row>
    <row r="499" spans="1:7" hidden="1" x14ac:dyDescent="0.35">
      <c r="A499" t="s">
        <v>553</v>
      </c>
      <c r="B499" t="s">
        <v>375</v>
      </c>
      <c r="C499" t="s">
        <v>319</v>
      </c>
      <c r="D499">
        <v>0</v>
      </c>
      <c r="E499">
        <v>53205.595087000002</v>
      </c>
      <c r="F499">
        <v>111118671.211548</v>
      </c>
      <c r="G499" s="1">
        <f t="shared" si="7"/>
        <v>11111.867121154801</v>
      </c>
    </row>
    <row r="500" spans="1:7" hidden="1" x14ac:dyDescent="0.35">
      <c r="A500" t="s">
        <v>554</v>
      </c>
      <c r="B500" t="s">
        <v>466</v>
      </c>
      <c r="C500" t="s">
        <v>237</v>
      </c>
      <c r="D500">
        <v>0</v>
      </c>
      <c r="E500">
        <v>61795.970684</v>
      </c>
      <c r="F500">
        <v>142330849.627013</v>
      </c>
      <c r="G500" s="1">
        <f t="shared" si="7"/>
        <v>14233.084962701299</v>
      </c>
    </row>
    <row r="501" spans="1:7" hidden="1" x14ac:dyDescent="0.35">
      <c r="A501" t="s">
        <v>555</v>
      </c>
      <c r="B501" t="s">
        <v>536</v>
      </c>
      <c r="C501" t="s">
        <v>250</v>
      </c>
      <c r="D501">
        <v>0</v>
      </c>
      <c r="E501">
        <v>36597.473125999997</v>
      </c>
      <c r="F501">
        <v>56134704.270032004</v>
      </c>
      <c r="G501" s="1">
        <f t="shared" si="7"/>
        <v>5613.4704270032007</v>
      </c>
    </row>
    <row r="502" spans="1:7" hidden="1" x14ac:dyDescent="0.35">
      <c r="A502" t="s">
        <v>556</v>
      </c>
      <c r="B502" t="s">
        <v>506</v>
      </c>
      <c r="C502" t="s">
        <v>319</v>
      </c>
      <c r="D502">
        <v>0</v>
      </c>
      <c r="E502">
        <v>121948.88585799999</v>
      </c>
      <c r="F502">
        <v>525917800.66193002</v>
      </c>
      <c r="G502" s="1">
        <f t="shared" si="7"/>
        <v>52591.780066193001</v>
      </c>
    </row>
    <row r="503" spans="1:7" hidden="1" x14ac:dyDescent="0.35">
      <c r="A503" t="s">
        <v>536</v>
      </c>
      <c r="B503" t="s">
        <v>536</v>
      </c>
      <c r="C503" t="s">
        <v>250</v>
      </c>
      <c r="D503">
        <v>0</v>
      </c>
      <c r="E503">
        <v>23645.140366</v>
      </c>
      <c r="F503">
        <v>22938886.113581002</v>
      </c>
      <c r="G503" s="1">
        <f t="shared" si="7"/>
        <v>2293.8886113581002</v>
      </c>
    </row>
    <row r="504" spans="1:7" hidden="1" x14ac:dyDescent="0.35">
      <c r="A504" t="s">
        <v>557</v>
      </c>
      <c r="B504" t="s">
        <v>513</v>
      </c>
      <c r="C504" t="s">
        <v>213</v>
      </c>
      <c r="D504">
        <v>0</v>
      </c>
      <c r="E504">
        <v>81133.898954999997</v>
      </c>
      <c r="F504">
        <v>162910157.94993299</v>
      </c>
      <c r="G504" s="1">
        <f t="shared" si="7"/>
        <v>16291.0157949933</v>
      </c>
    </row>
    <row r="505" spans="1:7" hidden="1" x14ac:dyDescent="0.35">
      <c r="A505" t="s">
        <v>558</v>
      </c>
      <c r="B505" t="s">
        <v>463</v>
      </c>
      <c r="C505" t="s">
        <v>213</v>
      </c>
      <c r="D505">
        <v>0</v>
      </c>
      <c r="E505">
        <v>63132.553725999998</v>
      </c>
      <c r="F505">
        <v>162107763.824826</v>
      </c>
      <c r="G505" s="1">
        <f t="shared" si="7"/>
        <v>16210.7763824826</v>
      </c>
    </row>
    <row r="506" spans="1:7" hidden="1" x14ac:dyDescent="0.35">
      <c r="A506" t="s">
        <v>559</v>
      </c>
      <c r="B506" t="s">
        <v>525</v>
      </c>
      <c r="C506" t="s">
        <v>237</v>
      </c>
      <c r="D506">
        <v>0</v>
      </c>
      <c r="E506">
        <v>56524.781916</v>
      </c>
      <c r="F506">
        <v>108706005.153616</v>
      </c>
      <c r="G506" s="1">
        <f t="shared" si="7"/>
        <v>10870.600515361599</v>
      </c>
    </row>
    <row r="507" spans="1:7" hidden="1" x14ac:dyDescent="0.35">
      <c r="A507" t="s">
        <v>560</v>
      </c>
      <c r="B507" t="s">
        <v>463</v>
      </c>
      <c r="C507" t="s">
        <v>213</v>
      </c>
      <c r="D507">
        <v>0</v>
      </c>
      <c r="E507">
        <v>42674.884056000003</v>
      </c>
      <c r="F507">
        <v>63837418.966652997</v>
      </c>
      <c r="G507" s="1">
        <f t="shared" si="7"/>
        <v>6383.7418966652995</v>
      </c>
    </row>
    <row r="508" spans="1:7" hidden="1" x14ac:dyDescent="0.35">
      <c r="A508" t="s">
        <v>561</v>
      </c>
      <c r="B508" t="s">
        <v>506</v>
      </c>
      <c r="C508" t="s">
        <v>319</v>
      </c>
      <c r="D508">
        <v>0</v>
      </c>
      <c r="E508">
        <v>95864.096162999995</v>
      </c>
      <c r="F508">
        <v>373889221.606062</v>
      </c>
      <c r="G508" s="1">
        <f t="shared" si="7"/>
        <v>37388.922160606198</v>
      </c>
    </row>
    <row r="509" spans="1:7" hidden="1" x14ac:dyDescent="0.35">
      <c r="A509" t="s">
        <v>562</v>
      </c>
      <c r="B509" t="s">
        <v>513</v>
      </c>
      <c r="C509" t="s">
        <v>213</v>
      </c>
      <c r="D509">
        <v>0</v>
      </c>
      <c r="E509">
        <v>51133.22883</v>
      </c>
      <c r="F509">
        <v>89199277.508599997</v>
      </c>
      <c r="G509" s="1">
        <f t="shared" si="7"/>
        <v>8919.9277508599989</v>
      </c>
    </row>
    <row r="510" spans="1:7" hidden="1" x14ac:dyDescent="0.35">
      <c r="A510" t="s">
        <v>563</v>
      </c>
      <c r="B510" t="s">
        <v>463</v>
      </c>
      <c r="C510" t="s">
        <v>213</v>
      </c>
      <c r="D510">
        <v>0</v>
      </c>
      <c r="E510">
        <v>102308.852191</v>
      </c>
      <c r="F510">
        <v>239238441.036663</v>
      </c>
      <c r="G510" s="1">
        <f t="shared" si="7"/>
        <v>23923.844103666299</v>
      </c>
    </row>
    <row r="511" spans="1:7" hidden="1" x14ac:dyDescent="0.35">
      <c r="A511" t="s">
        <v>373</v>
      </c>
      <c r="B511" t="s">
        <v>373</v>
      </c>
      <c r="C511" t="s">
        <v>319</v>
      </c>
      <c r="D511">
        <v>0</v>
      </c>
      <c r="E511">
        <v>94556.198449999996</v>
      </c>
      <c r="F511">
        <v>327365700.50034702</v>
      </c>
      <c r="G511" s="1">
        <f t="shared" si="7"/>
        <v>32736.570050034701</v>
      </c>
    </row>
    <row r="512" spans="1:7" hidden="1" x14ac:dyDescent="0.35">
      <c r="A512" t="s">
        <v>466</v>
      </c>
      <c r="B512" t="s">
        <v>466</v>
      </c>
      <c r="C512" t="s">
        <v>237</v>
      </c>
      <c r="D512">
        <v>0</v>
      </c>
      <c r="E512">
        <v>59863.977509999997</v>
      </c>
      <c r="F512">
        <v>152972050.09033999</v>
      </c>
      <c r="G512" s="1">
        <f t="shared" si="7"/>
        <v>15297.205009033998</v>
      </c>
    </row>
    <row r="513" spans="1:7" hidden="1" x14ac:dyDescent="0.35">
      <c r="A513" t="s">
        <v>564</v>
      </c>
      <c r="B513" t="s">
        <v>473</v>
      </c>
      <c r="C513" t="s">
        <v>392</v>
      </c>
      <c r="D513">
        <v>0</v>
      </c>
      <c r="E513">
        <v>75391.902241999996</v>
      </c>
      <c r="F513">
        <v>179710008.653492</v>
      </c>
      <c r="G513" s="1">
        <f t="shared" si="7"/>
        <v>17971.0008653492</v>
      </c>
    </row>
    <row r="514" spans="1:7" hidden="1" x14ac:dyDescent="0.35">
      <c r="A514" t="s">
        <v>565</v>
      </c>
      <c r="B514" t="s">
        <v>463</v>
      </c>
      <c r="C514" t="s">
        <v>213</v>
      </c>
      <c r="D514">
        <v>0</v>
      </c>
      <c r="E514">
        <v>43879.541916000002</v>
      </c>
      <c r="F514">
        <v>72397018.242638007</v>
      </c>
      <c r="G514" s="1">
        <f t="shared" si="7"/>
        <v>7239.7018242638005</v>
      </c>
    </row>
    <row r="515" spans="1:7" hidden="1" x14ac:dyDescent="0.35">
      <c r="A515" t="s">
        <v>566</v>
      </c>
      <c r="B515" t="s">
        <v>463</v>
      </c>
      <c r="C515" t="s">
        <v>213</v>
      </c>
      <c r="D515">
        <v>0</v>
      </c>
      <c r="E515">
        <v>51530.174048000001</v>
      </c>
      <c r="F515">
        <v>115949861.095486</v>
      </c>
      <c r="G515" s="1">
        <f t="shared" ref="G515:G578" si="8">+F515/10000</f>
        <v>11594.986109548599</v>
      </c>
    </row>
    <row r="516" spans="1:7" hidden="1" x14ac:dyDescent="0.35">
      <c r="A516" t="s">
        <v>567</v>
      </c>
      <c r="B516" t="s">
        <v>349</v>
      </c>
      <c r="C516" t="s">
        <v>53</v>
      </c>
      <c r="D516">
        <v>0</v>
      </c>
      <c r="E516">
        <v>249978.95063800001</v>
      </c>
      <c r="F516">
        <v>797720133.28080499</v>
      </c>
      <c r="G516" s="1">
        <f t="shared" si="8"/>
        <v>79772.013328080502</v>
      </c>
    </row>
    <row r="517" spans="1:7" hidden="1" x14ac:dyDescent="0.35">
      <c r="A517" t="s">
        <v>568</v>
      </c>
      <c r="B517" t="s">
        <v>536</v>
      </c>
      <c r="C517" t="s">
        <v>250</v>
      </c>
      <c r="D517">
        <v>0</v>
      </c>
      <c r="E517">
        <v>162416.66989399999</v>
      </c>
      <c r="F517">
        <v>909639123.95674205</v>
      </c>
      <c r="G517" s="1">
        <f t="shared" si="8"/>
        <v>90963.912395674211</v>
      </c>
    </row>
    <row r="518" spans="1:7" hidden="1" x14ac:dyDescent="0.35">
      <c r="A518" t="s">
        <v>569</v>
      </c>
      <c r="B518" t="s">
        <v>466</v>
      </c>
      <c r="C518" t="s">
        <v>237</v>
      </c>
      <c r="D518">
        <v>0</v>
      </c>
      <c r="E518">
        <v>95199.744070000001</v>
      </c>
      <c r="F518">
        <v>361637955.36517799</v>
      </c>
      <c r="G518" s="1">
        <f t="shared" si="8"/>
        <v>36163.795536517799</v>
      </c>
    </row>
    <row r="519" spans="1:7" hidden="1" x14ac:dyDescent="0.35">
      <c r="A519" t="s">
        <v>375</v>
      </c>
      <c r="B519" t="s">
        <v>375</v>
      </c>
      <c r="C519" t="s">
        <v>319</v>
      </c>
      <c r="D519">
        <v>0</v>
      </c>
      <c r="E519">
        <v>98907.135108000002</v>
      </c>
      <c r="F519">
        <v>372378969.368267</v>
      </c>
      <c r="G519" s="1">
        <f t="shared" si="8"/>
        <v>37237.896936826699</v>
      </c>
    </row>
    <row r="520" spans="1:7" hidden="1" x14ac:dyDescent="0.35">
      <c r="A520" t="s">
        <v>570</v>
      </c>
      <c r="B520" t="s">
        <v>375</v>
      </c>
      <c r="C520" t="s">
        <v>319</v>
      </c>
      <c r="D520">
        <v>0</v>
      </c>
      <c r="E520">
        <v>87210.293495000005</v>
      </c>
      <c r="F520">
        <v>248723353.192283</v>
      </c>
      <c r="G520" s="1">
        <f t="shared" si="8"/>
        <v>24872.335319228299</v>
      </c>
    </row>
    <row r="521" spans="1:7" hidden="1" x14ac:dyDescent="0.35">
      <c r="A521" t="s">
        <v>571</v>
      </c>
      <c r="B521" t="s">
        <v>525</v>
      </c>
      <c r="C521" t="s">
        <v>237</v>
      </c>
      <c r="D521">
        <v>0</v>
      </c>
      <c r="E521">
        <v>56619.203844000003</v>
      </c>
      <c r="F521">
        <v>140953032.36009401</v>
      </c>
      <c r="G521" s="1">
        <f t="shared" si="8"/>
        <v>14095.3032360094</v>
      </c>
    </row>
    <row r="522" spans="1:7" hidden="1" x14ac:dyDescent="0.35">
      <c r="A522" t="s">
        <v>572</v>
      </c>
      <c r="B522" t="s">
        <v>375</v>
      </c>
      <c r="C522" t="s">
        <v>319</v>
      </c>
      <c r="D522">
        <v>0</v>
      </c>
      <c r="E522">
        <v>62939.000932000003</v>
      </c>
      <c r="F522">
        <v>156061758.172515</v>
      </c>
      <c r="G522" s="1">
        <f t="shared" si="8"/>
        <v>15606.1758172515</v>
      </c>
    </row>
    <row r="523" spans="1:7" hidden="1" x14ac:dyDescent="0.35">
      <c r="A523" t="s">
        <v>573</v>
      </c>
      <c r="B523" t="s">
        <v>466</v>
      </c>
      <c r="C523" t="s">
        <v>237</v>
      </c>
      <c r="D523">
        <v>0</v>
      </c>
      <c r="E523">
        <v>53959.222086000002</v>
      </c>
      <c r="F523">
        <v>101037142.11737999</v>
      </c>
      <c r="G523" s="1">
        <f t="shared" si="8"/>
        <v>10103.714211737999</v>
      </c>
    </row>
    <row r="524" spans="1:7" hidden="1" x14ac:dyDescent="0.35">
      <c r="A524" t="s">
        <v>574</v>
      </c>
      <c r="B524" t="s">
        <v>575</v>
      </c>
      <c r="C524" t="s">
        <v>319</v>
      </c>
      <c r="D524">
        <v>0</v>
      </c>
      <c r="E524">
        <v>52138.018894000001</v>
      </c>
      <c r="F524">
        <v>146823583.22631299</v>
      </c>
      <c r="G524" s="1">
        <f t="shared" si="8"/>
        <v>14682.3583226313</v>
      </c>
    </row>
    <row r="525" spans="1:7" hidden="1" x14ac:dyDescent="0.35">
      <c r="A525" t="s">
        <v>576</v>
      </c>
      <c r="B525" t="s">
        <v>473</v>
      </c>
      <c r="C525" t="s">
        <v>392</v>
      </c>
      <c r="D525">
        <v>0</v>
      </c>
      <c r="E525">
        <v>219210.88496</v>
      </c>
      <c r="F525">
        <v>1143293309.5338299</v>
      </c>
      <c r="G525" s="1">
        <f t="shared" si="8"/>
        <v>114329.33095338299</v>
      </c>
    </row>
    <row r="526" spans="1:7" hidden="1" x14ac:dyDescent="0.35">
      <c r="A526" t="s">
        <v>577</v>
      </c>
      <c r="B526" t="s">
        <v>463</v>
      </c>
      <c r="C526" t="s">
        <v>213</v>
      </c>
      <c r="D526">
        <v>0</v>
      </c>
      <c r="E526">
        <v>92224.173563000004</v>
      </c>
      <c r="F526">
        <v>378661425.045111</v>
      </c>
      <c r="G526" s="1">
        <f t="shared" si="8"/>
        <v>37866.142504511103</v>
      </c>
    </row>
    <row r="527" spans="1:7" hidden="1" x14ac:dyDescent="0.35">
      <c r="A527" t="s">
        <v>578</v>
      </c>
      <c r="B527" t="s">
        <v>349</v>
      </c>
      <c r="C527" t="s">
        <v>53</v>
      </c>
      <c r="D527">
        <v>0</v>
      </c>
      <c r="E527">
        <v>264617.949548</v>
      </c>
      <c r="F527">
        <v>602369757.47995996</v>
      </c>
      <c r="G527" s="1">
        <f t="shared" si="8"/>
        <v>60236.975747995995</v>
      </c>
    </row>
    <row r="528" spans="1:7" hidden="1" x14ac:dyDescent="0.35">
      <c r="A528" t="s">
        <v>579</v>
      </c>
      <c r="B528" t="s">
        <v>525</v>
      </c>
      <c r="C528" t="s">
        <v>237</v>
      </c>
      <c r="D528">
        <v>0</v>
      </c>
      <c r="E528">
        <v>49988.576938999999</v>
      </c>
      <c r="F528">
        <v>85870734.789056003</v>
      </c>
      <c r="G528" s="1">
        <f t="shared" si="8"/>
        <v>8587.0734789056005</v>
      </c>
    </row>
    <row r="529" spans="1:7" hidden="1" x14ac:dyDescent="0.35">
      <c r="A529" t="s">
        <v>513</v>
      </c>
      <c r="B529" t="s">
        <v>513</v>
      </c>
      <c r="C529" t="s">
        <v>213</v>
      </c>
      <c r="D529">
        <v>0</v>
      </c>
      <c r="E529">
        <v>85447.845558999994</v>
      </c>
      <c r="F529">
        <v>220198713.90708601</v>
      </c>
      <c r="G529" s="1">
        <f t="shared" si="8"/>
        <v>22019.871390708602</v>
      </c>
    </row>
    <row r="530" spans="1:7" hidden="1" x14ac:dyDescent="0.35">
      <c r="A530" t="s">
        <v>580</v>
      </c>
      <c r="B530" t="s">
        <v>536</v>
      </c>
      <c r="C530" t="s">
        <v>250</v>
      </c>
      <c r="D530">
        <v>0</v>
      </c>
      <c r="E530">
        <v>62284.249042000003</v>
      </c>
      <c r="F530">
        <v>134094883.60744099</v>
      </c>
      <c r="G530" s="1">
        <f t="shared" si="8"/>
        <v>13409.488360744099</v>
      </c>
    </row>
    <row r="531" spans="1:7" hidden="1" x14ac:dyDescent="0.35">
      <c r="A531" t="s">
        <v>581</v>
      </c>
      <c r="B531" t="s">
        <v>375</v>
      </c>
      <c r="C531" t="s">
        <v>319</v>
      </c>
      <c r="D531">
        <v>0</v>
      </c>
      <c r="E531">
        <v>69551.253375999993</v>
      </c>
      <c r="F531">
        <v>156348482.998914</v>
      </c>
      <c r="G531" s="1">
        <f t="shared" si="8"/>
        <v>15634.848299891401</v>
      </c>
    </row>
    <row r="532" spans="1:7" hidden="1" x14ac:dyDescent="0.35">
      <c r="A532" t="s">
        <v>512</v>
      </c>
      <c r="B532" t="s">
        <v>536</v>
      </c>
      <c r="C532" t="s">
        <v>250</v>
      </c>
      <c r="D532">
        <v>0</v>
      </c>
      <c r="E532">
        <v>70018.849008000005</v>
      </c>
      <c r="F532">
        <v>268594889.27661997</v>
      </c>
      <c r="G532" s="1">
        <f t="shared" si="8"/>
        <v>26859.488927661998</v>
      </c>
    </row>
    <row r="533" spans="1:7" hidden="1" x14ac:dyDescent="0.35">
      <c r="A533" t="s">
        <v>582</v>
      </c>
      <c r="B533" t="s">
        <v>463</v>
      </c>
      <c r="C533" t="s">
        <v>213</v>
      </c>
      <c r="D533">
        <v>0</v>
      </c>
      <c r="E533">
        <v>125947.257589</v>
      </c>
      <c r="F533">
        <v>499631859.50147402</v>
      </c>
      <c r="G533" s="1">
        <f t="shared" si="8"/>
        <v>49963.185950147403</v>
      </c>
    </row>
    <row r="534" spans="1:7" hidden="1" x14ac:dyDescent="0.35">
      <c r="A534" t="s">
        <v>519</v>
      </c>
      <c r="B534" t="s">
        <v>525</v>
      </c>
      <c r="C534" t="s">
        <v>237</v>
      </c>
      <c r="D534">
        <v>0</v>
      </c>
      <c r="E534">
        <v>62065.178239000001</v>
      </c>
      <c r="F534">
        <v>118287042.586797</v>
      </c>
      <c r="G534" s="1">
        <f t="shared" si="8"/>
        <v>11828.7042586797</v>
      </c>
    </row>
    <row r="535" spans="1:7" hidden="1" x14ac:dyDescent="0.35">
      <c r="A535" t="s">
        <v>583</v>
      </c>
      <c r="B535" t="s">
        <v>575</v>
      </c>
      <c r="C535" t="s">
        <v>319</v>
      </c>
      <c r="D535">
        <v>0</v>
      </c>
      <c r="E535">
        <v>53123.786470999999</v>
      </c>
      <c r="F535">
        <v>108155792.509738</v>
      </c>
      <c r="G535" s="1">
        <f t="shared" si="8"/>
        <v>10815.5792509738</v>
      </c>
    </row>
    <row r="536" spans="1:7" hidden="1" x14ac:dyDescent="0.35">
      <c r="A536" t="s">
        <v>506</v>
      </c>
      <c r="B536" t="s">
        <v>506</v>
      </c>
      <c r="C536" t="s">
        <v>319</v>
      </c>
      <c r="D536">
        <v>0</v>
      </c>
      <c r="E536">
        <v>89735.149984999996</v>
      </c>
      <c r="F536">
        <v>286697866.18761802</v>
      </c>
      <c r="G536" s="1">
        <f t="shared" si="8"/>
        <v>28669.786618761802</v>
      </c>
    </row>
    <row r="537" spans="1:7" hidden="1" x14ac:dyDescent="0.35">
      <c r="A537" t="s">
        <v>584</v>
      </c>
      <c r="B537" t="s">
        <v>506</v>
      </c>
      <c r="C537" t="s">
        <v>319</v>
      </c>
      <c r="D537">
        <v>0</v>
      </c>
      <c r="E537">
        <v>35154.168715</v>
      </c>
      <c r="F537">
        <v>54595842.970877998</v>
      </c>
      <c r="G537" s="1">
        <f t="shared" si="8"/>
        <v>5459.5842970877993</v>
      </c>
    </row>
    <row r="538" spans="1:7" hidden="1" x14ac:dyDescent="0.35">
      <c r="A538" t="s">
        <v>585</v>
      </c>
      <c r="B538" t="s">
        <v>375</v>
      </c>
      <c r="C538" t="s">
        <v>319</v>
      </c>
      <c r="D538">
        <v>0</v>
      </c>
      <c r="E538">
        <v>71182.993126000001</v>
      </c>
      <c r="F538">
        <v>170164329.7175</v>
      </c>
      <c r="G538" s="1">
        <f t="shared" si="8"/>
        <v>17016.43297175</v>
      </c>
    </row>
    <row r="539" spans="1:7" hidden="1" x14ac:dyDescent="0.35">
      <c r="A539" t="s">
        <v>586</v>
      </c>
      <c r="B539" t="s">
        <v>237</v>
      </c>
      <c r="C539" t="s">
        <v>237</v>
      </c>
      <c r="D539">
        <v>0</v>
      </c>
      <c r="E539">
        <v>61197.63392</v>
      </c>
      <c r="F539">
        <v>161848293.27148899</v>
      </c>
      <c r="G539" s="1">
        <f t="shared" si="8"/>
        <v>16184.8293271489</v>
      </c>
    </row>
    <row r="540" spans="1:7" hidden="1" x14ac:dyDescent="0.35">
      <c r="A540" t="s">
        <v>587</v>
      </c>
      <c r="B540" t="s">
        <v>473</v>
      </c>
      <c r="C540" t="s">
        <v>392</v>
      </c>
      <c r="D540">
        <v>0</v>
      </c>
      <c r="E540">
        <v>35401.330514000001</v>
      </c>
      <c r="F540">
        <v>37716473.182088003</v>
      </c>
      <c r="G540" s="1">
        <f t="shared" si="8"/>
        <v>3771.6473182088002</v>
      </c>
    </row>
    <row r="541" spans="1:7" hidden="1" x14ac:dyDescent="0.35">
      <c r="A541" t="s">
        <v>588</v>
      </c>
      <c r="B541" t="s">
        <v>375</v>
      </c>
      <c r="C541" t="s">
        <v>319</v>
      </c>
      <c r="D541">
        <v>0</v>
      </c>
      <c r="E541">
        <v>96328.626934999993</v>
      </c>
      <c r="F541">
        <v>309101005.60000199</v>
      </c>
      <c r="G541" s="1">
        <f t="shared" si="8"/>
        <v>30910.100560000199</v>
      </c>
    </row>
    <row r="542" spans="1:7" hidden="1" x14ac:dyDescent="0.35">
      <c r="A542" t="s">
        <v>366</v>
      </c>
      <c r="B542" t="s">
        <v>237</v>
      </c>
      <c r="C542" t="s">
        <v>237</v>
      </c>
      <c r="D542">
        <v>0</v>
      </c>
      <c r="E542">
        <v>36835.457668000003</v>
      </c>
      <c r="F542">
        <v>58896496.884314999</v>
      </c>
      <c r="G542" s="1">
        <f t="shared" si="8"/>
        <v>5889.6496884315002</v>
      </c>
    </row>
    <row r="543" spans="1:7" hidden="1" x14ac:dyDescent="0.35">
      <c r="A543" t="s">
        <v>589</v>
      </c>
      <c r="B543" t="s">
        <v>473</v>
      </c>
      <c r="C543" t="s">
        <v>392</v>
      </c>
      <c r="D543">
        <v>0</v>
      </c>
      <c r="E543">
        <v>124251.66401399999</v>
      </c>
      <c r="F543">
        <v>255627086.73316601</v>
      </c>
      <c r="G543" s="1">
        <f t="shared" si="8"/>
        <v>25562.7086733166</v>
      </c>
    </row>
    <row r="544" spans="1:7" hidden="1" x14ac:dyDescent="0.35">
      <c r="A544" t="s">
        <v>590</v>
      </c>
      <c r="B544" t="s">
        <v>237</v>
      </c>
      <c r="C544" t="s">
        <v>237</v>
      </c>
      <c r="D544">
        <v>0</v>
      </c>
      <c r="E544">
        <v>14017.655752999999</v>
      </c>
      <c r="F544">
        <v>5677305.7087230003</v>
      </c>
      <c r="G544" s="1">
        <f t="shared" si="8"/>
        <v>567.73057087230006</v>
      </c>
    </row>
    <row r="545" spans="1:7" hidden="1" x14ac:dyDescent="0.35">
      <c r="A545" t="s">
        <v>473</v>
      </c>
      <c r="B545" t="s">
        <v>473</v>
      </c>
      <c r="C545" t="s">
        <v>392</v>
      </c>
      <c r="D545">
        <v>0</v>
      </c>
      <c r="E545">
        <v>137254.403188</v>
      </c>
      <c r="F545">
        <v>393456572.202124</v>
      </c>
      <c r="G545" s="1">
        <f t="shared" si="8"/>
        <v>39345.657220212401</v>
      </c>
    </row>
    <row r="546" spans="1:7" hidden="1" x14ac:dyDescent="0.35">
      <c r="A546" t="s">
        <v>591</v>
      </c>
      <c r="B546" t="s">
        <v>525</v>
      </c>
      <c r="C546" t="s">
        <v>237</v>
      </c>
      <c r="D546">
        <v>0</v>
      </c>
      <c r="E546">
        <v>162318.839672</v>
      </c>
      <c r="F546">
        <v>950884480.79790699</v>
      </c>
      <c r="G546" s="1">
        <f t="shared" si="8"/>
        <v>95088.448079790702</v>
      </c>
    </row>
    <row r="547" spans="1:7" hidden="1" x14ac:dyDescent="0.35">
      <c r="A547" t="s">
        <v>592</v>
      </c>
      <c r="B547" t="s">
        <v>593</v>
      </c>
      <c r="C547" t="s">
        <v>237</v>
      </c>
      <c r="D547">
        <v>0</v>
      </c>
      <c r="E547">
        <v>93467.562676000001</v>
      </c>
      <c r="F547">
        <v>396409471.388089</v>
      </c>
      <c r="G547" s="1">
        <f t="shared" si="8"/>
        <v>39640.9471388089</v>
      </c>
    </row>
    <row r="548" spans="1:7" hidden="1" x14ac:dyDescent="0.35">
      <c r="A548" t="s">
        <v>594</v>
      </c>
      <c r="B548" t="s">
        <v>594</v>
      </c>
      <c r="C548" t="s">
        <v>213</v>
      </c>
      <c r="D548">
        <v>0</v>
      </c>
      <c r="E548">
        <v>78130.761796999999</v>
      </c>
      <c r="F548">
        <v>184186324.70178401</v>
      </c>
      <c r="G548" s="1">
        <f t="shared" si="8"/>
        <v>18418.6324701784</v>
      </c>
    </row>
    <row r="549" spans="1:7" hidden="1" x14ac:dyDescent="0.35">
      <c r="A549" t="s">
        <v>345</v>
      </c>
      <c r="B549" t="s">
        <v>525</v>
      </c>
      <c r="C549" t="s">
        <v>237</v>
      </c>
      <c r="D549">
        <v>0</v>
      </c>
      <c r="E549">
        <v>40889.767778000001</v>
      </c>
      <c r="F549">
        <v>78477374.497272</v>
      </c>
      <c r="G549" s="1">
        <f t="shared" si="8"/>
        <v>7847.7374497272003</v>
      </c>
    </row>
    <row r="550" spans="1:7" hidden="1" x14ac:dyDescent="0.35">
      <c r="A550" t="s">
        <v>595</v>
      </c>
      <c r="B550" t="s">
        <v>237</v>
      </c>
      <c r="C550" t="s">
        <v>237</v>
      </c>
      <c r="D550">
        <v>0</v>
      </c>
      <c r="E550">
        <v>27895.903199</v>
      </c>
      <c r="F550">
        <v>24191475.701889999</v>
      </c>
      <c r="G550" s="1">
        <f t="shared" si="8"/>
        <v>2419.1475701889999</v>
      </c>
    </row>
    <row r="551" spans="1:7" hidden="1" x14ac:dyDescent="0.35">
      <c r="A551" t="s">
        <v>596</v>
      </c>
      <c r="B551" t="s">
        <v>594</v>
      </c>
      <c r="C551" t="s">
        <v>213</v>
      </c>
      <c r="D551">
        <v>0</v>
      </c>
      <c r="E551">
        <v>49315.428003000001</v>
      </c>
      <c r="F551">
        <v>115186268.487618</v>
      </c>
      <c r="G551" s="1">
        <f t="shared" si="8"/>
        <v>11518.6268487618</v>
      </c>
    </row>
    <row r="552" spans="1:7" hidden="1" x14ac:dyDescent="0.35">
      <c r="A552" t="s">
        <v>597</v>
      </c>
      <c r="B552" t="s">
        <v>575</v>
      </c>
      <c r="C552" t="s">
        <v>319</v>
      </c>
      <c r="D552">
        <v>0</v>
      </c>
      <c r="E552">
        <v>45461.087812999998</v>
      </c>
      <c r="F552">
        <v>99982979.407456994</v>
      </c>
      <c r="G552" s="1">
        <f t="shared" si="8"/>
        <v>9998.2979407456987</v>
      </c>
    </row>
    <row r="553" spans="1:7" hidden="1" x14ac:dyDescent="0.35">
      <c r="A553" t="s">
        <v>598</v>
      </c>
      <c r="B553" t="s">
        <v>375</v>
      </c>
      <c r="C553" t="s">
        <v>319</v>
      </c>
      <c r="D553">
        <v>0</v>
      </c>
      <c r="E553">
        <v>78742.782193000006</v>
      </c>
      <c r="F553">
        <v>158006464.843743</v>
      </c>
      <c r="G553" s="1">
        <f t="shared" si="8"/>
        <v>15800.6464843743</v>
      </c>
    </row>
    <row r="554" spans="1:7" hidden="1" x14ac:dyDescent="0.35">
      <c r="A554" t="s">
        <v>570</v>
      </c>
      <c r="B554" t="s">
        <v>237</v>
      </c>
      <c r="C554" t="s">
        <v>237</v>
      </c>
      <c r="D554">
        <v>0</v>
      </c>
      <c r="E554">
        <v>51276.447724999998</v>
      </c>
      <c r="F554">
        <v>89435788.260355994</v>
      </c>
      <c r="G554" s="1">
        <f t="shared" si="8"/>
        <v>8943.5788260356003</v>
      </c>
    </row>
    <row r="555" spans="1:7" hidden="1" x14ac:dyDescent="0.35">
      <c r="A555" t="s">
        <v>599</v>
      </c>
      <c r="B555" t="s">
        <v>594</v>
      </c>
      <c r="C555" t="s">
        <v>213</v>
      </c>
      <c r="D555">
        <v>0</v>
      </c>
      <c r="E555">
        <v>58169.324004000002</v>
      </c>
      <c r="F555">
        <v>131683379.948596</v>
      </c>
      <c r="G555" s="1">
        <f t="shared" si="8"/>
        <v>13168.337994859599</v>
      </c>
    </row>
    <row r="556" spans="1:7" hidden="1" x14ac:dyDescent="0.35">
      <c r="A556" t="s">
        <v>601</v>
      </c>
      <c r="B556" t="s">
        <v>506</v>
      </c>
      <c r="C556" t="s">
        <v>319</v>
      </c>
      <c r="D556">
        <v>0</v>
      </c>
      <c r="E556">
        <v>160838.52099300001</v>
      </c>
      <c r="F556">
        <v>860440853.27164197</v>
      </c>
      <c r="G556" s="1">
        <f t="shared" si="8"/>
        <v>86044.085327164197</v>
      </c>
    </row>
    <row r="557" spans="1:7" hidden="1" x14ac:dyDescent="0.35">
      <c r="A557" t="s">
        <v>602</v>
      </c>
      <c r="B557" t="s">
        <v>237</v>
      </c>
      <c r="C557" t="s">
        <v>237</v>
      </c>
      <c r="D557">
        <v>0</v>
      </c>
      <c r="E557">
        <v>17345.072955</v>
      </c>
      <c r="F557">
        <v>13381216.873679001</v>
      </c>
      <c r="G557" s="1">
        <f t="shared" si="8"/>
        <v>1338.1216873679</v>
      </c>
    </row>
    <row r="558" spans="1:7" hidden="1" x14ac:dyDescent="0.35">
      <c r="A558" t="s">
        <v>603</v>
      </c>
      <c r="B558" t="s">
        <v>575</v>
      </c>
      <c r="C558" t="s">
        <v>319</v>
      </c>
      <c r="D558">
        <v>0</v>
      </c>
      <c r="E558">
        <v>48685.507248000002</v>
      </c>
      <c r="F558">
        <v>90985603.099473</v>
      </c>
      <c r="G558" s="1">
        <f t="shared" si="8"/>
        <v>9098.5603099472992</v>
      </c>
    </row>
    <row r="559" spans="1:7" hidden="1" x14ac:dyDescent="0.35">
      <c r="A559" t="s">
        <v>604</v>
      </c>
      <c r="B559" t="s">
        <v>237</v>
      </c>
      <c r="C559" t="s">
        <v>237</v>
      </c>
      <c r="D559">
        <v>0</v>
      </c>
      <c r="E559">
        <v>48580.914382000003</v>
      </c>
      <c r="F559">
        <v>76897141.428887993</v>
      </c>
      <c r="G559" s="1">
        <f t="shared" si="8"/>
        <v>7689.714142888799</v>
      </c>
    </row>
    <row r="560" spans="1:7" hidden="1" x14ac:dyDescent="0.35">
      <c r="A560" t="s">
        <v>403</v>
      </c>
      <c r="B560" t="s">
        <v>473</v>
      </c>
      <c r="C560" t="s">
        <v>392</v>
      </c>
      <c r="D560">
        <v>0</v>
      </c>
      <c r="E560">
        <v>103667.759767</v>
      </c>
      <c r="F560">
        <v>227444142.69757199</v>
      </c>
      <c r="G560" s="1">
        <f t="shared" si="8"/>
        <v>22744.414269757199</v>
      </c>
    </row>
    <row r="561" spans="1:7" hidden="1" x14ac:dyDescent="0.35">
      <c r="A561" t="s">
        <v>605</v>
      </c>
      <c r="B561" t="s">
        <v>606</v>
      </c>
      <c r="C561" t="s">
        <v>237</v>
      </c>
      <c r="D561">
        <v>0</v>
      </c>
      <c r="E561">
        <v>66541.048882000003</v>
      </c>
      <c r="F561">
        <v>107088436.874341</v>
      </c>
      <c r="G561" s="1">
        <f t="shared" si="8"/>
        <v>10708.843687434101</v>
      </c>
    </row>
    <row r="562" spans="1:7" hidden="1" x14ac:dyDescent="0.35">
      <c r="A562" t="s">
        <v>607</v>
      </c>
      <c r="B562" t="s">
        <v>606</v>
      </c>
      <c r="C562" t="s">
        <v>237</v>
      </c>
      <c r="D562">
        <v>0</v>
      </c>
      <c r="E562">
        <v>70132.840723000001</v>
      </c>
      <c r="F562">
        <v>145907615.58433801</v>
      </c>
      <c r="G562" s="1">
        <f t="shared" si="8"/>
        <v>14590.761558433802</v>
      </c>
    </row>
    <row r="563" spans="1:7" hidden="1" x14ac:dyDescent="0.35">
      <c r="A563" t="s">
        <v>608</v>
      </c>
      <c r="B563" t="s">
        <v>525</v>
      </c>
      <c r="C563" t="s">
        <v>237</v>
      </c>
      <c r="D563">
        <v>0</v>
      </c>
      <c r="E563">
        <v>102029.555844</v>
      </c>
      <c r="F563">
        <v>297525867.32250601</v>
      </c>
      <c r="G563" s="1">
        <f t="shared" si="8"/>
        <v>29752.586732250602</v>
      </c>
    </row>
    <row r="564" spans="1:7" hidden="1" x14ac:dyDescent="0.35">
      <c r="A564" t="s">
        <v>609</v>
      </c>
      <c r="B564" t="s">
        <v>513</v>
      </c>
      <c r="C564" t="s">
        <v>213</v>
      </c>
      <c r="D564">
        <v>0</v>
      </c>
      <c r="E564">
        <v>71306.878549000001</v>
      </c>
      <c r="F564">
        <v>228648602.10083601</v>
      </c>
      <c r="G564" s="1">
        <f t="shared" si="8"/>
        <v>22864.8602100836</v>
      </c>
    </row>
    <row r="565" spans="1:7" hidden="1" x14ac:dyDescent="0.35">
      <c r="A565" t="s">
        <v>610</v>
      </c>
      <c r="B565" t="s">
        <v>473</v>
      </c>
      <c r="C565" t="s">
        <v>392</v>
      </c>
      <c r="D565">
        <v>0</v>
      </c>
      <c r="E565">
        <v>70307.744571999996</v>
      </c>
      <c r="F565">
        <v>239045773.10346299</v>
      </c>
      <c r="G565" s="1">
        <f t="shared" si="8"/>
        <v>23904.5773103463</v>
      </c>
    </row>
    <row r="566" spans="1:7" hidden="1" x14ac:dyDescent="0.35">
      <c r="A566" t="s">
        <v>575</v>
      </c>
      <c r="B566" t="s">
        <v>575</v>
      </c>
      <c r="C566" t="s">
        <v>319</v>
      </c>
      <c r="D566">
        <v>0</v>
      </c>
      <c r="E566">
        <v>52494.248683999998</v>
      </c>
      <c r="F566">
        <v>135424321.62060699</v>
      </c>
      <c r="G566" s="1">
        <f t="shared" si="8"/>
        <v>13542.432162060699</v>
      </c>
    </row>
    <row r="567" spans="1:7" hidden="1" x14ac:dyDescent="0.35">
      <c r="A567" t="s">
        <v>611</v>
      </c>
      <c r="B567" t="s">
        <v>375</v>
      </c>
      <c r="C567" t="s">
        <v>319</v>
      </c>
      <c r="D567">
        <v>0</v>
      </c>
      <c r="E567">
        <v>46946.324825000003</v>
      </c>
      <c r="F567">
        <v>112096208.53509</v>
      </c>
      <c r="G567" s="1">
        <f t="shared" si="8"/>
        <v>11209.620853508999</v>
      </c>
    </row>
    <row r="568" spans="1:7" hidden="1" x14ac:dyDescent="0.35">
      <c r="A568" t="s">
        <v>612</v>
      </c>
      <c r="B568" t="s">
        <v>525</v>
      </c>
      <c r="C568" t="s">
        <v>237</v>
      </c>
      <c r="D568">
        <v>0</v>
      </c>
      <c r="E568">
        <v>90899.851005000004</v>
      </c>
      <c r="F568">
        <v>304309270.88066602</v>
      </c>
      <c r="G568" s="1">
        <f t="shared" si="8"/>
        <v>30430.927088066601</v>
      </c>
    </row>
    <row r="569" spans="1:7" hidden="1" x14ac:dyDescent="0.35">
      <c r="A569" t="s">
        <v>613</v>
      </c>
      <c r="B569" t="s">
        <v>614</v>
      </c>
      <c r="C569" t="s">
        <v>250</v>
      </c>
      <c r="D569">
        <v>0</v>
      </c>
      <c r="E569">
        <v>47742.868862000003</v>
      </c>
      <c r="F569">
        <v>73062570.827236995</v>
      </c>
      <c r="G569" s="1">
        <f t="shared" si="8"/>
        <v>7306.2570827236996</v>
      </c>
    </row>
    <row r="570" spans="1:7" hidden="1" x14ac:dyDescent="0.35">
      <c r="A570" t="s">
        <v>615</v>
      </c>
      <c r="B570" t="s">
        <v>593</v>
      </c>
      <c r="C570" t="s">
        <v>237</v>
      </c>
      <c r="D570">
        <v>0</v>
      </c>
      <c r="E570">
        <v>30758.960649000001</v>
      </c>
      <c r="F570">
        <v>34023489.581441</v>
      </c>
      <c r="G570" s="1">
        <f t="shared" si="8"/>
        <v>3402.3489581440999</v>
      </c>
    </row>
    <row r="571" spans="1:7" hidden="1" x14ac:dyDescent="0.35">
      <c r="A571" t="s">
        <v>616</v>
      </c>
      <c r="B571" t="s">
        <v>375</v>
      </c>
      <c r="C571" t="s">
        <v>319</v>
      </c>
      <c r="D571">
        <v>0</v>
      </c>
      <c r="E571">
        <v>60290.239863000003</v>
      </c>
      <c r="F571">
        <v>186137483.879271</v>
      </c>
      <c r="G571" s="1">
        <f t="shared" si="8"/>
        <v>18613.748387927099</v>
      </c>
    </row>
    <row r="572" spans="1:7" hidden="1" x14ac:dyDescent="0.35">
      <c r="A572" t="s">
        <v>237</v>
      </c>
      <c r="B572" t="s">
        <v>237</v>
      </c>
      <c r="C572" t="s">
        <v>237</v>
      </c>
      <c r="D572">
        <v>0</v>
      </c>
      <c r="E572">
        <v>53394.153655000002</v>
      </c>
      <c r="F572">
        <v>99856007.317280993</v>
      </c>
      <c r="G572" s="1">
        <f t="shared" si="8"/>
        <v>9985.6007317281001</v>
      </c>
    </row>
    <row r="573" spans="1:7" hidden="1" x14ac:dyDescent="0.35">
      <c r="A573" t="s">
        <v>617</v>
      </c>
      <c r="B573" t="s">
        <v>593</v>
      </c>
      <c r="C573" t="s">
        <v>237</v>
      </c>
      <c r="D573">
        <v>0</v>
      </c>
      <c r="E573">
        <v>37200.095243000003</v>
      </c>
      <c r="F573">
        <v>43697149.003505997</v>
      </c>
      <c r="G573" s="1">
        <f t="shared" si="8"/>
        <v>4369.7149003506001</v>
      </c>
    </row>
    <row r="574" spans="1:7" hidden="1" x14ac:dyDescent="0.35">
      <c r="A574" t="s">
        <v>618</v>
      </c>
      <c r="B574" t="s">
        <v>619</v>
      </c>
      <c r="C574" t="s">
        <v>237</v>
      </c>
      <c r="D574">
        <v>0</v>
      </c>
      <c r="E574">
        <v>57031.13478</v>
      </c>
      <c r="F574">
        <v>128330429.685655</v>
      </c>
      <c r="G574" s="1">
        <f t="shared" si="8"/>
        <v>12833.0429685655</v>
      </c>
    </row>
    <row r="575" spans="1:7" hidden="1" x14ac:dyDescent="0.35">
      <c r="A575" t="s">
        <v>620</v>
      </c>
      <c r="B575" t="s">
        <v>525</v>
      </c>
      <c r="C575" t="s">
        <v>237</v>
      </c>
      <c r="D575">
        <v>0</v>
      </c>
      <c r="E575">
        <v>369889.66182500002</v>
      </c>
      <c r="F575">
        <v>1098558751.57163</v>
      </c>
      <c r="G575" s="1">
        <f t="shared" si="8"/>
        <v>109855.875157163</v>
      </c>
    </row>
    <row r="576" spans="1:7" hidden="1" x14ac:dyDescent="0.35">
      <c r="A576" t="s">
        <v>621</v>
      </c>
      <c r="B576" t="s">
        <v>506</v>
      </c>
      <c r="C576" t="s">
        <v>319</v>
      </c>
      <c r="D576">
        <v>0</v>
      </c>
      <c r="E576">
        <v>54830.289313000001</v>
      </c>
      <c r="F576">
        <v>118003231.195886</v>
      </c>
      <c r="G576" s="1">
        <f t="shared" si="8"/>
        <v>11800.3231195886</v>
      </c>
    </row>
    <row r="577" spans="1:7" hidden="1" x14ac:dyDescent="0.35">
      <c r="A577" t="s">
        <v>622</v>
      </c>
      <c r="B577" t="s">
        <v>619</v>
      </c>
      <c r="C577" t="s">
        <v>237</v>
      </c>
      <c r="D577">
        <v>0</v>
      </c>
      <c r="E577">
        <v>34075.050936</v>
      </c>
      <c r="F577">
        <v>54970806.874848001</v>
      </c>
      <c r="G577" s="1">
        <f t="shared" si="8"/>
        <v>5497.0806874848004</v>
      </c>
    </row>
    <row r="578" spans="1:7" hidden="1" x14ac:dyDescent="0.35">
      <c r="A578" t="s">
        <v>623</v>
      </c>
      <c r="B578" t="s">
        <v>593</v>
      </c>
      <c r="C578" t="s">
        <v>237</v>
      </c>
      <c r="D578">
        <v>0</v>
      </c>
      <c r="E578">
        <v>35923.526813999997</v>
      </c>
      <c r="F578">
        <v>60982131.160207003</v>
      </c>
      <c r="G578" s="1">
        <f t="shared" si="8"/>
        <v>6098.2131160207</v>
      </c>
    </row>
    <row r="579" spans="1:7" hidden="1" x14ac:dyDescent="0.35">
      <c r="A579" t="s">
        <v>624</v>
      </c>
      <c r="B579" t="s">
        <v>614</v>
      </c>
      <c r="C579" t="s">
        <v>250</v>
      </c>
      <c r="D579">
        <v>0</v>
      </c>
      <c r="E579">
        <v>23259.674972000001</v>
      </c>
      <c r="F579">
        <v>11243025.589971</v>
      </c>
      <c r="G579" s="1">
        <f t="shared" ref="G579:G642" si="9">+F579/10000</f>
        <v>1124.3025589971</v>
      </c>
    </row>
    <row r="580" spans="1:7" hidden="1" x14ac:dyDescent="0.35">
      <c r="A580" t="s">
        <v>625</v>
      </c>
      <c r="B580" t="s">
        <v>513</v>
      </c>
      <c r="C580" t="s">
        <v>213</v>
      </c>
      <c r="D580">
        <v>0</v>
      </c>
      <c r="E580">
        <v>91759.917717999997</v>
      </c>
      <c r="F580">
        <v>278567641.42955101</v>
      </c>
      <c r="G580" s="1">
        <f t="shared" si="9"/>
        <v>27856.7641429551</v>
      </c>
    </row>
    <row r="581" spans="1:7" hidden="1" x14ac:dyDescent="0.35">
      <c r="A581" t="s">
        <v>626</v>
      </c>
      <c r="B581" t="s">
        <v>375</v>
      </c>
      <c r="C581" t="s">
        <v>319</v>
      </c>
      <c r="D581">
        <v>0</v>
      </c>
      <c r="E581">
        <v>94867.352872000003</v>
      </c>
      <c r="F581">
        <v>259445295.73576999</v>
      </c>
      <c r="G581" s="1">
        <f t="shared" si="9"/>
        <v>25944.529573576998</v>
      </c>
    </row>
    <row r="582" spans="1:7" hidden="1" x14ac:dyDescent="0.35">
      <c r="A582" t="s">
        <v>627</v>
      </c>
      <c r="B582" t="s">
        <v>614</v>
      </c>
      <c r="C582" t="s">
        <v>250</v>
      </c>
      <c r="D582">
        <v>0</v>
      </c>
      <c r="E582">
        <v>17761.202857</v>
      </c>
      <c r="F582">
        <v>16162956.159809001</v>
      </c>
      <c r="G582" s="1">
        <f t="shared" si="9"/>
        <v>1616.2956159809</v>
      </c>
    </row>
    <row r="583" spans="1:7" hidden="1" x14ac:dyDescent="0.35">
      <c r="A583" t="s">
        <v>628</v>
      </c>
      <c r="B583" t="s">
        <v>614</v>
      </c>
      <c r="C583" t="s">
        <v>250</v>
      </c>
      <c r="D583">
        <v>0</v>
      </c>
      <c r="E583">
        <v>155279.02406900001</v>
      </c>
      <c r="F583">
        <v>754957753.57904899</v>
      </c>
      <c r="G583" s="1">
        <f t="shared" si="9"/>
        <v>75495.775357904902</v>
      </c>
    </row>
    <row r="584" spans="1:7" hidden="1" x14ac:dyDescent="0.35">
      <c r="A584" t="s">
        <v>629</v>
      </c>
      <c r="B584" t="s">
        <v>594</v>
      </c>
      <c r="C584" t="s">
        <v>213</v>
      </c>
      <c r="D584">
        <v>0</v>
      </c>
      <c r="E584">
        <v>86906.115172999998</v>
      </c>
      <c r="F584">
        <v>249359057.95608601</v>
      </c>
      <c r="G584" s="1">
        <f t="shared" si="9"/>
        <v>24935.9057956086</v>
      </c>
    </row>
    <row r="585" spans="1:7" hidden="1" x14ac:dyDescent="0.35">
      <c r="A585" t="s">
        <v>593</v>
      </c>
      <c r="B585" t="s">
        <v>593</v>
      </c>
      <c r="C585" t="s">
        <v>237</v>
      </c>
      <c r="D585">
        <v>0</v>
      </c>
      <c r="E585">
        <v>73636.839053000003</v>
      </c>
      <c r="F585">
        <v>187767448.24130601</v>
      </c>
      <c r="G585" s="1">
        <f t="shared" si="9"/>
        <v>18776.744824130601</v>
      </c>
    </row>
    <row r="586" spans="1:7" hidden="1" x14ac:dyDescent="0.35">
      <c r="A586" t="s">
        <v>630</v>
      </c>
      <c r="B586" t="s">
        <v>593</v>
      </c>
      <c r="C586" t="s">
        <v>237</v>
      </c>
      <c r="D586">
        <v>0</v>
      </c>
      <c r="E586">
        <v>48311.831345999999</v>
      </c>
      <c r="F586">
        <v>124239148.536282</v>
      </c>
      <c r="G586" s="1">
        <f t="shared" si="9"/>
        <v>12423.914853628201</v>
      </c>
    </row>
    <row r="587" spans="1:7" hidden="1" x14ac:dyDescent="0.35">
      <c r="A587" t="s">
        <v>631</v>
      </c>
      <c r="B587" t="s">
        <v>506</v>
      </c>
      <c r="C587" t="s">
        <v>319</v>
      </c>
      <c r="D587">
        <v>0</v>
      </c>
      <c r="E587">
        <v>106152.79350299999</v>
      </c>
      <c r="F587">
        <v>427255615.03714001</v>
      </c>
      <c r="G587" s="1">
        <f t="shared" si="9"/>
        <v>42725.561503714001</v>
      </c>
    </row>
    <row r="588" spans="1:7" hidden="1" x14ac:dyDescent="0.35">
      <c r="A588" t="s">
        <v>632</v>
      </c>
      <c r="B588" t="s">
        <v>575</v>
      </c>
      <c r="C588" t="s">
        <v>319</v>
      </c>
      <c r="D588">
        <v>0</v>
      </c>
      <c r="E588">
        <v>88817.617914999995</v>
      </c>
      <c r="F588">
        <v>216876388.43735299</v>
      </c>
      <c r="G588" s="1">
        <f t="shared" si="9"/>
        <v>21687.638843735298</v>
      </c>
    </row>
    <row r="589" spans="1:7" hidden="1" x14ac:dyDescent="0.35">
      <c r="A589" t="s">
        <v>633</v>
      </c>
      <c r="B589" t="s">
        <v>473</v>
      </c>
      <c r="C589" t="s">
        <v>392</v>
      </c>
      <c r="D589">
        <v>0</v>
      </c>
      <c r="E589">
        <v>78954.341847999996</v>
      </c>
      <c r="F589">
        <v>238685131.43285999</v>
      </c>
      <c r="G589" s="1">
        <f t="shared" si="9"/>
        <v>23868.513143286</v>
      </c>
    </row>
    <row r="590" spans="1:7" hidden="1" x14ac:dyDescent="0.35">
      <c r="A590" t="s">
        <v>634</v>
      </c>
      <c r="B590" t="s">
        <v>635</v>
      </c>
      <c r="C590" t="s">
        <v>237</v>
      </c>
      <c r="D590">
        <v>0</v>
      </c>
      <c r="E590">
        <v>45054.591193</v>
      </c>
      <c r="F590">
        <v>102578151.713926</v>
      </c>
      <c r="G590" s="1">
        <f t="shared" si="9"/>
        <v>10257.8151713926</v>
      </c>
    </row>
    <row r="591" spans="1:7" hidden="1" x14ac:dyDescent="0.35">
      <c r="A591" t="s">
        <v>636</v>
      </c>
      <c r="B591" t="s">
        <v>349</v>
      </c>
      <c r="C591" t="s">
        <v>53</v>
      </c>
      <c r="D591">
        <v>0</v>
      </c>
      <c r="E591">
        <v>100461.93523</v>
      </c>
      <c r="F591">
        <v>84038733.944495007</v>
      </c>
      <c r="G591" s="1">
        <f t="shared" si="9"/>
        <v>8403.8733944495016</v>
      </c>
    </row>
    <row r="592" spans="1:7" hidden="1" x14ac:dyDescent="0.35">
      <c r="A592" t="s">
        <v>637</v>
      </c>
      <c r="B592" t="s">
        <v>619</v>
      </c>
      <c r="C592" t="s">
        <v>237</v>
      </c>
      <c r="D592">
        <v>0</v>
      </c>
      <c r="E592">
        <v>47198.352021999999</v>
      </c>
      <c r="F592">
        <v>70377318.527004004</v>
      </c>
      <c r="G592" s="1">
        <f t="shared" si="9"/>
        <v>7037.7318527003999</v>
      </c>
    </row>
    <row r="593" spans="1:7" hidden="1" x14ac:dyDescent="0.35">
      <c r="A593" t="s">
        <v>638</v>
      </c>
      <c r="B593" t="s">
        <v>536</v>
      </c>
      <c r="C593" t="s">
        <v>250</v>
      </c>
      <c r="D593">
        <v>0</v>
      </c>
      <c r="E593">
        <v>160841.739776</v>
      </c>
      <c r="F593">
        <v>898329951.586429</v>
      </c>
      <c r="G593" s="1">
        <f t="shared" si="9"/>
        <v>89832.995158642894</v>
      </c>
    </row>
    <row r="594" spans="1:7" hidden="1" x14ac:dyDescent="0.35">
      <c r="A594" t="s">
        <v>639</v>
      </c>
      <c r="B594" t="s">
        <v>594</v>
      </c>
      <c r="C594" t="s">
        <v>213</v>
      </c>
      <c r="D594">
        <v>0</v>
      </c>
      <c r="E594">
        <v>138056.371553</v>
      </c>
      <c r="F594">
        <v>411626023.51277602</v>
      </c>
      <c r="G594" s="1">
        <f t="shared" si="9"/>
        <v>41162.602351277601</v>
      </c>
    </row>
    <row r="595" spans="1:7" hidden="1" x14ac:dyDescent="0.35">
      <c r="A595" t="s">
        <v>640</v>
      </c>
      <c r="B595" t="s">
        <v>310</v>
      </c>
      <c r="C595" t="s">
        <v>53</v>
      </c>
      <c r="D595">
        <v>0</v>
      </c>
      <c r="E595">
        <v>230810.58038500001</v>
      </c>
      <c r="F595">
        <v>391289169.92351401</v>
      </c>
      <c r="G595" s="1">
        <f t="shared" si="9"/>
        <v>39128.916992351398</v>
      </c>
    </row>
    <row r="596" spans="1:7" hidden="1" x14ac:dyDescent="0.35">
      <c r="A596" t="s">
        <v>641</v>
      </c>
      <c r="B596" t="s">
        <v>575</v>
      </c>
      <c r="C596" t="s">
        <v>319</v>
      </c>
      <c r="D596">
        <v>0</v>
      </c>
      <c r="E596">
        <v>69345.100399000003</v>
      </c>
      <c r="F596">
        <v>229786380.06587401</v>
      </c>
      <c r="G596" s="1">
        <f t="shared" si="9"/>
        <v>22978.6380065874</v>
      </c>
    </row>
    <row r="597" spans="1:7" hidden="1" x14ac:dyDescent="0.35">
      <c r="A597" t="s">
        <v>642</v>
      </c>
      <c r="B597" t="s">
        <v>593</v>
      </c>
      <c r="C597" t="s">
        <v>237</v>
      </c>
      <c r="D597">
        <v>0</v>
      </c>
      <c r="E597">
        <v>99390.792193000001</v>
      </c>
      <c r="F597">
        <v>369520087.02191198</v>
      </c>
      <c r="G597" s="1">
        <f t="shared" si="9"/>
        <v>36952.008702191197</v>
      </c>
    </row>
    <row r="598" spans="1:7" hidden="1" x14ac:dyDescent="0.35">
      <c r="A598" t="s">
        <v>643</v>
      </c>
      <c r="B598" t="s">
        <v>593</v>
      </c>
      <c r="C598" t="s">
        <v>237</v>
      </c>
      <c r="D598">
        <v>0</v>
      </c>
      <c r="E598">
        <v>125255.98514999999</v>
      </c>
      <c r="F598">
        <v>506514444.65770698</v>
      </c>
      <c r="G598" s="1">
        <f t="shared" si="9"/>
        <v>50651.444465770699</v>
      </c>
    </row>
    <row r="599" spans="1:7" hidden="1" x14ac:dyDescent="0.35">
      <c r="A599" t="s">
        <v>644</v>
      </c>
      <c r="B599" t="s">
        <v>594</v>
      </c>
      <c r="C599" t="s">
        <v>213</v>
      </c>
      <c r="D599">
        <v>0</v>
      </c>
      <c r="E599">
        <v>148029.94225699999</v>
      </c>
      <c r="F599">
        <v>777000796.53683305</v>
      </c>
      <c r="G599" s="1">
        <f t="shared" si="9"/>
        <v>77700.079653683308</v>
      </c>
    </row>
    <row r="600" spans="1:7" hidden="1" x14ac:dyDescent="0.35">
      <c r="A600" t="s">
        <v>645</v>
      </c>
      <c r="B600" t="s">
        <v>646</v>
      </c>
      <c r="C600" t="s">
        <v>213</v>
      </c>
      <c r="D600">
        <v>0</v>
      </c>
      <c r="E600">
        <v>69020.770730000004</v>
      </c>
      <c r="F600">
        <v>203495679.16387099</v>
      </c>
      <c r="G600" s="1">
        <f t="shared" si="9"/>
        <v>20349.567916387099</v>
      </c>
    </row>
    <row r="601" spans="1:7" hidden="1" x14ac:dyDescent="0.35">
      <c r="A601" t="s">
        <v>647</v>
      </c>
      <c r="B601" t="s">
        <v>619</v>
      </c>
      <c r="C601" t="s">
        <v>237</v>
      </c>
      <c r="D601">
        <v>0</v>
      </c>
      <c r="E601">
        <v>61515.026612000001</v>
      </c>
      <c r="F601">
        <v>148025444.99941</v>
      </c>
      <c r="G601" s="1">
        <f t="shared" si="9"/>
        <v>14802.544499941001</v>
      </c>
    </row>
    <row r="602" spans="1:7" hidden="1" x14ac:dyDescent="0.35">
      <c r="A602" t="s">
        <v>648</v>
      </c>
      <c r="B602" t="s">
        <v>399</v>
      </c>
      <c r="C602" t="s">
        <v>392</v>
      </c>
      <c r="D602">
        <v>0</v>
      </c>
      <c r="E602">
        <v>75591.388695000001</v>
      </c>
      <c r="F602">
        <v>182412838.83264399</v>
      </c>
      <c r="G602" s="1">
        <f t="shared" si="9"/>
        <v>18241.283883264397</v>
      </c>
    </row>
    <row r="603" spans="1:7" hidden="1" x14ac:dyDescent="0.35">
      <c r="A603" t="s">
        <v>649</v>
      </c>
      <c r="B603" t="s">
        <v>593</v>
      </c>
      <c r="C603" t="s">
        <v>237</v>
      </c>
      <c r="D603">
        <v>0</v>
      </c>
      <c r="E603">
        <v>85269.541773999998</v>
      </c>
      <c r="F603">
        <v>220602526.063636</v>
      </c>
      <c r="G603" s="1">
        <f t="shared" si="9"/>
        <v>22060.2526063636</v>
      </c>
    </row>
    <row r="604" spans="1:7" hidden="1" x14ac:dyDescent="0.35">
      <c r="A604" t="s">
        <v>650</v>
      </c>
      <c r="B604" t="s">
        <v>635</v>
      </c>
      <c r="C604" t="s">
        <v>237</v>
      </c>
      <c r="D604">
        <v>0</v>
      </c>
      <c r="E604">
        <v>56940.926463999996</v>
      </c>
      <c r="F604">
        <v>141355658.58274901</v>
      </c>
      <c r="G604" s="1">
        <f t="shared" si="9"/>
        <v>14135.5658582749</v>
      </c>
    </row>
    <row r="605" spans="1:7" hidden="1" x14ac:dyDescent="0.35">
      <c r="A605" t="s">
        <v>651</v>
      </c>
      <c r="B605" t="s">
        <v>619</v>
      </c>
      <c r="C605" t="s">
        <v>237</v>
      </c>
      <c r="D605">
        <v>0</v>
      </c>
      <c r="E605">
        <v>43603.662353</v>
      </c>
      <c r="F605">
        <v>95683527.785378993</v>
      </c>
      <c r="G605" s="1">
        <f t="shared" si="9"/>
        <v>9568.3527785378992</v>
      </c>
    </row>
    <row r="606" spans="1:7" hidden="1" x14ac:dyDescent="0.35">
      <c r="A606" t="s">
        <v>652</v>
      </c>
      <c r="B606" t="s">
        <v>635</v>
      </c>
      <c r="C606" t="s">
        <v>237</v>
      </c>
      <c r="D606">
        <v>0</v>
      </c>
      <c r="E606">
        <v>57191.943842000001</v>
      </c>
      <c r="F606">
        <v>76915802.144548997</v>
      </c>
      <c r="G606" s="1">
        <f t="shared" si="9"/>
        <v>7691.5802144548998</v>
      </c>
    </row>
    <row r="607" spans="1:7" hidden="1" x14ac:dyDescent="0.35">
      <c r="A607" t="s">
        <v>653</v>
      </c>
      <c r="B607" t="s">
        <v>614</v>
      </c>
      <c r="C607" t="s">
        <v>250</v>
      </c>
      <c r="D607">
        <v>0</v>
      </c>
      <c r="E607">
        <v>112868.44625399999</v>
      </c>
      <c r="F607">
        <v>365074600.19213498</v>
      </c>
      <c r="G607" s="1">
        <f t="shared" si="9"/>
        <v>36507.460019213497</v>
      </c>
    </row>
    <row r="608" spans="1:7" hidden="1" x14ac:dyDescent="0.35">
      <c r="A608" t="s">
        <v>654</v>
      </c>
      <c r="B608" t="s">
        <v>606</v>
      </c>
      <c r="C608" t="s">
        <v>237</v>
      </c>
      <c r="D608">
        <v>0</v>
      </c>
      <c r="E608">
        <v>155730.61953699999</v>
      </c>
      <c r="F608">
        <v>460587441.58956301</v>
      </c>
      <c r="G608" s="1">
        <f t="shared" si="9"/>
        <v>46058.744158956302</v>
      </c>
    </row>
    <row r="609" spans="1:7" hidden="1" x14ac:dyDescent="0.35">
      <c r="A609" t="s">
        <v>655</v>
      </c>
      <c r="B609" t="s">
        <v>635</v>
      </c>
      <c r="C609" t="s">
        <v>237</v>
      </c>
      <c r="D609">
        <v>0</v>
      </c>
      <c r="E609">
        <v>26337.553221999999</v>
      </c>
      <c r="F609">
        <v>23814464.350196999</v>
      </c>
      <c r="G609" s="1">
        <f t="shared" si="9"/>
        <v>2381.4464350196999</v>
      </c>
    </row>
    <row r="610" spans="1:7" hidden="1" x14ac:dyDescent="0.35">
      <c r="A610" t="s">
        <v>656</v>
      </c>
      <c r="B610" t="s">
        <v>399</v>
      </c>
      <c r="C610" t="s">
        <v>392</v>
      </c>
      <c r="D610">
        <v>0</v>
      </c>
      <c r="E610">
        <v>111516.989397</v>
      </c>
      <c r="F610">
        <v>399917810.47621</v>
      </c>
      <c r="G610" s="1">
        <f t="shared" si="9"/>
        <v>39991.781047621</v>
      </c>
    </row>
    <row r="611" spans="1:7" hidden="1" x14ac:dyDescent="0.35">
      <c r="A611" t="s">
        <v>657</v>
      </c>
      <c r="B611" t="s">
        <v>614</v>
      </c>
      <c r="C611" t="s">
        <v>250</v>
      </c>
      <c r="D611">
        <v>0</v>
      </c>
      <c r="E611">
        <v>83230.146489999999</v>
      </c>
      <c r="F611">
        <v>225177849.45879501</v>
      </c>
      <c r="G611" s="1">
        <f t="shared" si="9"/>
        <v>22517.784945879503</v>
      </c>
    </row>
    <row r="612" spans="1:7" hidden="1" x14ac:dyDescent="0.35">
      <c r="A612" t="s">
        <v>658</v>
      </c>
      <c r="B612" t="s">
        <v>349</v>
      </c>
      <c r="C612" t="s">
        <v>53</v>
      </c>
      <c r="D612">
        <v>0</v>
      </c>
      <c r="E612">
        <v>242431.16493</v>
      </c>
      <c r="F612">
        <v>733438361.920035</v>
      </c>
      <c r="G612" s="1">
        <f t="shared" si="9"/>
        <v>73343.836192003495</v>
      </c>
    </row>
    <row r="613" spans="1:7" hidden="1" x14ac:dyDescent="0.35">
      <c r="A613" t="s">
        <v>516</v>
      </c>
      <c r="B613" t="s">
        <v>646</v>
      </c>
      <c r="C613" t="s">
        <v>213</v>
      </c>
      <c r="D613">
        <v>0</v>
      </c>
      <c r="E613">
        <v>130023.432625</v>
      </c>
      <c r="F613">
        <v>494918176.124165</v>
      </c>
      <c r="G613" s="1">
        <f t="shared" si="9"/>
        <v>49491.817612416497</v>
      </c>
    </row>
    <row r="614" spans="1:7" hidden="1" x14ac:dyDescent="0.35">
      <c r="A614" t="s">
        <v>659</v>
      </c>
      <c r="B614" t="s">
        <v>399</v>
      </c>
      <c r="C614" t="s">
        <v>392</v>
      </c>
      <c r="D614">
        <v>0</v>
      </c>
      <c r="E614">
        <v>49310.717181</v>
      </c>
      <c r="F614">
        <v>80901350.318026006</v>
      </c>
      <c r="G614" s="1">
        <f t="shared" si="9"/>
        <v>8090.1350318026007</v>
      </c>
    </row>
    <row r="615" spans="1:7" hidden="1" x14ac:dyDescent="0.35">
      <c r="A615" t="s">
        <v>635</v>
      </c>
      <c r="B615" t="s">
        <v>635</v>
      </c>
      <c r="C615" t="s">
        <v>237</v>
      </c>
      <c r="D615">
        <v>0</v>
      </c>
      <c r="E615">
        <v>58177.009276999997</v>
      </c>
      <c r="F615">
        <v>161208790.612757</v>
      </c>
      <c r="G615" s="1">
        <f t="shared" si="9"/>
        <v>16120.8790612757</v>
      </c>
    </row>
    <row r="616" spans="1:7" hidden="1" x14ac:dyDescent="0.35">
      <c r="A616" t="s">
        <v>660</v>
      </c>
      <c r="B616" t="s">
        <v>404</v>
      </c>
      <c r="C616" t="s">
        <v>213</v>
      </c>
      <c r="D616">
        <v>0</v>
      </c>
      <c r="E616">
        <v>75014.291878999997</v>
      </c>
      <c r="F616">
        <v>212684361.865428</v>
      </c>
      <c r="G616" s="1">
        <f t="shared" si="9"/>
        <v>21268.4361865428</v>
      </c>
    </row>
    <row r="617" spans="1:7" hidden="1" x14ac:dyDescent="0.35">
      <c r="A617" t="s">
        <v>662</v>
      </c>
      <c r="B617" t="s">
        <v>575</v>
      </c>
      <c r="C617" t="s">
        <v>319</v>
      </c>
      <c r="D617">
        <v>0</v>
      </c>
      <c r="E617">
        <v>125994.754759</v>
      </c>
      <c r="F617">
        <v>479845059.52911198</v>
      </c>
      <c r="G617" s="1">
        <f t="shared" si="9"/>
        <v>47984.505952911197</v>
      </c>
    </row>
    <row r="618" spans="1:7" hidden="1" x14ac:dyDescent="0.35">
      <c r="A618" t="s">
        <v>619</v>
      </c>
      <c r="B618" t="s">
        <v>619</v>
      </c>
      <c r="C618" t="s">
        <v>237</v>
      </c>
      <c r="D618">
        <v>0</v>
      </c>
      <c r="E618">
        <v>93567.578659000006</v>
      </c>
      <c r="F618">
        <v>313027309.210985</v>
      </c>
      <c r="G618" s="1">
        <f t="shared" si="9"/>
        <v>31302.7309210985</v>
      </c>
    </row>
    <row r="619" spans="1:7" hidden="1" x14ac:dyDescent="0.35">
      <c r="A619" t="s">
        <v>663</v>
      </c>
      <c r="B619" t="s">
        <v>646</v>
      </c>
      <c r="C619" t="s">
        <v>213</v>
      </c>
      <c r="D619">
        <v>0</v>
      </c>
      <c r="E619">
        <v>31936.732347000001</v>
      </c>
      <c r="F619">
        <v>22421207.727811001</v>
      </c>
      <c r="G619" s="1">
        <f t="shared" si="9"/>
        <v>2242.1207727811002</v>
      </c>
    </row>
    <row r="620" spans="1:7" hidden="1" x14ac:dyDescent="0.35">
      <c r="A620" t="s">
        <v>664</v>
      </c>
      <c r="B620" t="s">
        <v>614</v>
      </c>
      <c r="C620" t="s">
        <v>250</v>
      </c>
      <c r="D620">
        <v>0</v>
      </c>
      <c r="E620">
        <v>82966.200270999994</v>
      </c>
      <c r="F620">
        <v>177712976.79302999</v>
      </c>
      <c r="G620" s="1">
        <f t="shared" si="9"/>
        <v>17771.297679302999</v>
      </c>
    </row>
    <row r="621" spans="1:7" hidden="1" x14ac:dyDescent="0.35">
      <c r="A621" t="s">
        <v>665</v>
      </c>
      <c r="B621" t="s">
        <v>646</v>
      </c>
      <c r="C621" t="s">
        <v>213</v>
      </c>
      <c r="D621">
        <v>0</v>
      </c>
      <c r="E621">
        <v>100369.50453599999</v>
      </c>
      <c r="F621">
        <v>385723202.66175902</v>
      </c>
      <c r="G621" s="1">
        <f t="shared" si="9"/>
        <v>38572.320266175899</v>
      </c>
    </row>
    <row r="622" spans="1:7" hidden="1" x14ac:dyDescent="0.35">
      <c r="A622" t="s">
        <v>666</v>
      </c>
      <c r="B622" t="s">
        <v>646</v>
      </c>
      <c r="C622" t="s">
        <v>213</v>
      </c>
      <c r="D622">
        <v>0</v>
      </c>
      <c r="E622">
        <v>148905.274297</v>
      </c>
      <c r="F622">
        <v>950734561.60086203</v>
      </c>
      <c r="G622" s="1">
        <f t="shared" si="9"/>
        <v>95073.456160086207</v>
      </c>
    </row>
    <row r="623" spans="1:7" hidden="1" x14ac:dyDescent="0.35">
      <c r="A623" t="s">
        <v>251</v>
      </c>
      <c r="B623" t="s">
        <v>399</v>
      </c>
      <c r="C623" t="s">
        <v>392</v>
      </c>
      <c r="D623">
        <v>0</v>
      </c>
      <c r="E623">
        <v>78049.698216000004</v>
      </c>
      <c r="F623">
        <v>195109860.19833601</v>
      </c>
      <c r="G623" s="1">
        <f t="shared" si="9"/>
        <v>19510.986019833599</v>
      </c>
    </row>
    <row r="624" spans="1:7" hidden="1" x14ac:dyDescent="0.35">
      <c r="A624" t="s">
        <v>488</v>
      </c>
      <c r="B624" t="s">
        <v>646</v>
      </c>
      <c r="C624" t="s">
        <v>213</v>
      </c>
      <c r="D624">
        <v>0</v>
      </c>
      <c r="E624">
        <v>34181.944922000002</v>
      </c>
      <c r="F624">
        <v>16594075.559196001</v>
      </c>
      <c r="G624" s="1">
        <f t="shared" si="9"/>
        <v>1659.4075559196001</v>
      </c>
    </row>
    <row r="625" spans="1:7" hidden="1" x14ac:dyDescent="0.35">
      <c r="A625" t="s">
        <v>667</v>
      </c>
      <c r="B625" t="s">
        <v>646</v>
      </c>
      <c r="C625" t="s">
        <v>213</v>
      </c>
      <c r="D625">
        <v>0</v>
      </c>
      <c r="E625">
        <v>41884.894183999997</v>
      </c>
      <c r="F625">
        <v>82091272.992764995</v>
      </c>
      <c r="G625" s="1">
        <f t="shared" si="9"/>
        <v>8209.1272992764989</v>
      </c>
    </row>
    <row r="626" spans="1:7" hidden="1" x14ac:dyDescent="0.35">
      <c r="A626" t="s">
        <v>668</v>
      </c>
      <c r="B626" t="s">
        <v>399</v>
      </c>
      <c r="C626" t="s">
        <v>392</v>
      </c>
      <c r="D626">
        <v>0</v>
      </c>
      <c r="E626">
        <v>85027.141722999993</v>
      </c>
      <c r="F626">
        <v>170503637.80648401</v>
      </c>
      <c r="G626" s="1">
        <f t="shared" si="9"/>
        <v>17050.3637806484</v>
      </c>
    </row>
    <row r="627" spans="1:7" hidden="1" x14ac:dyDescent="0.35">
      <c r="A627" t="s">
        <v>669</v>
      </c>
      <c r="B627" t="s">
        <v>473</v>
      </c>
      <c r="C627" t="s">
        <v>392</v>
      </c>
      <c r="D627">
        <v>0</v>
      </c>
      <c r="E627">
        <v>332538.38150000002</v>
      </c>
      <c r="F627">
        <v>2177783731.7546301</v>
      </c>
      <c r="G627" s="1">
        <f t="shared" si="9"/>
        <v>217778.373175463</v>
      </c>
    </row>
    <row r="628" spans="1:7" hidden="1" x14ac:dyDescent="0.35">
      <c r="A628" t="s">
        <v>37</v>
      </c>
      <c r="B628" t="s">
        <v>614</v>
      </c>
      <c r="C628" t="s">
        <v>250</v>
      </c>
      <c r="D628">
        <v>0</v>
      </c>
      <c r="E628">
        <v>95147.074968000001</v>
      </c>
      <c r="F628">
        <v>210564526.78743801</v>
      </c>
      <c r="G628" s="1">
        <f t="shared" si="9"/>
        <v>21056.452678743801</v>
      </c>
    </row>
    <row r="629" spans="1:7" hidden="1" x14ac:dyDescent="0.35">
      <c r="A629" t="s">
        <v>670</v>
      </c>
      <c r="B629" t="s">
        <v>399</v>
      </c>
      <c r="C629" t="s">
        <v>392</v>
      </c>
      <c r="D629">
        <v>0</v>
      </c>
      <c r="E629">
        <v>67740.932400999998</v>
      </c>
      <c r="F629">
        <v>175260722.95627701</v>
      </c>
      <c r="G629" s="1">
        <f t="shared" si="9"/>
        <v>17526.072295627702</v>
      </c>
    </row>
    <row r="630" spans="1:7" hidden="1" x14ac:dyDescent="0.35">
      <c r="A630" t="s">
        <v>671</v>
      </c>
      <c r="B630" t="s">
        <v>404</v>
      </c>
      <c r="C630" t="s">
        <v>213</v>
      </c>
      <c r="D630">
        <v>0</v>
      </c>
      <c r="E630">
        <v>61310.598646999999</v>
      </c>
      <c r="F630">
        <v>154195018.80934101</v>
      </c>
      <c r="G630" s="1">
        <f t="shared" si="9"/>
        <v>15419.501880934102</v>
      </c>
    </row>
    <row r="631" spans="1:7" hidden="1" x14ac:dyDescent="0.35">
      <c r="A631" t="s">
        <v>672</v>
      </c>
      <c r="B631" t="s">
        <v>349</v>
      </c>
      <c r="C631" t="s">
        <v>53</v>
      </c>
      <c r="D631">
        <v>0</v>
      </c>
      <c r="E631">
        <v>151470.05521300001</v>
      </c>
      <c r="F631">
        <v>430886375.04274398</v>
      </c>
      <c r="G631" s="1">
        <f t="shared" si="9"/>
        <v>43088.637504274397</v>
      </c>
    </row>
    <row r="632" spans="1:7" hidden="1" x14ac:dyDescent="0.35">
      <c r="A632" t="s">
        <v>673</v>
      </c>
      <c r="B632" t="s">
        <v>646</v>
      </c>
      <c r="C632" t="s">
        <v>213</v>
      </c>
      <c r="D632">
        <v>0</v>
      </c>
      <c r="E632">
        <v>62340.717295000002</v>
      </c>
      <c r="F632">
        <v>178632045.36142999</v>
      </c>
      <c r="G632" s="1">
        <f t="shared" si="9"/>
        <v>17863.204536142999</v>
      </c>
    </row>
    <row r="633" spans="1:7" hidden="1" x14ac:dyDescent="0.35">
      <c r="A633" t="s">
        <v>674</v>
      </c>
      <c r="B633" t="s">
        <v>404</v>
      </c>
      <c r="C633" t="s">
        <v>213</v>
      </c>
      <c r="D633">
        <v>0</v>
      </c>
      <c r="E633">
        <v>353037.50179200002</v>
      </c>
      <c r="F633">
        <v>775990936.70410705</v>
      </c>
      <c r="G633" s="1">
        <f t="shared" si="9"/>
        <v>77599.093670410701</v>
      </c>
    </row>
    <row r="634" spans="1:7" hidden="1" x14ac:dyDescent="0.35">
      <c r="A634" t="s">
        <v>606</v>
      </c>
      <c r="B634" t="s">
        <v>606</v>
      </c>
      <c r="C634" t="s">
        <v>237</v>
      </c>
      <c r="D634">
        <v>0</v>
      </c>
      <c r="E634">
        <v>343777.79951500002</v>
      </c>
      <c r="F634">
        <v>762156639.70876098</v>
      </c>
      <c r="G634" s="1">
        <f t="shared" si="9"/>
        <v>76215.663970876092</v>
      </c>
    </row>
    <row r="635" spans="1:7" hidden="1" x14ac:dyDescent="0.35">
      <c r="A635" t="s">
        <v>675</v>
      </c>
      <c r="B635" t="s">
        <v>635</v>
      </c>
      <c r="C635" t="s">
        <v>237</v>
      </c>
      <c r="D635">
        <v>0</v>
      </c>
      <c r="E635">
        <v>163818.80376099999</v>
      </c>
      <c r="F635">
        <v>579929928.31577897</v>
      </c>
      <c r="G635" s="1">
        <f t="shared" si="9"/>
        <v>57992.992831577896</v>
      </c>
    </row>
    <row r="636" spans="1:7" hidden="1" x14ac:dyDescent="0.35">
      <c r="A636" t="s">
        <v>676</v>
      </c>
      <c r="B636" t="s">
        <v>646</v>
      </c>
      <c r="C636" t="s">
        <v>213</v>
      </c>
      <c r="D636">
        <v>0</v>
      </c>
      <c r="E636">
        <v>25874.556210999999</v>
      </c>
      <c r="F636">
        <v>16921695.418278001</v>
      </c>
      <c r="G636" s="1">
        <f t="shared" si="9"/>
        <v>1692.1695418278002</v>
      </c>
    </row>
    <row r="637" spans="1:7" hidden="1" x14ac:dyDescent="0.35">
      <c r="A637" t="s">
        <v>677</v>
      </c>
      <c r="B637" t="s">
        <v>635</v>
      </c>
      <c r="C637" t="s">
        <v>237</v>
      </c>
      <c r="D637">
        <v>0</v>
      </c>
      <c r="E637">
        <v>195506.114417</v>
      </c>
      <c r="F637">
        <v>172781903.95381099</v>
      </c>
      <c r="G637" s="1">
        <f t="shared" si="9"/>
        <v>17278.190395381098</v>
      </c>
    </row>
    <row r="638" spans="1:7" hidden="1" x14ac:dyDescent="0.35">
      <c r="A638" t="s">
        <v>678</v>
      </c>
      <c r="B638" t="s">
        <v>614</v>
      </c>
      <c r="C638" t="s">
        <v>250</v>
      </c>
      <c r="D638">
        <v>0</v>
      </c>
      <c r="E638">
        <v>122647.61350000001</v>
      </c>
      <c r="F638">
        <v>441327002.60745001</v>
      </c>
      <c r="G638" s="1">
        <f t="shared" si="9"/>
        <v>44132.700260744998</v>
      </c>
    </row>
    <row r="639" spans="1:7" hidden="1" x14ac:dyDescent="0.35">
      <c r="A639" t="s">
        <v>679</v>
      </c>
      <c r="B639" t="s">
        <v>391</v>
      </c>
      <c r="C639" t="s">
        <v>392</v>
      </c>
      <c r="D639">
        <v>0</v>
      </c>
      <c r="E639">
        <v>59484.162517999997</v>
      </c>
      <c r="F639">
        <v>139097238.15554199</v>
      </c>
      <c r="G639" s="1">
        <f t="shared" si="9"/>
        <v>13909.723815554198</v>
      </c>
    </row>
    <row r="640" spans="1:7" hidden="1" x14ac:dyDescent="0.35">
      <c r="A640" t="s">
        <v>213</v>
      </c>
      <c r="B640" t="s">
        <v>646</v>
      </c>
      <c r="C640" t="s">
        <v>213</v>
      </c>
      <c r="D640">
        <v>0</v>
      </c>
      <c r="E640">
        <v>61099.045346999999</v>
      </c>
      <c r="F640">
        <v>78206135.530530006</v>
      </c>
      <c r="G640" s="1">
        <f t="shared" si="9"/>
        <v>7820.6135530530009</v>
      </c>
    </row>
    <row r="641" spans="1:7" hidden="1" x14ac:dyDescent="0.35">
      <c r="A641" t="s">
        <v>680</v>
      </c>
      <c r="B641" t="s">
        <v>525</v>
      </c>
      <c r="C641" t="s">
        <v>237</v>
      </c>
      <c r="D641">
        <v>0</v>
      </c>
      <c r="E641">
        <v>394898.138676</v>
      </c>
      <c r="F641">
        <v>662682545.989375</v>
      </c>
      <c r="G641" s="1">
        <f t="shared" si="9"/>
        <v>66268.254598937507</v>
      </c>
    </row>
    <row r="642" spans="1:7" hidden="1" x14ac:dyDescent="0.35">
      <c r="A642" t="s">
        <v>681</v>
      </c>
      <c r="B642" t="s">
        <v>646</v>
      </c>
      <c r="C642" t="s">
        <v>213</v>
      </c>
      <c r="D642">
        <v>0</v>
      </c>
      <c r="E642">
        <v>57081.989377999998</v>
      </c>
      <c r="F642">
        <v>97595829.457002997</v>
      </c>
      <c r="G642" s="1">
        <f t="shared" si="9"/>
        <v>9759.5829457003001</v>
      </c>
    </row>
    <row r="643" spans="1:7" hidden="1" x14ac:dyDescent="0.35">
      <c r="A643" t="s">
        <v>682</v>
      </c>
      <c r="B643" t="s">
        <v>411</v>
      </c>
      <c r="C643" t="s">
        <v>395</v>
      </c>
      <c r="D643">
        <v>0</v>
      </c>
      <c r="E643">
        <v>113269.17077899999</v>
      </c>
      <c r="F643">
        <v>519182285.15192503</v>
      </c>
      <c r="G643" s="1">
        <f t="shared" ref="G643:G706" si="10">+F643/10000</f>
        <v>51918.228515192503</v>
      </c>
    </row>
    <row r="644" spans="1:7" hidden="1" x14ac:dyDescent="0.35">
      <c r="A644" t="s">
        <v>683</v>
      </c>
      <c r="B644" t="s">
        <v>399</v>
      </c>
      <c r="C644" t="s">
        <v>392</v>
      </c>
      <c r="D644">
        <v>0</v>
      </c>
      <c r="E644">
        <v>54229.124008999999</v>
      </c>
      <c r="F644">
        <v>111155495.78351501</v>
      </c>
      <c r="G644" s="1">
        <f t="shared" si="10"/>
        <v>11115.5495783515</v>
      </c>
    </row>
    <row r="645" spans="1:7" hidden="1" x14ac:dyDescent="0.35">
      <c r="A645" t="s">
        <v>684</v>
      </c>
      <c r="B645" t="s">
        <v>399</v>
      </c>
      <c r="C645" t="s">
        <v>392</v>
      </c>
      <c r="D645">
        <v>0</v>
      </c>
      <c r="E645">
        <v>38975.223190999997</v>
      </c>
      <c r="F645">
        <v>59344281.773773</v>
      </c>
      <c r="G645" s="1">
        <f t="shared" si="10"/>
        <v>5934.4281773773</v>
      </c>
    </row>
    <row r="646" spans="1:7" hidden="1" x14ac:dyDescent="0.35">
      <c r="A646" t="s">
        <v>685</v>
      </c>
      <c r="B646" t="s">
        <v>391</v>
      </c>
      <c r="C646" t="s">
        <v>392</v>
      </c>
      <c r="D646">
        <v>0</v>
      </c>
      <c r="E646">
        <v>25641.225632999998</v>
      </c>
      <c r="F646">
        <v>33829920.741222002</v>
      </c>
      <c r="G646" s="1">
        <f t="shared" si="10"/>
        <v>3382.9920741221999</v>
      </c>
    </row>
    <row r="647" spans="1:7" hidden="1" x14ac:dyDescent="0.35">
      <c r="A647" t="s">
        <v>686</v>
      </c>
      <c r="B647" t="s">
        <v>646</v>
      </c>
      <c r="C647" t="s">
        <v>213</v>
      </c>
      <c r="D647">
        <v>0</v>
      </c>
      <c r="E647">
        <v>63333.931988999997</v>
      </c>
      <c r="F647">
        <v>154095236.533811</v>
      </c>
      <c r="G647" s="1">
        <f t="shared" si="10"/>
        <v>15409.5236533811</v>
      </c>
    </row>
    <row r="648" spans="1:7" hidden="1" x14ac:dyDescent="0.35">
      <c r="A648" t="s">
        <v>687</v>
      </c>
      <c r="B648" t="s">
        <v>646</v>
      </c>
      <c r="C648" t="s">
        <v>213</v>
      </c>
      <c r="D648">
        <v>0</v>
      </c>
      <c r="E648">
        <v>46704.481241000001</v>
      </c>
      <c r="F648">
        <v>93290517.584389001</v>
      </c>
      <c r="G648" s="1">
        <f t="shared" si="10"/>
        <v>9329.0517584388999</v>
      </c>
    </row>
    <row r="649" spans="1:7" hidden="1" x14ac:dyDescent="0.35">
      <c r="A649" t="s">
        <v>688</v>
      </c>
      <c r="B649" t="s">
        <v>391</v>
      </c>
      <c r="C649" t="s">
        <v>392</v>
      </c>
      <c r="D649">
        <v>0</v>
      </c>
      <c r="E649">
        <v>60002.699680999998</v>
      </c>
      <c r="F649">
        <v>162647365.61125699</v>
      </c>
      <c r="G649" s="1">
        <f t="shared" si="10"/>
        <v>16264.736561125699</v>
      </c>
    </row>
    <row r="650" spans="1:7" hidden="1" x14ac:dyDescent="0.35">
      <c r="A650" t="s">
        <v>689</v>
      </c>
      <c r="B650" t="s">
        <v>411</v>
      </c>
      <c r="C650" t="s">
        <v>395</v>
      </c>
      <c r="D650">
        <v>0</v>
      </c>
      <c r="E650">
        <v>26914.596927999999</v>
      </c>
      <c r="F650">
        <v>37455977.851740003</v>
      </c>
      <c r="G650" s="1">
        <f t="shared" si="10"/>
        <v>3745.5977851740004</v>
      </c>
    </row>
    <row r="651" spans="1:7" hidden="1" x14ac:dyDescent="0.35">
      <c r="A651" t="s">
        <v>690</v>
      </c>
      <c r="B651" t="s">
        <v>399</v>
      </c>
      <c r="C651" t="s">
        <v>392</v>
      </c>
      <c r="D651">
        <v>0</v>
      </c>
      <c r="E651">
        <v>90217.334816999995</v>
      </c>
      <c r="F651">
        <v>300349838.06467402</v>
      </c>
      <c r="G651" s="1">
        <f t="shared" si="10"/>
        <v>30034.9838064674</v>
      </c>
    </row>
    <row r="652" spans="1:7" hidden="1" x14ac:dyDescent="0.35">
      <c r="A652" t="s">
        <v>691</v>
      </c>
      <c r="B652" t="s">
        <v>397</v>
      </c>
      <c r="C652" t="s">
        <v>237</v>
      </c>
      <c r="D652">
        <v>0</v>
      </c>
      <c r="E652">
        <v>498822.86242800002</v>
      </c>
      <c r="F652">
        <v>750842076.33439302</v>
      </c>
      <c r="G652" s="1">
        <f t="shared" si="10"/>
        <v>75084.207633439306</v>
      </c>
    </row>
    <row r="653" spans="1:7" hidden="1" x14ac:dyDescent="0.35">
      <c r="A653" t="s">
        <v>692</v>
      </c>
      <c r="B653" t="s">
        <v>310</v>
      </c>
      <c r="C653" t="s">
        <v>53</v>
      </c>
      <c r="D653">
        <v>0</v>
      </c>
      <c r="E653">
        <v>324217.52075299999</v>
      </c>
      <c r="F653">
        <v>1045064.937723</v>
      </c>
      <c r="G653" s="1">
        <f t="shared" si="10"/>
        <v>104.50649377229999</v>
      </c>
    </row>
    <row r="654" spans="1:7" hidden="1" x14ac:dyDescent="0.35">
      <c r="A654" t="s">
        <v>693</v>
      </c>
      <c r="B654" t="s">
        <v>646</v>
      </c>
      <c r="C654" t="s">
        <v>213</v>
      </c>
      <c r="D654">
        <v>0</v>
      </c>
      <c r="E654">
        <v>42401.371915000003</v>
      </c>
      <c r="F654">
        <v>58461667.615098998</v>
      </c>
      <c r="G654" s="1">
        <f t="shared" si="10"/>
        <v>5846.1667615098995</v>
      </c>
    </row>
    <row r="655" spans="1:7" hidden="1" x14ac:dyDescent="0.35">
      <c r="A655" t="s">
        <v>694</v>
      </c>
      <c r="B655" t="s">
        <v>614</v>
      </c>
      <c r="C655" t="s">
        <v>250</v>
      </c>
      <c r="D655">
        <v>0</v>
      </c>
      <c r="E655">
        <v>107641.239443</v>
      </c>
      <c r="F655">
        <v>426295691.09338403</v>
      </c>
      <c r="G655" s="1">
        <f t="shared" si="10"/>
        <v>42629.569109338401</v>
      </c>
    </row>
    <row r="656" spans="1:7" hidden="1" x14ac:dyDescent="0.35">
      <c r="A656" t="s">
        <v>695</v>
      </c>
      <c r="B656" t="s">
        <v>411</v>
      </c>
      <c r="C656" t="s">
        <v>395</v>
      </c>
      <c r="D656">
        <v>0</v>
      </c>
      <c r="E656">
        <v>46511.387412999997</v>
      </c>
      <c r="F656">
        <v>52287506.090515003</v>
      </c>
      <c r="G656" s="1">
        <f t="shared" si="10"/>
        <v>5228.7506090514999</v>
      </c>
    </row>
    <row r="657" spans="1:7" hidden="1" x14ac:dyDescent="0.35">
      <c r="A657" t="s">
        <v>696</v>
      </c>
      <c r="B657" t="s">
        <v>646</v>
      </c>
      <c r="C657" t="s">
        <v>213</v>
      </c>
      <c r="D657">
        <v>0</v>
      </c>
      <c r="E657">
        <v>60436.159384999999</v>
      </c>
      <c r="F657">
        <v>120717507.810276</v>
      </c>
      <c r="G657" s="1">
        <f t="shared" si="10"/>
        <v>12071.7507810276</v>
      </c>
    </row>
    <row r="658" spans="1:7" hidden="1" x14ac:dyDescent="0.35">
      <c r="A658" t="s">
        <v>697</v>
      </c>
      <c r="B658" t="s">
        <v>614</v>
      </c>
      <c r="C658" t="s">
        <v>250</v>
      </c>
      <c r="D658">
        <v>0</v>
      </c>
      <c r="E658">
        <v>91081.241882000002</v>
      </c>
      <c r="F658">
        <v>206458433.64388999</v>
      </c>
      <c r="G658" s="1">
        <f t="shared" si="10"/>
        <v>20645.843364388998</v>
      </c>
    </row>
    <row r="659" spans="1:7" hidden="1" x14ac:dyDescent="0.35">
      <c r="A659" t="s">
        <v>217</v>
      </c>
      <c r="B659" t="s">
        <v>394</v>
      </c>
      <c r="C659" t="s">
        <v>395</v>
      </c>
      <c r="D659">
        <v>0</v>
      </c>
      <c r="E659">
        <v>39488.808558999997</v>
      </c>
      <c r="F659">
        <v>77405284.107535005</v>
      </c>
      <c r="G659" s="1">
        <f t="shared" si="10"/>
        <v>7740.5284107535008</v>
      </c>
    </row>
    <row r="660" spans="1:7" hidden="1" x14ac:dyDescent="0.35">
      <c r="A660" t="s">
        <v>698</v>
      </c>
      <c r="B660" t="s">
        <v>391</v>
      </c>
      <c r="C660" t="s">
        <v>392</v>
      </c>
      <c r="D660">
        <v>0</v>
      </c>
      <c r="E660">
        <v>35331.047999000002</v>
      </c>
      <c r="F660">
        <v>51218103.41133</v>
      </c>
      <c r="G660" s="1">
        <f t="shared" si="10"/>
        <v>5121.8103411330003</v>
      </c>
    </row>
    <row r="661" spans="1:7" hidden="1" x14ac:dyDescent="0.35">
      <c r="A661" t="s">
        <v>699</v>
      </c>
      <c r="B661" t="s">
        <v>391</v>
      </c>
      <c r="C661" t="s">
        <v>392</v>
      </c>
      <c r="D661">
        <v>0</v>
      </c>
      <c r="E661">
        <v>155793.903242</v>
      </c>
      <c r="F661">
        <v>825270949.90769804</v>
      </c>
      <c r="G661" s="1">
        <f t="shared" si="10"/>
        <v>82527.094990769809</v>
      </c>
    </row>
    <row r="662" spans="1:7" hidden="1" x14ac:dyDescent="0.35">
      <c r="A662" t="s">
        <v>700</v>
      </c>
      <c r="B662" t="s">
        <v>397</v>
      </c>
      <c r="C662" t="s">
        <v>237</v>
      </c>
      <c r="D662">
        <v>0</v>
      </c>
      <c r="E662">
        <v>228271.474219</v>
      </c>
      <c r="F662">
        <v>155530780.977725</v>
      </c>
      <c r="G662" s="1">
        <f t="shared" si="10"/>
        <v>15553.078097772501</v>
      </c>
    </row>
    <row r="663" spans="1:7" hidden="1" x14ac:dyDescent="0.35">
      <c r="A663" t="s">
        <v>701</v>
      </c>
      <c r="B663" t="s">
        <v>606</v>
      </c>
      <c r="C663" t="s">
        <v>237</v>
      </c>
      <c r="D663">
        <v>0</v>
      </c>
      <c r="E663">
        <v>267462.28260500001</v>
      </c>
      <c r="F663">
        <v>573605613.63747394</v>
      </c>
      <c r="G663" s="1">
        <f t="shared" si="10"/>
        <v>57360.561363747394</v>
      </c>
    </row>
    <row r="664" spans="1:7" hidden="1" x14ac:dyDescent="0.35">
      <c r="A664" t="s">
        <v>702</v>
      </c>
      <c r="B664" t="s">
        <v>703</v>
      </c>
      <c r="C664" t="s">
        <v>213</v>
      </c>
      <c r="D664">
        <v>0</v>
      </c>
      <c r="E664">
        <v>55811.957630999997</v>
      </c>
      <c r="F664">
        <v>71775600.172579005</v>
      </c>
      <c r="G664" s="1">
        <f t="shared" si="10"/>
        <v>7177.5600172579007</v>
      </c>
    </row>
    <row r="665" spans="1:7" hidden="1" x14ac:dyDescent="0.35">
      <c r="A665" t="s">
        <v>704</v>
      </c>
      <c r="B665" t="s">
        <v>392</v>
      </c>
      <c r="C665" t="s">
        <v>392</v>
      </c>
      <c r="D665">
        <v>0</v>
      </c>
      <c r="E665">
        <v>100264.433777</v>
      </c>
      <c r="F665">
        <v>337312022.88188398</v>
      </c>
      <c r="G665" s="1">
        <f t="shared" si="10"/>
        <v>33731.202288188397</v>
      </c>
    </row>
    <row r="666" spans="1:7" hidden="1" x14ac:dyDescent="0.35">
      <c r="A666" t="s">
        <v>705</v>
      </c>
      <c r="B666" t="s">
        <v>619</v>
      </c>
      <c r="C666" t="s">
        <v>237</v>
      </c>
      <c r="D666">
        <v>0</v>
      </c>
      <c r="E666">
        <v>179333.86569100001</v>
      </c>
      <c r="F666">
        <v>712356513.66441798</v>
      </c>
      <c r="G666" s="1">
        <f t="shared" si="10"/>
        <v>71235.651366441802</v>
      </c>
    </row>
    <row r="667" spans="1:7" hidden="1" x14ac:dyDescent="0.35">
      <c r="A667" t="s">
        <v>706</v>
      </c>
      <c r="B667" t="s">
        <v>703</v>
      </c>
      <c r="C667" t="s">
        <v>213</v>
      </c>
      <c r="D667">
        <v>0</v>
      </c>
      <c r="E667">
        <v>49054.612293999999</v>
      </c>
      <c r="F667">
        <v>77288166.897008002</v>
      </c>
      <c r="G667" s="1">
        <f t="shared" si="10"/>
        <v>7728.8166897008005</v>
      </c>
    </row>
    <row r="668" spans="1:7" hidden="1" x14ac:dyDescent="0.35">
      <c r="A668" t="s">
        <v>707</v>
      </c>
      <c r="B668" t="s">
        <v>399</v>
      </c>
      <c r="C668" t="s">
        <v>392</v>
      </c>
      <c r="D668">
        <v>0</v>
      </c>
      <c r="E668">
        <v>126925.965988</v>
      </c>
      <c r="F668">
        <v>643018958.69878101</v>
      </c>
      <c r="G668" s="1">
        <f t="shared" si="10"/>
        <v>64301.895869878099</v>
      </c>
    </row>
    <row r="669" spans="1:7" hidden="1" x14ac:dyDescent="0.35">
      <c r="A669" t="s">
        <v>708</v>
      </c>
      <c r="B669" t="s">
        <v>391</v>
      </c>
      <c r="C669" t="s">
        <v>392</v>
      </c>
      <c r="D669">
        <v>0</v>
      </c>
      <c r="E669">
        <v>73262.409446999998</v>
      </c>
      <c r="F669">
        <v>209083208.23448601</v>
      </c>
      <c r="G669" s="1">
        <f t="shared" si="10"/>
        <v>20908.320823448601</v>
      </c>
    </row>
    <row r="670" spans="1:7" hidden="1" x14ac:dyDescent="0.35">
      <c r="A670" t="s">
        <v>709</v>
      </c>
      <c r="B670" t="s">
        <v>391</v>
      </c>
      <c r="C670" t="s">
        <v>392</v>
      </c>
      <c r="D670">
        <v>0</v>
      </c>
      <c r="E670">
        <v>53172.368332999999</v>
      </c>
      <c r="F670">
        <v>107221813.21228001</v>
      </c>
      <c r="G670" s="1">
        <f t="shared" si="10"/>
        <v>10722.181321228001</v>
      </c>
    </row>
    <row r="671" spans="1:7" hidden="1" x14ac:dyDescent="0.35">
      <c r="A671" t="s">
        <v>710</v>
      </c>
      <c r="B671" t="s">
        <v>391</v>
      </c>
      <c r="C671" t="s">
        <v>392</v>
      </c>
      <c r="D671">
        <v>0</v>
      </c>
      <c r="E671">
        <v>67355.752531999999</v>
      </c>
      <c r="F671">
        <v>173136382.62163699</v>
      </c>
      <c r="G671" s="1">
        <f t="shared" si="10"/>
        <v>17313.638262163699</v>
      </c>
    </row>
    <row r="672" spans="1:7" hidden="1" x14ac:dyDescent="0.35">
      <c r="A672" t="s">
        <v>711</v>
      </c>
      <c r="B672" t="s">
        <v>411</v>
      </c>
      <c r="C672" t="s">
        <v>395</v>
      </c>
      <c r="D672">
        <v>0</v>
      </c>
      <c r="E672">
        <v>104622.409546</v>
      </c>
      <c r="F672">
        <v>493421604.73261797</v>
      </c>
      <c r="G672" s="1">
        <f t="shared" si="10"/>
        <v>49342.1604732618</v>
      </c>
    </row>
    <row r="673" spans="1:7" hidden="1" x14ac:dyDescent="0.35">
      <c r="A673" t="s">
        <v>712</v>
      </c>
      <c r="B673" t="s">
        <v>391</v>
      </c>
      <c r="C673" t="s">
        <v>392</v>
      </c>
      <c r="D673">
        <v>0</v>
      </c>
      <c r="E673">
        <v>24872.47121</v>
      </c>
      <c r="F673">
        <v>31809414.585306998</v>
      </c>
      <c r="G673" s="1">
        <f t="shared" si="10"/>
        <v>3180.9414585306999</v>
      </c>
    </row>
    <row r="674" spans="1:7" hidden="1" x14ac:dyDescent="0.35">
      <c r="A674" t="s">
        <v>713</v>
      </c>
      <c r="B674" t="s">
        <v>394</v>
      </c>
      <c r="C674" t="s">
        <v>395</v>
      </c>
      <c r="D674">
        <v>0</v>
      </c>
      <c r="E674">
        <v>38398.123454</v>
      </c>
      <c r="F674">
        <v>50032008.032250002</v>
      </c>
      <c r="G674" s="1">
        <f t="shared" si="10"/>
        <v>5003.2008032250005</v>
      </c>
    </row>
    <row r="675" spans="1:7" hidden="1" x14ac:dyDescent="0.35">
      <c r="A675" t="s">
        <v>399</v>
      </c>
      <c r="B675" t="s">
        <v>399</v>
      </c>
      <c r="C675" t="s">
        <v>392</v>
      </c>
      <c r="D675">
        <v>0</v>
      </c>
      <c r="E675">
        <v>199699.174806</v>
      </c>
      <c r="F675">
        <v>922010386.74474299</v>
      </c>
      <c r="G675" s="1">
        <f t="shared" si="10"/>
        <v>92201.038674474301</v>
      </c>
    </row>
    <row r="676" spans="1:7" hidden="1" x14ac:dyDescent="0.35">
      <c r="A676" t="s">
        <v>714</v>
      </c>
      <c r="B676" t="s">
        <v>411</v>
      </c>
      <c r="C676" t="s">
        <v>395</v>
      </c>
      <c r="D676">
        <v>0</v>
      </c>
      <c r="E676">
        <v>56925.833276999998</v>
      </c>
      <c r="F676">
        <v>120378791.88145299</v>
      </c>
      <c r="G676" s="1">
        <f t="shared" si="10"/>
        <v>12037.8791881453</v>
      </c>
    </row>
    <row r="677" spans="1:7" hidden="1" x14ac:dyDescent="0.35">
      <c r="A677" t="s">
        <v>715</v>
      </c>
      <c r="B677" t="s">
        <v>703</v>
      </c>
      <c r="C677" t="s">
        <v>213</v>
      </c>
      <c r="D677">
        <v>0</v>
      </c>
      <c r="E677">
        <v>57779.331530000003</v>
      </c>
      <c r="F677">
        <v>141802474.604606</v>
      </c>
      <c r="G677" s="1">
        <f t="shared" si="10"/>
        <v>14180.2474604606</v>
      </c>
    </row>
    <row r="678" spans="1:7" hidden="1" x14ac:dyDescent="0.35">
      <c r="A678" t="s">
        <v>716</v>
      </c>
      <c r="B678" t="s">
        <v>411</v>
      </c>
      <c r="C678" t="s">
        <v>395</v>
      </c>
      <c r="D678">
        <v>0</v>
      </c>
      <c r="E678">
        <v>64479.477032000003</v>
      </c>
      <c r="F678">
        <v>129284550.728992</v>
      </c>
      <c r="G678" s="1">
        <f t="shared" si="10"/>
        <v>12928.4550728992</v>
      </c>
    </row>
    <row r="679" spans="1:7" hidden="1" x14ac:dyDescent="0.35">
      <c r="A679" t="s">
        <v>717</v>
      </c>
      <c r="B679" t="s">
        <v>718</v>
      </c>
      <c r="C679" t="s">
        <v>392</v>
      </c>
      <c r="D679">
        <v>0</v>
      </c>
      <c r="E679">
        <v>23035.680219000002</v>
      </c>
      <c r="F679">
        <v>25270945.412689999</v>
      </c>
      <c r="G679" s="1">
        <f t="shared" si="10"/>
        <v>2527.0945412689998</v>
      </c>
    </row>
    <row r="680" spans="1:7" hidden="1" x14ac:dyDescent="0.35">
      <c r="A680" t="s">
        <v>593</v>
      </c>
      <c r="B680" t="s">
        <v>408</v>
      </c>
      <c r="C680" t="s">
        <v>392</v>
      </c>
      <c r="D680">
        <v>0</v>
      </c>
      <c r="E680">
        <v>59475.204552000003</v>
      </c>
      <c r="F680">
        <v>91789841.542031005</v>
      </c>
      <c r="G680" s="1">
        <f t="shared" si="10"/>
        <v>9178.9841542031008</v>
      </c>
    </row>
    <row r="681" spans="1:7" hidden="1" x14ac:dyDescent="0.35">
      <c r="A681" t="s">
        <v>408</v>
      </c>
      <c r="B681" t="s">
        <v>408</v>
      </c>
      <c r="C681" t="s">
        <v>392</v>
      </c>
      <c r="D681">
        <v>0</v>
      </c>
      <c r="E681">
        <v>66016.788230000006</v>
      </c>
      <c r="F681">
        <v>123316979.914986</v>
      </c>
      <c r="G681" s="1">
        <f t="shared" si="10"/>
        <v>12331.6979914986</v>
      </c>
    </row>
    <row r="682" spans="1:7" hidden="1" x14ac:dyDescent="0.35">
      <c r="A682" t="s">
        <v>719</v>
      </c>
      <c r="B682" t="s">
        <v>404</v>
      </c>
      <c r="C682" t="s">
        <v>213</v>
      </c>
      <c r="D682">
        <v>0</v>
      </c>
      <c r="E682">
        <v>193419.21872999999</v>
      </c>
      <c r="F682">
        <v>557152574.58071005</v>
      </c>
      <c r="G682" s="1">
        <f t="shared" si="10"/>
        <v>55715.257458071006</v>
      </c>
    </row>
    <row r="683" spans="1:7" hidden="1" x14ac:dyDescent="0.35">
      <c r="A683" t="s">
        <v>720</v>
      </c>
      <c r="B683" t="s">
        <v>718</v>
      </c>
      <c r="C683" t="s">
        <v>392</v>
      </c>
      <c r="D683">
        <v>0</v>
      </c>
      <c r="E683">
        <v>41042.310235999998</v>
      </c>
      <c r="F683">
        <v>71267027.116788998</v>
      </c>
      <c r="G683" s="1">
        <f t="shared" si="10"/>
        <v>7126.7027116788995</v>
      </c>
    </row>
    <row r="684" spans="1:7" hidden="1" x14ac:dyDescent="0.35">
      <c r="A684" t="s">
        <v>707</v>
      </c>
      <c r="B684" t="s">
        <v>397</v>
      </c>
      <c r="C684" t="s">
        <v>237</v>
      </c>
      <c r="D684">
        <v>0</v>
      </c>
      <c r="E684">
        <v>76987.272123999996</v>
      </c>
      <c r="F684">
        <v>14629819.266066</v>
      </c>
      <c r="G684" s="1">
        <f t="shared" si="10"/>
        <v>1462.9819266065999</v>
      </c>
    </row>
    <row r="685" spans="1:7" hidden="1" x14ac:dyDescent="0.35">
      <c r="A685" t="s">
        <v>721</v>
      </c>
      <c r="B685" t="s">
        <v>411</v>
      </c>
      <c r="C685" t="s">
        <v>395</v>
      </c>
      <c r="D685">
        <v>0</v>
      </c>
      <c r="E685">
        <v>102075.393087</v>
      </c>
      <c r="F685">
        <v>449000072.05914098</v>
      </c>
      <c r="G685" s="1">
        <f t="shared" si="10"/>
        <v>44900.007205914095</v>
      </c>
    </row>
    <row r="686" spans="1:7" hidden="1" x14ac:dyDescent="0.35">
      <c r="A686" t="s">
        <v>722</v>
      </c>
      <c r="B686" t="s">
        <v>394</v>
      </c>
      <c r="C686" t="s">
        <v>395</v>
      </c>
      <c r="D686">
        <v>0</v>
      </c>
      <c r="E686">
        <v>85749.125727999999</v>
      </c>
      <c r="F686">
        <v>218197536.40766001</v>
      </c>
      <c r="G686" s="1">
        <f t="shared" si="10"/>
        <v>21819.753640766001</v>
      </c>
    </row>
    <row r="687" spans="1:7" hidden="1" x14ac:dyDescent="0.35">
      <c r="A687" t="s">
        <v>723</v>
      </c>
      <c r="B687" t="s">
        <v>392</v>
      </c>
      <c r="C687" t="s">
        <v>392</v>
      </c>
      <c r="D687">
        <v>0</v>
      </c>
      <c r="E687">
        <v>147407.71692899999</v>
      </c>
      <c r="F687">
        <v>408616532.41197699</v>
      </c>
      <c r="G687" s="1">
        <f t="shared" si="10"/>
        <v>40861.653241197702</v>
      </c>
    </row>
    <row r="688" spans="1:7" hidden="1" x14ac:dyDescent="0.35">
      <c r="A688" t="s">
        <v>392</v>
      </c>
      <c r="B688" t="s">
        <v>392</v>
      </c>
      <c r="C688" t="s">
        <v>392</v>
      </c>
      <c r="D688">
        <v>0</v>
      </c>
      <c r="E688">
        <v>140073.07837999999</v>
      </c>
      <c r="F688">
        <v>510227527.96334201</v>
      </c>
      <c r="G688" s="1">
        <f t="shared" si="10"/>
        <v>51022.7527963342</v>
      </c>
    </row>
    <row r="689" spans="1:7" hidden="1" x14ac:dyDescent="0.35">
      <c r="A689" t="s">
        <v>724</v>
      </c>
      <c r="B689" t="s">
        <v>606</v>
      </c>
      <c r="C689" t="s">
        <v>237</v>
      </c>
      <c r="D689">
        <v>0</v>
      </c>
      <c r="E689">
        <v>708566.02331099997</v>
      </c>
      <c r="F689">
        <v>499009077.45085502</v>
      </c>
      <c r="G689" s="1">
        <f t="shared" si="10"/>
        <v>49900.907745085504</v>
      </c>
    </row>
    <row r="690" spans="1:7" hidden="1" x14ac:dyDescent="0.35">
      <c r="A690" t="s">
        <v>725</v>
      </c>
      <c r="B690" t="s">
        <v>392</v>
      </c>
      <c r="C690" t="s">
        <v>392</v>
      </c>
      <c r="D690">
        <v>0</v>
      </c>
      <c r="E690">
        <v>108855.63866900001</v>
      </c>
      <c r="F690">
        <v>320319143.99449402</v>
      </c>
      <c r="G690" s="1">
        <f t="shared" si="10"/>
        <v>32031.914399449401</v>
      </c>
    </row>
    <row r="691" spans="1:7" hidden="1" x14ac:dyDescent="0.35">
      <c r="A691" t="s">
        <v>726</v>
      </c>
      <c r="B691" t="s">
        <v>408</v>
      </c>
      <c r="C691" t="s">
        <v>392</v>
      </c>
      <c r="D691">
        <v>0</v>
      </c>
      <c r="E691">
        <v>51691.737724999999</v>
      </c>
      <c r="F691">
        <v>95633338.305427</v>
      </c>
      <c r="G691" s="1">
        <f t="shared" si="10"/>
        <v>9563.3338305427005</v>
      </c>
    </row>
    <row r="692" spans="1:7" hidden="1" x14ac:dyDescent="0.35">
      <c r="A692" t="s">
        <v>727</v>
      </c>
      <c r="B692" t="s">
        <v>394</v>
      </c>
      <c r="C692" t="s">
        <v>395</v>
      </c>
      <c r="D692">
        <v>0</v>
      </c>
      <c r="E692">
        <v>63816.777524999998</v>
      </c>
      <c r="F692">
        <v>120977969.40408801</v>
      </c>
      <c r="G692" s="1">
        <f t="shared" si="10"/>
        <v>12097.7969404088</v>
      </c>
    </row>
    <row r="693" spans="1:7" hidden="1" x14ac:dyDescent="0.35">
      <c r="A693" t="s">
        <v>728</v>
      </c>
      <c r="B693" t="s">
        <v>411</v>
      </c>
      <c r="C693" t="s">
        <v>395</v>
      </c>
      <c r="D693">
        <v>0</v>
      </c>
      <c r="E693">
        <v>97519.378891999993</v>
      </c>
      <c r="F693">
        <v>282250754.95099801</v>
      </c>
      <c r="G693" s="1">
        <f t="shared" si="10"/>
        <v>28225.075495099802</v>
      </c>
    </row>
    <row r="694" spans="1:7" hidden="1" x14ac:dyDescent="0.35">
      <c r="A694" t="s">
        <v>729</v>
      </c>
      <c r="B694" t="s">
        <v>394</v>
      </c>
      <c r="C694" t="s">
        <v>395</v>
      </c>
      <c r="D694">
        <v>0</v>
      </c>
      <c r="E694">
        <v>93367.873548999996</v>
      </c>
      <c r="F694">
        <v>118230430.925891</v>
      </c>
      <c r="G694" s="1">
        <f t="shared" si="10"/>
        <v>11823.0430925891</v>
      </c>
    </row>
    <row r="695" spans="1:7" hidden="1" x14ac:dyDescent="0.35">
      <c r="A695" t="s">
        <v>730</v>
      </c>
      <c r="B695" t="s">
        <v>394</v>
      </c>
      <c r="C695" t="s">
        <v>395</v>
      </c>
      <c r="D695">
        <v>0</v>
      </c>
      <c r="E695">
        <v>124954.722948</v>
      </c>
      <c r="F695">
        <v>209782333.064648</v>
      </c>
      <c r="G695" s="1">
        <f t="shared" si="10"/>
        <v>20978.233306464801</v>
      </c>
    </row>
    <row r="696" spans="1:7" hidden="1" x14ac:dyDescent="0.35">
      <c r="A696" t="s">
        <v>386</v>
      </c>
      <c r="B696" t="s">
        <v>397</v>
      </c>
      <c r="C696" t="s">
        <v>237</v>
      </c>
      <c r="D696">
        <v>0</v>
      </c>
      <c r="E696">
        <v>1230549.445139</v>
      </c>
      <c r="F696">
        <v>1235727534.06182</v>
      </c>
      <c r="G696" s="1">
        <f t="shared" si="10"/>
        <v>123572.753406182</v>
      </c>
    </row>
    <row r="697" spans="1:7" hidden="1" x14ac:dyDescent="0.35">
      <c r="A697" t="s">
        <v>732</v>
      </c>
      <c r="B697" t="s">
        <v>718</v>
      </c>
      <c r="C697" t="s">
        <v>392</v>
      </c>
      <c r="D697">
        <v>0</v>
      </c>
      <c r="E697">
        <v>49337.493171000002</v>
      </c>
      <c r="F697">
        <v>80562078.642452002</v>
      </c>
      <c r="G697" s="1">
        <f t="shared" si="10"/>
        <v>8056.2078642451997</v>
      </c>
    </row>
    <row r="698" spans="1:7" hidden="1" x14ac:dyDescent="0.35">
      <c r="A698" t="s">
        <v>703</v>
      </c>
      <c r="B698" t="s">
        <v>703</v>
      </c>
      <c r="C698" t="s">
        <v>213</v>
      </c>
      <c r="D698">
        <v>0</v>
      </c>
      <c r="E698">
        <v>229404.16576800001</v>
      </c>
      <c r="F698">
        <v>437255544.74284601</v>
      </c>
      <c r="G698" s="1">
        <f t="shared" si="10"/>
        <v>43725.554474284603</v>
      </c>
    </row>
    <row r="699" spans="1:7" hidden="1" x14ac:dyDescent="0.35">
      <c r="A699" t="s">
        <v>632</v>
      </c>
      <c r="B699" t="s">
        <v>397</v>
      </c>
      <c r="C699" t="s">
        <v>237</v>
      </c>
      <c r="D699">
        <v>0</v>
      </c>
      <c r="E699">
        <v>262343.08490199997</v>
      </c>
      <c r="F699">
        <v>276849513.86352903</v>
      </c>
      <c r="G699" s="1">
        <f t="shared" si="10"/>
        <v>27684.951386352903</v>
      </c>
    </row>
    <row r="700" spans="1:7" hidden="1" x14ac:dyDescent="0.35">
      <c r="A700" t="s">
        <v>72</v>
      </c>
      <c r="B700" t="s">
        <v>404</v>
      </c>
      <c r="C700" t="s">
        <v>213</v>
      </c>
      <c r="D700">
        <v>0</v>
      </c>
      <c r="E700">
        <v>96367.143664999996</v>
      </c>
      <c r="F700">
        <v>103530559.026885</v>
      </c>
      <c r="G700" s="1">
        <f t="shared" si="10"/>
        <v>10353.0559026885</v>
      </c>
    </row>
    <row r="701" spans="1:7" hidden="1" x14ac:dyDescent="0.35">
      <c r="A701" t="s">
        <v>628</v>
      </c>
      <c r="B701" t="s">
        <v>718</v>
      </c>
      <c r="C701" t="s">
        <v>392</v>
      </c>
      <c r="D701">
        <v>0</v>
      </c>
      <c r="E701">
        <v>43241.800718999999</v>
      </c>
      <c r="F701">
        <v>75901933.741742</v>
      </c>
      <c r="G701" s="1">
        <f t="shared" si="10"/>
        <v>7590.1933741741996</v>
      </c>
    </row>
    <row r="702" spans="1:7" hidden="1" x14ac:dyDescent="0.35">
      <c r="A702" t="s">
        <v>733</v>
      </c>
      <c r="B702" t="s">
        <v>394</v>
      </c>
      <c r="C702" t="s">
        <v>395</v>
      </c>
      <c r="D702">
        <v>0</v>
      </c>
      <c r="E702">
        <v>40587.448701000001</v>
      </c>
      <c r="F702">
        <v>71353556.832157999</v>
      </c>
      <c r="G702" s="1">
        <f t="shared" si="10"/>
        <v>7135.3556832158001</v>
      </c>
    </row>
    <row r="703" spans="1:7" hidden="1" x14ac:dyDescent="0.35">
      <c r="A703" t="s">
        <v>718</v>
      </c>
      <c r="B703" t="s">
        <v>718</v>
      </c>
      <c r="C703" t="s">
        <v>392</v>
      </c>
      <c r="D703">
        <v>0</v>
      </c>
      <c r="E703">
        <v>71785.397312999994</v>
      </c>
      <c r="F703">
        <v>133823976.08426601</v>
      </c>
      <c r="G703" s="1">
        <f t="shared" si="10"/>
        <v>13382.397608426601</v>
      </c>
    </row>
    <row r="704" spans="1:7" hidden="1" x14ac:dyDescent="0.35">
      <c r="A704" t="s">
        <v>734</v>
      </c>
      <c r="B704" t="s">
        <v>408</v>
      </c>
      <c r="C704" t="s">
        <v>392</v>
      </c>
      <c r="D704">
        <v>0</v>
      </c>
      <c r="E704">
        <v>73909.501256999996</v>
      </c>
      <c r="F704">
        <v>220080234.964773</v>
      </c>
      <c r="G704" s="1">
        <f t="shared" si="10"/>
        <v>22008.023496477301</v>
      </c>
    </row>
    <row r="705" spans="1:7" hidden="1" x14ac:dyDescent="0.35">
      <c r="A705" t="s">
        <v>30</v>
      </c>
      <c r="B705" t="s">
        <v>392</v>
      </c>
      <c r="C705" t="s">
        <v>392</v>
      </c>
      <c r="D705">
        <v>0</v>
      </c>
      <c r="E705">
        <v>43896.024463000002</v>
      </c>
      <c r="F705">
        <v>80811631.846423998</v>
      </c>
      <c r="G705" s="1">
        <f t="shared" si="10"/>
        <v>8081.1631846423998</v>
      </c>
    </row>
    <row r="706" spans="1:7" hidden="1" x14ac:dyDescent="0.35">
      <c r="A706" t="s">
        <v>735</v>
      </c>
      <c r="B706" t="s">
        <v>408</v>
      </c>
      <c r="C706" t="s">
        <v>392</v>
      </c>
      <c r="D706">
        <v>0</v>
      </c>
      <c r="E706">
        <v>48330.879725999999</v>
      </c>
      <c r="F706">
        <v>81829143.878448993</v>
      </c>
      <c r="G706" s="1">
        <f t="shared" si="10"/>
        <v>8182.9143878448995</v>
      </c>
    </row>
    <row r="707" spans="1:7" hidden="1" x14ac:dyDescent="0.35">
      <c r="A707" t="s">
        <v>736</v>
      </c>
      <c r="B707" t="s">
        <v>392</v>
      </c>
      <c r="C707" t="s">
        <v>392</v>
      </c>
      <c r="D707">
        <v>0</v>
      </c>
      <c r="E707">
        <v>154589.705938</v>
      </c>
      <c r="F707">
        <v>736305017.84341502</v>
      </c>
      <c r="G707" s="1">
        <f t="shared" ref="G707:G770" si="11">+F707/10000</f>
        <v>73630.501784341497</v>
      </c>
    </row>
    <row r="708" spans="1:7" hidden="1" x14ac:dyDescent="0.35">
      <c r="A708" t="s">
        <v>737</v>
      </c>
      <c r="B708" t="s">
        <v>411</v>
      </c>
      <c r="C708" t="s">
        <v>395</v>
      </c>
      <c r="D708">
        <v>0</v>
      </c>
      <c r="E708">
        <v>53802.166515999998</v>
      </c>
      <c r="F708">
        <v>130985354.15800799</v>
      </c>
      <c r="G708" s="1">
        <f t="shared" si="11"/>
        <v>13098.535415800799</v>
      </c>
    </row>
    <row r="709" spans="1:7" hidden="1" x14ac:dyDescent="0.35">
      <c r="A709" t="s">
        <v>738</v>
      </c>
      <c r="B709" t="s">
        <v>394</v>
      </c>
      <c r="C709" t="s">
        <v>395</v>
      </c>
      <c r="D709">
        <v>0</v>
      </c>
      <c r="E709">
        <v>125436.490231</v>
      </c>
      <c r="F709">
        <v>290139229.67653</v>
      </c>
      <c r="G709" s="1">
        <f t="shared" si="11"/>
        <v>29013.922967653001</v>
      </c>
    </row>
    <row r="710" spans="1:7" hidden="1" x14ac:dyDescent="0.35">
      <c r="A710" t="s">
        <v>130</v>
      </c>
      <c r="B710" t="s">
        <v>411</v>
      </c>
      <c r="C710" t="s">
        <v>395</v>
      </c>
      <c r="D710">
        <v>0</v>
      </c>
      <c r="E710">
        <v>38349.045012000002</v>
      </c>
      <c r="F710">
        <v>39352979.897575997</v>
      </c>
      <c r="G710" s="1">
        <f t="shared" si="11"/>
        <v>3935.2979897575997</v>
      </c>
    </row>
    <row r="711" spans="1:7" hidden="1" x14ac:dyDescent="0.35">
      <c r="A711" t="s">
        <v>739</v>
      </c>
      <c r="B711" t="s">
        <v>392</v>
      </c>
      <c r="C711" t="s">
        <v>392</v>
      </c>
      <c r="D711">
        <v>0</v>
      </c>
      <c r="E711">
        <v>110201.38050699999</v>
      </c>
      <c r="F711">
        <v>245832488.30416301</v>
      </c>
      <c r="G711" s="1">
        <f t="shared" si="11"/>
        <v>24583.248830416302</v>
      </c>
    </row>
    <row r="712" spans="1:7" hidden="1" x14ac:dyDescent="0.35">
      <c r="A712" t="s">
        <v>740</v>
      </c>
      <c r="B712" t="s">
        <v>703</v>
      </c>
      <c r="C712" t="s">
        <v>213</v>
      </c>
      <c r="D712">
        <v>0</v>
      </c>
      <c r="E712">
        <v>133380.366679</v>
      </c>
      <c r="F712">
        <v>409771333.54820698</v>
      </c>
      <c r="G712" s="1">
        <f t="shared" si="11"/>
        <v>40977.133354820697</v>
      </c>
    </row>
    <row r="713" spans="1:7" hidden="1" x14ac:dyDescent="0.35">
      <c r="A713" t="s">
        <v>104</v>
      </c>
      <c r="B713" t="s">
        <v>392</v>
      </c>
      <c r="C713" t="s">
        <v>392</v>
      </c>
      <c r="D713">
        <v>0</v>
      </c>
      <c r="E713">
        <v>10168.707323000001</v>
      </c>
      <c r="F713">
        <v>5228211.4091469999</v>
      </c>
      <c r="G713" s="1">
        <f t="shared" si="11"/>
        <v>522.82114091469998</v>
      </c>
    </row>
    <row r="714" spans="1:7" hidden="1" x14ac:dyDescent="0.35">
      <c r="A714" t="s">
        <v>741</v>
      </c>
      <c r="B714" t="s">
        <v>404</v>
      </c>
      <c r="C714" t="s">
        <v>213</v>
      </c>
      <c r="D714">
        <v>0</v>
      </c>
      <c r="E714">
        <v>85497.132809000002</v>
      </c>
      <c r="F714">
        <v>80508244.984445006</v>
      </c>
      <c r="G714" s="1">
        <f t="shared" si="11"/>
        <v>8050.8244984445009</v>
      </c>
    </row>
    <row r="715" spans="1:7" hidden="1" x14ac:dyDescent="0.35">
      <c r="A715" t="s">
        <v>743</v>
      </c>
      <c r="B715" t="s">
        <v>411</v>
      </c>
      <c r="C715" t="s">
        <v>395</v>
      </c>
      <c r="D715">
        <v>0</v>
      </c>
      <c r="E715">
        <v>115081.267108</v>
      </c>
      <c r="F715">
        <v>600290414.67740095</v>
      </c>
      <c r="G715" s="1">
        <f t="shared" si="11"/>
        <v>60029.041467740091</v>
      </c>
    </row>
    <row r="716" spans="1:7" hidden="1" x14ac:dyDescent="0.35">
      <c r="A716" t="s">
        <v>744</v>
      </c>
      <c r="B716" t="s">
        <v>718</v>
      </c>
      <c r="C716" t="s">
        <v>392</v>
      </c>
      <c r="D716">
        <v>0</v>
      </c>
      <c r="E716">
        <v>64880.734146000003</v>
      </c>
      <c r="F716">
        <v>136940657.26416799</v>
      </c>
      <c r="G716" s="1">
        <f t="shared" si="11"/>
        <v>13694.0657264168</v>
      </c>
    </row>
    <row r="717" spans="1:7" hidden="1" x14ac:dyDescent="0.35">
      <c r="A717" t="s">
        <v>745</v>
      </c>
      <c r="B717" t="s">
        <v>394</v>
      </c>
      <c r="C717" t="s">
        <v>395</v>
      </c>
      <c r="D717">
        <v>0</v>
      </c>
      <c r="E717">
        <v>105163.966975</v>
      </c>
      <c r="F717">
        <v>530355965.61832303</v>
      </c>
      <c r="G717" s="1">
        <f t="shared" si="11"/>
        <v>53035.596561832303</v>
      </c>
    </row>
    <row r="718" spans="1:7" hidden="1" x14ac:dyDescent="0.35">
      <c r="A718" t="s">
        <v>746</v>
      </c>
      <c r="B718" t="s">
        <v>392</v>
      </c>
      <c r="C718" t="s">
        <v>392</v>
      </c>
      <c r="D718">
        <v>0</v>
      </c>
      <c r="E718">
        <v>62168.347570999998</v>
      </c>
      <c r="F718">
        <v>158457115.53487599</v>
      </c>
      <c r="G718" s="1">
        <f t="shared" si="11"/>
        <v>15845.711553487599</v>
      </c>
    </row>
    <row r="719" spans="1:7" hidden="1" x14ac:dyDescent="0.35">
      <c r="A719" t="s">
        <v>747</v>
      </c>
      <c r="B719" t="s">
        <v>392</v>
      </c>
      <c r="C719" t="s">
        <v>392</v>
      </c>
      <c r="D719">
        <v>0</v>
      </c>
      <c r="E719">
        <v>44695.930101999998</v>
      </c>
      <c r="F719">
        <v>64323643.695119999</v>
      </c>
      <c r="G719" s="1">
        <f t="shared" si="11"/>
        <v>6432.3643695119999</v>
      </c>
    </row>
    <row r="720" spans="1:7" hidden="1" x14ac:dyDescent="0.35">
      <c r="A720" t="s">
        <v>748</v>
      </c>
      <c r="B720" t="s">
        <v>718</v>
      </c>
      <c r="C720" t="s">
        <v>392</v>
      </c>
      <c r="D720">
        <v>0</v>
      </c>
      <c r="E720">
        <v>57135.736922999997</v>
      </c>
      <c r="F720">
        <v>102753460.38237099</v>
      </c>
      <c r="G720" s="1">
        <f t="shared" si="11"/>
        <v>10275.346038237099</v>
      </c>
    </row>
    <row r="721" spans="1:7" hidden="1" x14ac:dyDescent="0.35">
      <c r="A721" t="s">
        <v>749</v>
      </c>
      <c r="B721" t="s">
        <v>619</v>
      </c>
      <c r="C721" t="s">
        <v>237</v>
      </c>
      <c r="D721">
        <v>0</v>
      </c>
      <c r="E721">
        <v>963844.42159299995</v>
      </c>
      <c r="F721">
        <v>554098013.91488302</v>
      </c>
      <c r="G721" s="1">
        <f t="shared" si="11"/>
        <v>55409.801391488305</v>
      </c>
    </row>
    <row r="722" spans="1:7" hidden="1" x14ac:dyDescent="0.35">
      <c r="A722" t="s">
        <v>750</v>
      </c>
      <c r="B722" t="s">
        <v>392</v>
      </c>
      <c r="C722" t="s">
        <v>392</v>
      </c>
      <c r="D722">
        <v>0</v>
      </c>
      <c r="E722">
        <v>93132.566181000002</v>
      </c>
      <c r="F722">
        <v>195325216.15609801</v>
      </c>
      <c r="G722" s="1">
        <f t="shared" si="11"/>
        <v>19532.521615609799</v>
      </c>
    </row>
    <row r="723" spans="1:7" hidden="1" x14ac:dyDescent="0.35">
      <c r="A723" t="s">
        <v>405</v>
      </c>
      <c r="B723" t="s">
        <v>718</v>
      </c>
      <c r="C723" t="s">
        <v>392</v>
      </c>
      <c r="D723">
        <v>0</v>
      </c>
      <c r="E723">
        <v>86356.736866000007</v>
      </c>
      <c r="F723">
        <v>269917472.03207803</v>
      </c>
      <c r="G723" s="1">
        <f t="shared" si="11"/>
        <v>26991.747203207804</v>
      </c>
    </row>
    <row r="724" spans="1:7" hidden="1" x14ac:dyDescent="0.35">
      <c r="A724" t="s">
        <v>751</v>
      </c>
      <c r="B724" t="s">
        <v>392</v>
      </c>
      <c r="C724" t="s">
        <v>392</v>
      </c>
      <c r="D724">
        <v>0</v>
      </c>
      <c r="E724">
        <v>36699.278745000003</v>
      </c>
      <c r="F724">
        <v>41401498.423724003</v>
      </c>
      <c r="G724" s="1">
        <f t="shared" si="11"/>
        <v>4140.1498423724006</v>
      </c>
    </row>
    <row r="725" spans="1:7" hidden="1" x14ac:dyDescent="0.35">
      <c r="A725" t="s">
        <v>752</v>
      </c>
      <c r="B725" t="s">
        <v>411</v>
      </c>
      <c r="C725" t="s">
        <v>395</v>
      </c>
      <c r="D725">
        <v>0</v>
      </c>
      <c r="E725">
        <v>48147.730898000002</v>
      </c>
      <c r="F725">
        <v>94405929.918024004</v>
      </c>
      <c r="G725" s="1">
        <f t="shared" si="11"/>
        <v>9440.5929918024012</v>
      </c>
    </row>
    <row r="726" spans="1:7" hidden="1" x14ac:dyDescent="0.35">
      <c r="A726" t="s">
        <v>753</v>
      </c>
      <c r="B726" t="s">
        <v>392</v>
      </c>
      <c r="C726" t="s">
        <v>392</v>
      </c>
      <c r="D726">
        <v>0</v>
      </c>
      <c r="E726">
        <v>18674.568916</v>
      </c>
      <c r="F726">
        <v>12339802.375151999</v>
      </c>
      <c r="G726" s="1">
        <f t="shared" si="11"/>
        <v>1233.9802375151999</v>
      </c>
    </row>
    <row r="727" spans="1:7" hidden="1" x14ac:dyDescent="0.35">
      <c r="A727" t="s">
        <v>754</v>
      </c>
      <c r="B727" t="s">
        <v>394</v>
      </c>
      <c r="C727" t="s">
        <v>395</v>
      </c>
      <c r="D727">
        <v>0</v>
      </c>
      <c r="E727">
        <v>103007.16211999999</v>
      </c>
      <c r="F727">
        <v>346256940.035474</v>
      </c>
      <c r="G727" s="1">
        <f t="shared" si="11"/>
        <v>34625.694003547404</v>
      </c>
    </row>
    <row r="728" spans="1:7" hidden="1" x14ac:dyDescent="0.35">
      <c r="A728" t="s">
        <v>755</v>
      </c>
      <c r="B728" t="s">
        <v>392</v>
      </c>
      <c r="C728" t="s">
        <v>392</v>
      </c>
      <c r="D728">
        <v>0</v>
      </c>
      <c r="E728">
        <v>126856.537612</v>
      </c>
      <c r="F728">
        <v>543152323.57745302</v>
      </c>
      <c r="G728" s="1">
        <f t="shared" si="11"/>
        <v>54315.232357745299</v>
      </c>
    </row>
    <row r="729" spans="1:7" hidden="1" x14ac:dyDescent="0.35">
      <c r="A729" t="s">
        <v>756</v>
      </c>
      <c r="B729" t="s">
        <v>718</v>
      </c>
      <c r="C729" t="s">
        <v>392</v>
      </c>
      <c r="D729">
        <v>0</v>
      </c>
      <c r="E729">
        <v>53354.330096999998</v>
      </c>
      <c r="F729">
        <v>156886026.833707</v>
      </c>
      <c r="G729" s="1">
        <f t="shared" si="11"/>
        <v>15688.6026833707</v>
      </c>
    </row>
    <row r="730" spans="1:7" hidden="1" x14ac:dyDescent="0.35">
      <c r="A730" t="s">
        <v>757</v>
      </c>
      <c r="B730" t="s">
        <v>394</v>
      </c>
      <c r="C730" t="s">
        <v>395</v>
      </c>
      <c r="D730">
        <v>0</v>
      </c>
      <c r="E730">
        <v>45878.363782</v>
      </c>
      <c r="F730">
        <v>100333102.36810599</v>
      </c>
      <c r="G730" s="1">
        <f t="shared" si="11"/>
        <v>10033.310236810599</v>
      </c>
    </row>
    <row r="731" spans="1:7" hidden="1" x14ac:dyDescent="0.35">
      <c r="A731" t="s">
        <v>758</v>
      </c>
      <c r="B731" t="s">
        <v>703</v>
      </c>
      <c r="C731" t="s">
        <v>213</v>
      </c>
      <c r="D731">
        <v>0</v>
      </c>
      <c r="E731">
        <v>178713.99846500001</v>
      </c>
      <c r="F731">
        <v>207945312.65744099</v>
      </c>
      <c r="G731" s="1">
        <f t="shared" si="11"/>
        <v>20794.531265744099</v>
      </c>
    </row>
    <row r="732" spans="1:7" hidden="1" x14ac:dyDescent="0.35">
      <c r="A732" t="s">
        <v>759</v>
      </c>
      <c r="B732" t="s">
        <v>394</v>
      </c>
      <c r="C732" t="s">
        <v>395</v>
      </c>
      <c r="D732">
        <v>0</v>
      </c>
      <c r="E732">
        <v>159614.34584200001</v>
      </c>
      <c r="F732">
        <v>517710983.55605298</v>
      </c>
      <c r="G732" s="1">
        <f t="shared" si="11"/>
        <v>51771.098355605296</v>
      </c>
    </row>
    <row r="733" spans="1:7" hidden="1" x14ac:dyDescent="0.35">
      <c r="A733" t="s">
        <v>760</v>
      </c>
      <c r="B733" t="s">
        <v>395</v>
      </c>
      <c r="C733" t="s">
        <v>395</v>
      </c>
      <c r="D733">
        <v>0</v>
      </c>
      <c r="E733">
        <v>40182.722329999997</v>
      </c>
      <c r="F733">
        <v>29083100.908925001</v>
      </c>
      <c r="G733" s="1">
        <f t="shared" si="11"/>
        <v>2908.3100908925003</v>
      </c>
    </row>
    <row r="734" spans="1:7" hidden="1" x14ac:dyDescent="0.35">
      <c r="A734" t="s">
        <v>761</v>
      </c>
      <c r="B734" t="s">
        <v>395</v>
      </c>
      <c r="C734" t="s">
        <v>395</v>
      </c>
      <c r="D734">
        <v>0</v>
      </c>
      <c r="E734">
        <v>15961.359978</v>
      </c>
      <c r="F734">
        <v>7753285.6824430004</v>
      </c>
      <c r="G734" s="1">
        <f t="shared" si="11"/>
        <v>775.32856824430007</v>
      </c>
    </row>
    <row r="735" spans="1:7" hidden="1" x14ac:dyDescent="0.35">
      <c r="A735" t="s">
        <v>762</v>
      </c>
      <c r="B735" t="s">
        <v>392</v>
      </c>
      <c r="C735" t="s">
        <v>392</v>
      </c>
      <c r="D735">
        <v>0</v>
      </c>
      <c r="E735">
        <v>110731.112809</v>
      </c>
      <c r="F735">
        <v>308381827.89698899</v>
      </c>
      <c r="G735" s="1">
        <f t="shared" si="11"/>
        <v>30838.182789698898</v>
      </c>
    </row>
    <row r="736" spans="1:7" hidden="1" x14ac:dyDescent="0.35">
      <c r="A736" t="s">
        <v>763</v>
      </c>
      <c r="B736" t="s">
        <v>392</v>
      </c>
      <c r="C736" t="s">
        <v>392</v>
      </c>
      <c r="D736">
        <v>0</v>
      </c>
      <c r="E736">
        <v>44575.257058000003</v>
      </c>
      <c r="F736">
        <v>55017956.841636002</v>
      </c>
      <c r="G736" s="1">
        <f t="shared" si="11"/>
        <v>5501.7956841636005</v>
      </c>
    </row>
    <row r="737" spans="1:7" hidden="1" x14ac:dyDescent="0.35">
      <c r="A737" t="s">
        <v>764</v>
      </c>
      <c r="B737" t="s">
        <v>392</v>
      </c>
      <c r="C737" t="s">
        <v>392</v>
      </c>
      <c r="D737">
        <v>0</v>
      </c>
      <c r="E737">
        <v>47114.285736999998</v>
      </c>
      <c r="F737">
        <v>94470914.146532997</v>
      </c>
      <c r="G737" s="1">
        <f t="shared" si="11"/>
        <v>9447.0914146532996</v>
      </c>
    </row>
    <row r="738" spans="1:7" hidden="1" x14ac:dyDescent="0.35">
      <c r="A738" t="s">
        <v>765</v>
      </c>
      <c r="B738" t="s">
        <v>392</v>
      </c>
      <c r="C738" t="s">
        <v>392</v>
      </c>
      <c r="D738">
        <v>0</v>
      </c>
      <c r="E738">
        <v>30376.838828</v>
      </c>
      <c r="F738">
        <v>39671867.745860003</v>
      </c>
      <c r="G738" s="1">
        <f t="shared" si="11"/>
        <v>3967.1867745860004</v>
      </c>
    </row>
    <row r="739" spans="1:7" hidden="1" x14ac:dyDescent="0.35">
      <c r="A739" t="s">
        <v>766</v>
      </c>
      <c r="B739" t="s">
        <v>394</v>
      </c>
      <c r="C739" t="s">
        <v>395</v>
      </c>
      <c r="D739">
        <v>0</v>
      </c>
      <c r="E739">
        <v>108123.73843700001</v>
      </c>
      <c r="F739">
        <v>294413828.97518897</v>
      </c>
      <c r="G739" s="1">
        <f t="shared" si="11"/>
        <v>29441.382897518895</v>
      </c>
    </row>
    <row r="740" spans="1:7" hidden="1" x14ac:dyDescent="0.35">
      <c r="A740" t="s">
        <v>767</v>
      </c>
      <c r="B740" t="s">
        <v>394</v>
      </c>
      <c r="C740" t="s">
        <v>395</v>
      </c>
      <c r="D740">
        <v>0</v>
      </c>
      <c r="E740">
        <v>139184.765033</v>
      </c>
      <c r="F740">
        <v>512976474.62472302</v>
      </c>
      <c r="G740" s="1">
        <f t="shared" si="11"/>
        <v>51297.647462472305</v>
      </c>
    </row>
    <row r="741" spans="1:7" hidden="1" x14ac:dyDescent="0.35">
      <c r="A741" t="s">
        <v>768</v>
      </c>
      <c r="B741" t="s">
        <v>397</v>
      </c>
      <c r="C741" t="s">
        <v>237</v>
      </c>
      <c r="D741">
        <v>0</v>
      </c>
      <c r="E741">
        <v>204888.473708</v>
      </c>
      <c r="F741">
        <v>69624752.276757002</v>
      </c>
      <c r="G741" s="1">
        <f t="shared" si="11"/>
        <v>6962.4752276756999</v>
      </c>
    </row>
    <row r="742" spans="1:7" hidden="1" x14ac:dyDescent="0.35">
      <c r="A742" t="s">
        <v>769</v>
      </c>
      <c r="B742" t="s">
        <v>392</v>
      </c>
      <c r="C742" t="s">
        <v>392</v>
      </c>
      <c r="D742">
        <v>0</v>
      </c>
      <c r="E742">
        <v>27080.660185000001</v>
      </c>
      <c r="F742">
        <v>36387123.604704</v>
      </c>
      <c r="G742" s="1">
        <f t="shared" si="11"/>
        <v>3638.7123604704002</v>
      </c>
    </row>
    <row r="743" spans="1:7" hidden="1" x14ac:dyDescent="0.35">
      <c r="A743" t="s">
        <v>770</v>
      </c>
      <c r="B743" t="s">
        <v>718</v>
      </c>
      <c r="C743" t="s">
        <v>392</v>
      </c>
      <c r="D743">
        <v>0</v>
      </c>
      <c r="E743">
        <v>73222.950320999997</v>
      </c>
      <c r="F743">
        <v>164660834.90508199</v>
      </c>
      <c r="G743" s="1">
        <f t="shared" si="11"/>
        <v>16466.083490508197</v>
      </c>
    </row>
    <row r="744" spans="1:7" hidden="1" x14ac:dyDescent="0.35">
      <c r="A744" t="s">
        <v>771</v>
      </c>
      <c r="B744" t="s">
        <v>395</v>
      </c>
      <c r="C744" t="s">
        <v>395</v>
      </c>
      <c r="D744">
        <v>0</v>
      </c>
      <c r="E744">
        <v>40332.269090000002</v>
      </c>
      <c r="F744">
        <v>53638385.523892999</v>
      </c>
      <c r="G744" s="1">
        <f t="shared" si="11"/>
        <v>5363.8385523893003</v>
      </c>
    </row>
    <row r="745" spans="1:7" hidden="1" x14ac:dyDescent="0.35">
      <c r="A745" t="s">
        <v>394</v>
      </c>
      <c r="B745" t="s">
        <v>394</v>
      </c>
      <c r="C745" t="s">
        <v>395</v>
      </c>
      <c r="D745">
        <v>0</v>
      </c>
      <c r="E745">
        <v>102057.33289000001</v>
      </c>
      <c r="F745">
        <v>332232472.88623399</v>
      </c>
      <c r="G745" s="1">
        <f t="shared" si="11"/>
        <v>33223.247288623395</v>
      </c>
    </row>
    <row r="746" spans="1:7" hidden="1" x14ac:dyDescent="0.35">
      <c r="A746" t="s">
        <v>772</v>
      </c>
      <c r="B746" t="s">
        <v>773</v>
      </c>
      <c r="C746" t="s">
        <v>392</v>
      </c>
      <c r="D746">
        <v>0</v>
      </c>
      <c r="E746">
        <v>69377.688781000004</v>
      </c>
      <c r="F746">
        <v>164191393.634947</v>
      </c>
      <c r="G746" s="1">
        <f t="shared" si="11"/>
        <v>16419.139363494702</v>
      </c>
    </row>
    <row r="747" spans="1:7" hidden="1" x14ac:dyDescent="0.35">
      <c r="A747" t="s">
        <v>774</v>
      </c>
      <c r="B747" t="s">
        <v>773</v>
      </c>
      <c r="C747" t="s">
        <v>392</v>
      </c>
      <c r="D747">
        <v>0</v>
      </c>
      <c r="E747">
        <v>47083.657681999997</v>
      </c>
      <c r="F747">
        <v>108390894.557347</v>
      </c>
      <c r="G747" s="1">
        <f t="shared" si="11"/>
        <v>10839.0894557347</v>
      </c>
    </row>
    <row r="748" spans="1:7" hidden="1" x14ac:dyDescent="0.35">
      <c r="A748" t="s">
        <v>775</v>
      </c>
      <c r="B748" t="s">
        <v>776</v>
      </c>
      <c r="C748" t="s">
        <v>777</v>
      </c>
      <c r="D748">
        <v>0</v>
      </c>
      <c r="E748">
        <v>16723.686046999999</v>
      </c>
      <c r="F748">
        <v>13090537.970195999</v>
      </c>
      <c r="G748" s="1">
        <f t="shared" si="11"/>
        <v>1309.0537970195999</v>
      </c>
    </row>
    <row r="749" spans="1:7" hidden="1" x14ac:dyDescent="0.35">
      <c r="A749" t="s">
        <v>778</v>
      </c>
      <c r="B749" t="s">
        <v>397</v>
      </c>
      <c r="C749" t="s">
        <v>237</v>
      </c>
      <c r="D749">
        <v>0</v>
      </c>
      <c r="E749">
        <v>144612.42409700001</v>
      </c>
      <c r="F749">
        <v>41888355.07119</v>
      </c>
      <c r="G749" s="1">
        <f t="shared" si="11"/>
        <v>4188.8355071189999</v>
      </c>
    </row>
    <row r="750" spans="1:7" hidden="1" x14ac:dyDescent="0.35">
      <c r="A750" t="s">
        <v>779</v>
      </c>
      <c r="B750" t="s">
        <v>411</v>
      </c>
      <c r="C750" t="s">
        <v>395</v>
      </c>
      <c r="D750">
        <v>0</v>
      </c>
      <c r="E750">
        <v>116581.53012900001</v>
      </c>
      <c r="F750">
        <v>526894665.63468999</v>
      </c>
      <c r="G750" s="1">
        <f t="shared" si="11"/>
        <v>52689.466563468995</v>
      </c>
    </row>
    <row r="751" spans="1:7" hidden="1" x14ac:dyDescent="0.35">
      <c r="A751" t="s">
        <v>780</v>
      </c>
      <c r="B751" t="s">
        <v>776</v>
      </c>
      <c r="C751" t="s">
        <v>777</v>
      </c>
      <c r="D751">
        <v>0</v>
      </c>
      <c r="E751">
        <v>35541.945893999997</v>
      </c>
      <c r="F751">
        <v>51998654.225800999</v>
      </c>
      <c r="G751" s="1">
        <f t="shared" si="11"/>
        <v>5199.8654225801001</v>
      </c>
    </row>
    <row r="752" spans="1:7" hidden="1" x14ac:dyDescent="0.35">
      <c r="A752" t="s">
        <v>781</v>
      </c>
      <c r="B752" t="s">
        <v>776</v>
      </c>
      <c r="C752" t="s">
        <v>777</v>
      </c>
      <c r="D752">
        <v>0</v>
      </c>
      <c r="E752">
        <v>67377.635416000005</v>
      </c>
      <c r="F752">
        <v>125285337.25920901</v>
      </c>
      <c r="G752" s="1">
        <f t="shared" si="11"/>
        <v>12528.533725920901</v>
      </c>
    </row>
    <row r="753" spans="1:7" hidden="1" x14ac:dyDescent="0.35">
      <c r="A753" t="s">
        <v>782</v>
      </c>
      <c r="B753" t="s">
        <v>394</v>
      </c>
      <c r="C753" t="s">
        <v>395</v>
      </c>
      <c r="D753">
        <v>0</v>
      </c>
      <c r="E753">
        <v>39120.641731000003</v>
      </c>
      <c r="F753">
        <v>54019318.677366003</v>
      </c>
      <c r="G753" s="1">
        <f t="shared" si="11"/>
        <v>5401.9318677366</v>
      </c>
    </row>
    <row r="754" spans="1:7" hidden="1" x14ac:dyDescent="0.35">
      <c r="A754" t="s">
        <v>783</v>
      </c>
      <c r="B754" t="s">
        <v>776</v>
      </c>
      <c r="C754" t="s">
        <v>777</v>
      </c>
      <c r="D754">
        <v>0</v>
      </c>
      <c r="E754">
        <v>148978.05387199999</v>
      </c>
      <c r="F754">
        <v>701885534.835765</v>
      </c>
      <c r="G754" s="1">
        <f t="shared" si="11"/>
        <v>70188.553483576499</v>
      </c>
    </row>
    <row r="755" spans="1:7" hidden="1" x14ac:dyDescent="0.35">
      <c r="A755" t="s">
        <v>784</v>
      </c>
      <c r="B755" t="s">
        <v>773</v>
      </c>
      <c r="C755" t="s">
        <v>392</v>
      </c>
      <c r="D755">
        <v>0</v>
      </c>
      <c r="E755">
        <v>80661.116114999997</v>
      </c>
      <c r="F755">
        <v>99380606.658277005</v>
      </c>
      <c r="G755" s="1">
        <f t="shared" si="11"/>
        <v>9938.0606658277011</v>
      </c>
    </row>
    <row r="756" spans="1:7" hidden="1" x14ac:dyDescent="0.35">
      <c r="A756" t="s">
        <v>785</v>
      </c>
      <c r="B756" t="s">
        <v>394</v>
      </c>
      <c r="C756" t="s">
        <v>395</v>
      </c>
      <c r="D756">
        <v>0</v>
      </c>
      <c r="E756">
        <v>123742.96167400001</v>
      </c>
      <c r="F756">
        <v>410254835.407112</v>
      </c>
      <c r="G756" s="1">
        <f t="shared" si="11"/>
        <v>41025.483540711197</v>
      </c>
    </row>
    <row r="757" spans="1:7" hidden="1" x14ac:dyDescent="0.35">
      <c r="A757" t="s">
        <v>786</v>
      </c>
      <c r="B757" t="s">
        <v>394</v>
      </c>
      <c r="C757" t="s">
        <v>395</v>
      </c>
      <c r="D757">
        <v>0</v>
      </c>
      <c r="E757">
        <v>55732.912536000003</v>
      </c>
      <c r="F757">
        <v>122010470.690734</v>
      </c>
      <c r="G757" s="1">
        <f t="shared" si="11"/>
        <v>12201.0470690734</v>
      </c>
    </row>
    <row r="758" spans="1:7" hidden="1" x14ac:dyDescent="0.35">
      <c r="A758" t="s">
        <v>787</v>
      </c>
      <c r="B758" t="s">
        <v>773</v>
      </c>
      <c r="C758" t="s">
        <v>392</v>
      </c>
      <c r="D758">
        <v>0</v>
      </c>
      <c r="E758">
        <v>56684.775309999997</v>
      </c>
      <c r="F758">
        <v>104873493.244265</v>
      </c>
      <c r="G758" s="1">
        <f t="shared" si="11"/>
        <v>10487.349324426501</v>
      </c>
    </row>
    <row r="759" spans="1:7" hidden="1" x14ac:dyDescent="0.35">
      <c r="A759" t="s">
        <v>788</v>
      </c>
      <c r="B759" t="s">
        <v>773</v>
      </c>
      <c r="C759" t="s">
        <v>392</v>
      </c>
      <c r="D759">
        <v>0</v>
      </c>
      <c r="E759">
        <v>37815.858743999997</v>
      </c>
      <c r="F759">
        <v>66313269.109050997</v>
      </c>
      <c r="G759" s="1">
        <f t="shared" si="11"/>
        <v>6631.3269109050998</v>
      </c>
    </row>
    <row r="760" spans="1:7" hidden="1" x14ac:dyDescent="0.35">
      <c r="A760" t="s">
        <v>789</v>
      </c>
      <c r="B760" t="s">
        <v>411</v>
      </c>
      <c r="C760" t="s">
        <v>395</v>
      </c>
      <c r="D760">
        <v>0</v>
      </c>
      <c r="E760">
        <v>124190.88134599999</v>
      </c>
      <c r="F760">
        <v>483244039.18870902</v>
      </c>
      <c r="G760" s="1">
        <f t="shared" si="11"/>
        <v>48324.403918870899</v>
      </c>
    </row>
    <row r="761" spans="1:7" hidden="1" x14ac:dyDescent="0.35">
      <c r="A761" t="s">
        <v>661</v>
      </c>
      <c r="B761" t="s">
        <v>773</v>
      </c>
      <c r="C761" t="s">
        <v>392</v>
      </c>
      <c r="D761">
        <v>0</v>
      </c>
      <c r="E761">
        <v>81419.145353999993</v>
      </c>
      <c r="F761">
        <v>108561028.117569</v>
      </c>
      <c r="G761" s="1">
        <f t="shared" si="11"/>
        <v>10856.1028117569</v>
      </c>
    </row>
    <row r="762" spans="1:7" hidden="1" x14ac:dyDescent="0.35">
      <c r="A762" t="s">
        <v>790</v>
      </c>
      <c r="B762" t="s">
        <v>394</v>
      </c>
      <c r="C762" t="s">
        <v>395</v>
      </c>
      <c r="D762">
        <v>0</v>
      </c>
      <c r="E762">
        <v>29315.757837000001</v>
      </c>
      <c r="F762">
        <v>38087235.988291003</v>
      </c>
      <c r="G762" s="1">
        <f t="shared" si="11"/>
        <v>3808.7235988291004</v>
      </c>
    </row>
    <row r="763" spans="1:7" hidden="1" x14ac:dyDescent="0.35">
      <c r="A763" t="s">
        <v>791</v>
      </c>
      <c r="B763" t="s">
        <v>776</v>
      </c>
      <c r="C763" t="s">
        <v>777</v>
      </c>
      <c r="D763">
        <v>0</v>
      </c>
      <c r="E763">
        <v>36637.555637999998</v>
      </c>
      <c r="F763">
        <v>39203997.148115002</v>
      </c>
      <c r="G763" s="1">
        <f t="shared" si="11"/>
        <v>3920.3997148115</v>
      </c>
    </row>
    <row r="764" spans="1:7" hidden="1" x14ac:dyDescent="0.35">
      <c r="A764" t="s">
        <v>286</v>
      </c>
      <c r="B764" t="s">
        <v>394</v>
      </c>
      <c r="C764" t="s">
        <v>395</v>
      </c>
      <c r="D764">
        <v>0</v>
      </c>
      <c r="E764">
        <v>80261.346944999998</v>
      </c>
      <c r="F764">
        <v>244731237.00806999</v>
      </c>
      <c r="G764" s="1">
        <f t="shared" si="11"/>
        <v>24473.123700806998</v>
      </c>
    </row>
    <row r="765" spans="1:7" hidden="1" x14ac:dyDescent="0.35">
      <c r="A765" t="s">
        <v>792</v>
      </c>
      <c r="B765" t="s">
        <v>394</v>
      </c>
      <c r="C765" t="s">
        <v>395</v>
      </c>
      <c r="D765">
        <v>0</v>
      </c>
      <c r="E765">
        <v>58367.970973000003</v>
      </c>
      <c r="F765">
        <v>157414055.370415</v>
      </c>
      <c r="G765" s="1">
        <f t="shared" si="11"/>
        <v>15741.405537041501</v>
      </c>
    </row>
    <row r="766" spans="1:7" hidden="1" x14ac:dyDescent="0.35">
      <c r="A766" t="s">
        <v>793</v>
      </c>
      <c r="B766" t="s">
        <v>394</v>
      </c>
      <c r="C766" t="s">
        <v>395</v>
      </c>
      <c r="D766">
        <v>0</v>
      </c>
      <c r="E766">
        <v>67077.421801000004</v>
      </c>
      <c r="F766">
        <v>114696195.031004</v>
      </c>
      <c r="G766" s="1">
        <f t="shared" si="11"/>
        <v>11469.619503100399</v>
      </c>
    </row>
    <row r="767" spans="1:7" hidden="1" x14ac:dyDescent="0.35">
      <c r="A767" t="s">
        <v>794</v>
      </c>
      <c r="B767" t="s">
        <v>703</v>
      </c>
      <c r="C767" t="s">
        <v>213</v>
      </c>
      <c r="D767">
        <v>0</v>
      </c>
      <c r="E767">
        <v>89338.008967999995</v>
      </c>
      <c r="F767">
        <v>64529291.458637998</v>
      </c>
      <c r="G767" s="1">
        <f t="shared" si="11"/>
        <v>6452.9291458637999</v>
      </c>
    </row>
    <row r="768" spans="1:7" hidden="1" x14ac:dyDescent="0.35">
      <c r="A768" t="s">
        <v>560</v>
      </c>
      <c r="B768" t="s">
        <v>776</v>
      </c>
      <c r="C768" t="s">
        <v>777</v>
      </c>
      <c r="D768">
        <v>0</v>
      </c>
      <c r="E768">
        <v>59796.103883999996</v>
      </c>
      <c r="F768">
        <v>110615382.697952</v>
      </c>
      <c r="G768" s="1">
        <f t="shared" si="11"/>
        <v>11061.538269795201</v>
      </c>
    </row>
    <row r="769" spans="1:7" hidden="1" x14ac:dyDescent="0.35">
      <c r="A769" t="s">
        <v>496</v>
      </c>
      <c r="B769" t="s">
        <v>773</v>
      </c>
      <c r="C769" t="s">
        <v>392</v>
      </c>
      <c r="D769">
        <v>0</v>
      </c>
      <c r="E769">
        <v>124828.81674900001</v>
      </c>
      <c r="F769">
        <v>579182611.92917705</v>
      </c>
      <c r="G769" s="1">
        <f t="shared" si="11"/>
        <v>57918.261192917707</v>
      </c>
    </row>
    <row r="770" spans="1:7" hidden="1" x14ac:dyDescent="0.35">
      <c r="A770" t="s">
        <v>795</v>
      </c>
      <c r="B770" t="s">
        <v>394</v>
      </c>
      <c r="C770" t="s">
        <v>395</v>
      </c>
      <c r="D770">
        <v>0</v>
      </c>
      <c r="E770">
        <v>76162.556150999997</v>
      </c>
      <c r="F770">
        <v>140647469.683305</v>
      </c>
      <c r="G770" s="1">
        <f t="shared" si="11"/>
        <v>14064.746968330499</v>
      </c>
    </row>
    <row r="771" spans="1:7" hidden="1" x14ac:dyDescent="0.35">
      <c r="A771" t="s">
        <v>796</v>
      </c>
      <c r="B771" t="s">
        <v>394</v>
      </c>
      <c r="C771" t="s">
        <v>395</v>
      </c>
      <c r="D771">
        <v>0</v>
      </c>
      <c r="E771">
        <v>39142.863420000001</v>
      </c>
      <c r="F771">
        <v>42325156.937105</v>
      </c>
      <c r="G771" s="1">
        <f t="shared" ref="G771:G834" si="12">+F771/10000</f>
        <v>4232.5156937105003</v>
      </c>
    </row>
    <row r="772" spans="1:7" hidden="1" x14ac:dyDescent="0.35">
      <c r="A772" t="s">
        <v>797</v>
      </c>
      <c r="B772" t="s">
        <v>397</v>
      </c>
      <c r="C772" t="s">
        <v>237</v>
      </c>
      <c r="D772">
        <v>0</v>
      </c>
      <c r="E772">
        <v>113852.214867</v>
      </c>
      <c r="F772">
        <v>27437712.879058</v>
      </c>
      <c r="G772" s="1">
        <f t="shared" si="12"/>
        <v>2743.7712879057999</v>
      </c>
    </row>
    <row r="773" spans="1:7" hidden="1" x14ac:dyDescent="0.35">
      <c r="A773" t="s">
        <v>798</v>
      </c>
      <c r="B773" t="s">
        <v>395</v>
      </c>
      <c r="C773" t="s">
        <v>395</v>
      </c>
      <c r="D773">
        <v>0</v>
      </c>
      <c r="E773">
        <v>65317.999004999998</v>
      </c>
      <c r="F773">
        <v>129651819.53872</v>
      </c>
      <c r="G773" s="1">
        <f t="shared" si="12"/>
        <v>12965.181953871999</v>
      </c>
    </row>
    <row r="774" spans="1:7" hidden="1" x14ac:dyDescent="0.35">
      <c r="A774" t="s">
        <v>799</v>
      </c>
      <c r="B774" t="s">
        <v>773</v>
      </c>
      <c r="C774" t="s">
        <v>392</v>
      </c>
      <c r="D774">
        <v>0</v>
      </c>
      <c r="E774">
        <v>24930.900401999999</v>
      </c>
      <c r="F774">
        <v>32632020.791547</v>
      </c>
      <c r="G774" s="1">
        <f t="shared" si="12"/>
        <v>3263.2020791547002</v>
      </c>
    </row>
    <row r="775" spans="1:7" hidden="1" x14ac:dyDescent="0.35">
      <c r="A775" t="s">
        <v>800</v>
      </c>
      <c r="B775" t="s">
        <v>801</v>
      </c>
      <c r="C775" t="s">
        <v>395</v>
      </c>
      <c r="D775">
        <v>0</v>
      </c>
      <c r="E775">
        <v>52678.993925000002</v>
      </c>
      <c r="F775">
        <v>168503848.20616201</v>
      </c>
      <c r="G775" s="1">
        <f t="shared" si="12"/>
        <v>16850.3848206162</v>
      </c>
    </row>
    <row r="776" spans="1:7" hidden="1" x14ac:dyDescent="0.35">
      <c r="A776" t="s">
        <v>802</v>
      </c>
      <c r="B776" t="s">
        <v>394</v>
      </c>
      <c r="C776" t="s">
        <v>395</v>
      </c>
      <c r="D776">
        <v>0</v>
      </c>
      <c r="E776">
        <v>43899.617244000001</v>
      </c>
      <c r="F776">
        <v>75742215.719448999</v>
      </c>
      <c r="G776" s="1">
        <f t="shared" si="12"/>
        <v>7574.2215719448996</v>
      </c>
    </row>
    <row r="777" spans="1:7" hidden="1" x14ac:dyDescent="0.35">
      <c r="A777" t="s">
        <v>803</v>
      </c>
      <c r="B777" t="s">
        <v>776</v>
      </c>
      <c r="C777" t="s">
        <v>777</v>
      </c>
      <c r="D777">
        <v>0</v>
      </c>
      <c r="E777">
        <v>48881.814702999996</v>
      </c>
      <c r="F777">
        <v>110823476.53125</v>
      </c>
      <c r="G777" s="1">
        <f t="shared" si="12"/>
        <v>11082.347653125</v>
      </c>
    </row>
    <row r="778" spans="1:7" hidden="1" x14ac:dyDescent="0.35">
      <c r="A778" t="s">
        <v>804</v>
      </c>
      <c r="B778" t="s">
        <v>395</v>
      </c>
      <c r="C778" t="s">
        <v>395</v>
      </c>
      <c r="D778">
        <v>0</v>
      </c>
      <c r="E778">
        <v>25342.766082999999</v>
      </c>
      <c r="F778">
        <v>33972767.890756004</v>
      </c>
      <c r="G778" s="1">
        <f t="shared" si="12"/>
        <v>3397.2767890756004</v>
      </c>
    </row>
    <row r="779" spans="1:7" hidden="1" x14ac:dyDescent="0.35">
      <c r="A779" t="s">
        <v>805</v>
      </c>
      <c r="B779" t="s">
        <v>395</v>
      </c>
      <c r="C779" t="s">
        <v>395</v>
      </c>
      <c r="D779">
        <v>0</v>
      </c>
      <c r="E779">
        <v>65445.828857</v>
      </c>
      <c r="F779">
        <v>121946181.50666399</v>
      </c>
      <c r="G779" s="1">
        <f t="shared" si="12"/>
        <v>12194.6181506664</v>
      </c>
    </row>
    <row r="780" spans="1:7" hidden="1" x14ac:dyDescent="0.35">
      <c r="A780" t="s">
        <v>806</v>
      </c>
      <c r="B780" t="s">
        <v>703</v>
      </c>
      <c r="C780" t="s">
        <v>213</v>
      </c>
      <c r="D780">
        <v>0</v>
      </c>
      <c r="E780">
        <v>351837.01398699998</v>
      </c>
      <c r="F780">
        <v>643874892.91120303</v>
      </c>
      <c r="G780" s="1">
        <f t="shared" si="12"/>
        <v>64387.489291120306</v>
      </c>
    </row>
    <row r="781" spans="1:7" hidden="1" x14ac:dyDescent="0.35">
      <c r="A781" t="s">
        <v>807</v>
      </c>
      <c r="B781" t="s">
        <v>395</v>
      </c>
      <c r="C781" t="s">
        <v>395</v>
      </c>
      <c r="D781">
        <v>0</v>
      </c>
      <c r="E781">
        <v>85423.067299999995</v>
      </c>
      <c r="F781">
        <v>187630794.16196901</v>
      </c>
      <c r="G781" s="1">
        <f t="shared" si="12"/>
        <v>18763.079416196899</v>
      </c>
    </row>
    <row r="782" spans="1:7" hidden="1" x14ac:dyDescent="0.35">
      <c r="A782" t="s">
        <v>808</v>
      </c>
      <c r="B782" t="s">
        <v>773</v>
      </c>
      <c r="C782" t="s">
        <v>392</v>
      </c>
      <c r="D782">
        <v>0</v>
      </c>
      <c r="E782">
        <v>78158.876080999995</v>
      </c>
      <c r="F782">
        <v>154207056.86886001</v>
      </c>
      <c r="G782" s="1">
        <f t="shared" si="12"/>
        <v>15420.705686886</v>
      </c>
    </row>
    <row r="783" spans="1:7" hidden="1" x14ac:dyDescent="0.35">
      <c r="A783" t="s">
        <v>809</v>
      </c>
      <c r="B783" t="s">
        <v>776</v>
      </c>
      <c r="C783" t="s">
        <v>777</v>
      </c>
      <c r="D783">
        <v>0</v>
      </c>
      <c r="E783">
        <v>22769.641308999999</v>
      </c>
      <c r="F783">
        <v>24328167.032125</v>
      </c>
      <c r="G783" s="1">
        <f t="shared" si="12"/>
        <v>2432.8167032125002</v>
      </c>
    </row>
    <row r="784" spans="1:7" hidden="1" x14ac:dyDescent="0.35">
      <c r="A784" t="s">
        <v>810</v>
      </c>
      <c r="B784" t="s">
        <v>776</v>
      </c>
      <c r="C784" t="s">
        <v>777</v>
      </c>
      <c r="D784">
        <v>0</v>
      </c>
      <c r="E784">
        <v>33281.607851000001</v>
      </c>
      <c r="F784">
        <v>40330151.112388</v>
      </c>
      <c r="G784" s="1">
        <f t="shared" si="12"/>
        <v>4033.0151112387998</v>
      </c>
    </row>
    <row r="785" spans="1:7" hidden="1" x14ac:dyDescent="0.35">
      <c r="A785" t="s">
        <v>811</v>
      </c>
      <c r="B785" t="s">
        <v>395</v>
      </c>
      <c r="C785" t="s">
        <v>395</v>
      </c>
      <c r="D785">
        <v>0</v>
      </c>
      <c r="E785">
        <v>33956.235212</v>
      </c>
      <c r="F785">
        <v>37015098.541230999</v>
      </c>
      <c r="G785" s="1">
        <f t="shared" si="12"/>
        <v>3701.5098541231</v>
      </c>
    </row>
    <row r="786" spans="1:7" hidden="1" x14ac:dyDescent="0.35">
      <c r="A786" t="s">
        <v>812</v>
      </c>
      <c r="B786" t="s">
        <v>776</v>
      </c>
      <c r="C786" t="s">
        <v>777</v>
      </c>
      <c r="D786">
        <v>0</v>
      </c>
      <c r="E786">
        <v>12776.814350000001</v>
      </c>
      <c r="F786">
        <v>6098329.9502600003</v>
      </c>
      <c r="G786" s="1">
        <f t="shared" si="12"/>
        <v>609.83299502600005</v>
      </c>
    </row>
    <row r="787" spans="1:7" hidden="1" x14ac:dyDescent="0.35">
      <c r="A787" t="s">
        <v>813</v>
      </c>
      <c r="B787" t="s">
        <v>801</v>
      </c>
      <c r="C787" t="s">
        <v>395</v>
      </c>
      <c r="D787">
        <v>0</v>
      </c>
      <c r="E787">
        <v>55433.267142999997</v>
      </c>
      <c r="F787">
        <v>92588256.829155996</v>
      </c>
      <c r="G787" s="1">
        <f t="shared" si="12"/>
        <v>9258.8256829155998</v>
      </c>
    </row>
    <row r="788" spans="1:7" hidden="1" x14ac:dyDescent="0.35">
      <c r="A788" t="s">
        <v>814</v>
      </c>
      <c r="B788" t="s">
        <v>395</v>
      </c>
      <c r="C788" t="s">
        <v>395</v>
      </c>
      <c r="D788">
        <v>0</v>
      </c>
      <c r="E788">
        <v>8956.2041939999999</v>
      </c>
      <c r="F788">
        <v>2748519.0306239999</v>
      </c>
      <c r="G788" s="1">
        <f t="shared" si="12"/>
        <v>274.85190306239997</v>
      </c>
    </row>
    <row r="789" spans="1:7" hidden="1" x14ac:dyDescent="0.35">
      <c r="A789" t="s">
        <v>815</v>
      </c>
      <c r="B789" t="s">
        <v>801</v>
      </c>
      <c r="C789" t="s">
        <v>395</v>
      </c>
      <c r="D789">
        <v>0</v>
      </c>
      <c r="E789">
        <v>149127.99989400001</v>
      </c>
      <c r="F789">
        <v>577767206.934901</v>
      </c>
      <c r="G789" s="1">
        <f t="shared" si="12"/>
        <v>57776.720693490097</v>
      </c>
    </row>
    <row r="790" spans="1:7" hidden="1" x14ac:dyDescent="0.35">
      <c r="A790" t="s">
        <v>816</v>
      </c>
      <c r="B790" t="s">
        <v>395</v>
      </c>
      <c r="C790" t="s">
        <v>395</v>
      </c>
      <c r="D790">
        <v>0</v>
      </c>
      <c r="E790">
        <v>36430.023459000004</v>
      </c>
      <c r="F790">
        <v>66222924.110025004</v>
      </c>
      <c r="G790" s="1">
        <f t="shared" si="12"/>
        <v>6622.2924110025006</v>
      </c>
    </row>
    <row r="791" spans="1:7" hidden="1" x14ac:dyDescent="0.35">
      <c r="A791" t="s">
        <v>817</v>
      </c>
      <c r="B791" t="s">
        <v>395</v>
      </c>
      <c r="C791" t="s">
        <v>395</v>
      </c>
      <c r="D791">
        <v>0</v>
      </c>
      <c r="E791">
        <v>25710.047896</v>
      </c>
      <c r="F791">
        <v>22254180.975341</v>
      </c>
      <c r="G791" s="1">
        <f t="shared" si="12"/>
        <v>2225.4180975341001</v>
      </c>
    </row>
    <row r="792" spans="1:7" hidden="1" x14ac:dyDescent="0.35">
      <c r="A792" t="s">
        <v>818</v>
      </c>
      <c r="B792" t="s">
        <v>776</v>
      </c>
      <c r="C792" t="s">
        <v>777</v>
      </c>
      <c r="D792">
        <v>0</v>
      </c>
      <c r="E792">
        <v>16714.143206000001</v>
      </c>
      <c r="F792">
        <v>14040239.666962</v>
      </c>
      <c r="G792" s="1">
        <f t="shared" si="12"/>
        <v>1404.0239666962</v>
      </c>
    </row>
    <row r="793" spans="1:7" hidden="1" x14ac:dyDescent="0.35">
      <c r="A793" t="s">
        <v>819</v>
      </c>
      <c r="B793" t="s">
        <v>820</v>
      </c>
      <c r="C793" t="s">
        <v>777</v>
      </c>
      <c r="D793">
        <v>0</v>
      </c>
      <c r="E793">
        <v>51223.231645</v>
      </c>
      <c r="F793">
        <v>98254601.698608994</v>
      </c>
      <c r="G793" s="1">
        <f t="shared" si="12"/>
        <v>9825.4601698609004</v>
      </c>
    </row>
    <row r="794" spans="1:7" hidden="1" x14ac:dyDescent="0.35">
      <c r="A794" t="s">
        <v>821</v>
      </c>
      <c r="B794" t="s">
        <v>801</v>
      </c>
      <c r="C794" t="s">
        <v>395</v>
      </c>
      <c r="D794">
        <v>0</v>
      </c>
      <c r="E794">
        <v>52623.635597</v>
      </c>
      <c r="F794">
        <v>76716642.867436007</v>
      </c>
      <c r="G794" s="1">
        <f t="shared" si="12"/>
        <v>7671.6642867436003</v>
      </c>
    </row>
    <row r="795" spans="1:7" hidden="1" x14ac:dyDescent="0.35">
      <c r="A795" t="s">
        <v>106</v>
      </c>
      <c r="B795" t="s">
        <v>394</v>
      </c>
      <c r="C795" t="s">
        <v>395</v>
      </c>
      <c r="D795">
        <v>0</v>
      </c>
      <c r="E795">
        <v>85669.635456999997</v>
      </c>
      <c r="F795">
        <v>201813180.44350001</v>
      </c>
      <c r="G795" s="1">
        <f t="shared" si="12"/>
        <v>20181.318044350002</v>
      </c>
    </row>
    <row r="796" spans="1:7" hidden="1" x14ac:dyDescent="0.35">
      <c r="A796" t="s">
        <v>106</v>
      </c>
      <c r="B796" t="s">
        <v>395</v>
      </c>
      <c r="C796" t="s">
        <v>395</v>
      </c>
      <c r="D796">
        <v>0</v>
      </c>
      <c r="E796">
        <v>20777.925663999999</v>
      </c>
      <c r="F796">
        <v>9148765.9185969997</v>
      </c>
      <c r="G796" s="1">
        <f t="shared" si="12"/>
        <v>914.87659185969994</v>
      </c>
    </row>
    <row r="797" spans="1:7" hidden="1" x14ac:dyDescent="0.35">
      <c r="A797" t="s">
        <v>763</v>
      </c>
      <c r="B797" t="s">
        <v>801</v>
      </c>
      <c r="C797" t="s">
        <v>395</v>
      </c>
      <c r="D797">
        <v>0</v>
      </c>
      <c r="E797">
        <v>47105.085763000003</v>
      </c>
      <c r="F797">
        <v>67542212.873995006</v>
      </c>
      <c r="G797" s="1">
        <f t="shared" si="12"/>
        <v>6754.2212873995004</v>
      </c>
    </row>
    <row r="798" spans="1:7" hidden="1" x14ac:dyDescent="0.35">
      <c r="A798" t="s">
        <v>822</v>
      </c>
      <c r="B798" t="s">
        <v>773</v>
      </c>
      <c r="C798" t="s">
        <v>392</v>
      </c>
      <c r="D798">
        <v>0</v>
      </c>
      <c r="E798">
        <v>128099.512783</v>
      </c>
      <c r="F798">
        <v>364626635.25268</v>
      </c>
      <c r="G798" s="1">
        <f t="shared" si="12"/>
        <v>36462.663525267999</v>
      </c>
    </row>
    <row r="799" spans="1:7" hidden="1" x14ac:dyDescent="0.35">
      <c r="A799" t="s">
        <v>823</v>
      </c>
      <c r="B799" t="s">
        <v>395</v>
      </c>
      <c r="C799" t="s">
        <v>395</v>
      </c>
      <c r="D799">
        <v>0</v>
      </c>
      <c r="E799">
        <v>12214.811107</v>
      </c>
      <c r="F799">
        <v>4629004.214013</v>
      </c>
      <c r="G799" s="1">
        <f t="shared" si="12"/>
        <v>462.90042140129998</v>
      </c>
    </row>
    <row r="800" spans="1:7" hidden="1" x14ac:dyDescent="0.35">
      <c r="A800" t="s">
        <v>824</v>
      </c>
      <c r="B800" t="s">
        <v>773</v>
      </c>
      <c r="C800" t="s">
        <v>392</v>
      </c>
      <c r="D800">
        <v>0</v>
      </c>
      <c r="E800">
        <v>125900.270129</v>
      </c>
      <c r="F800">
        <v>139154976.546725</v>
      </c>
      <c r="G800" s="1">
        <f t="shared" si="12"/>
        <v>13915.497654672501</v>
      </c>
    </row>
    <row r="801" spans="1:7" hidden="1" x14ac:dyDescent="0.35">
      <c r="A801" t="s">
        <v>264</v>
      </c>
      <c r="B801" t="s">
        <v>776</v>
      </c>
      <c r="C801" t="s">
        <v>777</v>
      </c>
      <c r="D801">
        <v>0</v>
      </c>
      <c r="E801">
        <v>52751.935452999998</v>
      </c>
      <c r="F801">
        <v>111240082.82000899</v>
      </c>
      <c r="G801" s="1">
        <f t="shared" si="12"/>
        <v>11124.008282000899</v>
      </c>
    </row>
    <row r="802" spans="1:7" hidden="1" x14ac:dyDescent="0.35">
      <c r="A802" t="s">
        <v>825</v>
      </c>
      <c r="B802" t="s">
        <v>820</v>
      </c>
      <c r="C802" t="s">
        <v>777</v>
      </c>
      <c r="D802">
        <v>0</v>
      </c>
      <c r="E802">
        <v>146135.90439000001</v>
      </c>
      <c r="F802">
        <v>765957101.72721696</v>
      </c>
      <c r="G802" s="1">
        <f t="shared" si="12"/>
        <v>76595.710172721694</v>
      </c>
    </row>
    <row r="803" spans="1:7" hidden="1" x14ac:dyDescent="0.35">
      <c r="A803" t="s">
        <v>826</v>
      </c>
      <c r="B803" t="s">
        <v>820</v>
      </c>
      <c r="C803" t="s">
        <v>777</v>
      </c>
      <c r="D803">
        <v>0</v>
      </c>
      <c r="E803">
        <v>20660.864441000002</v>
      </c>
      <c r="F803">
        <v>16207920.104976</v>
      </c>
      <c r="G803" s="1">
        <f t="shared" si="12"/>
        <v>1620.7920104976001</v>
      </c>
    </row>
    <row r="804" spans="1:7" hidden="1" x14ac:dyDescent="0.35">
      <c r="A804" t="s">
        <v>827</v>
      </c>
      <c r="B804" t="s">
        <v>776</v>
      </c>
      <c r="C804" t="s">
        <v>777</v>
      </c>
      <c r="D804">
        <v>0</v>
      </c>
      <c r="E804">
        <v>17742.404106999998</v>
      </c>
      <c r="F804">
        <v>12260641.845155001</v>
      </c>
      <c r="G804" s="1">
        <f t="shared" si="12"/>
        <v>1226.0641845155001</v>
      </c>
    </row>
    <row r="805" spans="1:7" hidden="1" x14ac:dyDescent="0.35">
      <c r="A805" t="s">
        <v>491</v>
      </c>
      <c r="B805" t="s">
        <v>395</v>
      </c>
      <c r="C805" t="s">
        <v>395</v>
      </c>
      <c r="D805">
        <v>0</v>
      </c>
      <c r="E805">
        <v>18475.956182999998</v>
      </c>
      <c r="F805">
        <v>9700243.1574060004</v>
      </c>
      <c r="G805" s="1">
        <f t="shared" si="12"/>
        <v>970.02431574060006</v>
      </c>
    </row>
    <row r="806" spans="1:7" hidden="1" x14ac:dyDescent="0.35">
      <c r="A806" t="s">
        <v>828</v>
      </c>
      <c r="B806" t="s">
        <v>395</v>
      </c>
      <c r="C806" t="s">
        <v>395</v>
      </c>
      <c r="D806">
        <v>0</v>
      </c>
      <c r="E806">
        <v>8983.6844590000001</v>
      </c>
      <c r="F806">
        <v>3265752.404598</v>
      </c>
      <c r="G806" s="1">
        <f t="shared" si="12"/>
        <v>326.5752404598</v>
      </c>
    </row>
    <row r="807" spans="1:7" hidden="1" x14ac:dyDescent="0.35">
      <c r="A807" t="s">
        <v>829</v>
      </c>
      <c r="B807" t="s">
        <v>820</v>
      </c>
      <c r="C807" t="s">
        <v>777</v>
      </c>
      <c r="D807">
        <v>0</v>
      </c>
      <c r="E807">
        <v>23309.147381999999</v>
      </c>
      <c r="F807">
        <v>25383919.811831001</v>
      </c>
      <c r="G807" s="1">
        <f t="shared" si="12"/>
        <v>2538.3919811831001</v>
      </c>
    </row>
    <row r="808" spans="1:7" hidden="1" x14ac:dyDescent="0.35">
      <c r="A808" t="s">
        <v>830</v>
      </c>
      <c r="B808" t="s">
        <v>395</v>
      </c>
      <c r="C808" t="s">
        <v>395</v>
      </c>
      <c r="D808">
        <v>0</v>
      </c>
      <c r="E808">
        <v>13385.138969</v>
      </c>
      <c r="F808">
        <v>10359130.674574001</v>
      </c>
      <c r="G808" s="1">
        <f t="shared" si="12"/>
        <v>1035.9130674574001</v>
      </c>
    </row>
    <row r="809" spans="1:7" hidden="1" x14ac:dyDescent="0.35">
      <c r="A809" t="s">
        <v>831</v>
      </c>
      <c r="B809" t="s">
        <v>395</v>
      </c>
      <c r="C809" t="s">
        <v>395</v>
      </c>
      <c r="D809">
        <v>0</v>
      </c>
      <c r="E809">
        <v>7867.9556089999996</v>
      </c>
      <c r="F809">
        <v>2749481.677445</v>
      </c>
      <c r="G809" s="1">
        <f t="shared" si="12"/>
        <v>274.94816774449998</v>
      </c>
    </row>
    <row r="810" spans="1:7" hidden="1" x14ac:dyDescent="0.35">
      <c r="A810" t="s">
        <v>832</v>
      </c>
      <c r="B810" t="s">
        <v>395</v>
      </c>
      <c r="C810" t="s">
        <v>395</v>
      </c>
      <c r="D810">
        <v>0</v>
      </c>
      <c r="E810">
        <v>37406.057454000002</v>
      </c>
      <c r="F810">
        <v>34559242.765100002</v>
      </c>
      <c r="G810" s="1">
        <f t="shared" si="12"/>
        <v>3455.9242765100003</v>
      </c>
    </row>
    <row r="811" spans="1:7" hidden="1" x14ac:dyDescent="0.35">
      <c r="A811" t="s">
        <v>833</v>
      </c>
      <c r="B811" t="s">
        <v>773</v>
      </c>
      <c r="C811" t="s">
        <v>392</v>
      </c>
      <c r="D811">
        <v>0</v>
      </c>
      <c r="E811">
        <v>94958.001516999997</v>
      </c>
      <c r="F811">
        <v>190035220.60688099</v>
      </c>
      <c r="G811" s="1">
        <f t="shared" si="12"/>
        <v>19003.522060688098</v>
      </c>
    </row>
    <row r="812" spans="1:7" hidden="1" x14ac:dyDescent="0.35">
      <c r="A812" t="s">
        <v>834</v>
      </c>
      <c r="B812" t="s">
        <v>394</v>
      </c>
      <c r="C812" t="s">
        <v>395</v>
      </c>
      <c r="D812">
        <v>0</v>
      </c>
      <c r="E812">
        <v>67239.209843000004</v>
      </c>
      <c r="F812">
        <v>104471583.09723</v>
      </c>
      <c r="G812" s="1">
        <f t="shared" si="12"/>
        <v>10447.158309723</v>
      </c>
    </row>
    <row r="813" spans="1:7" hidden="1" x14ac:dyDescent="0.35">
      <c r="A813" t="s">
        <v>835</v>
      </c>
      <c r="B813" t="s">
        <v>395</v>
      </c>
      <c r="C813" t="s">
        <v>395</v>
      </c>
      <c r="D813">
        <v>0</v>
      </c>
      <c r="E813">
        <v>9096.983021</v>
      </c>
      <c r="F813">
        <v>4645172.8822980002</v>
      </c>
      <c r="G813" s="1">
        <f t="shared" si="12"/>
        <v>464.51728822979999</v>
      </c>
    </row>
    <row r="814" spans="1:7" hidden="1" x14ac:dyDescent="0.35">
      <c r="A814" t="s">
        <v>837</v>
      </c>
      <c r="B814" t="s">
        <v>838</v>
      </c>
      <c r="C814" t="s">
        <v>838</v>
      </c>
      <c r="D814">
        <v>0</v>
      </c>
      <c r="E814">
        <v>6126.7311769999997</v>
      </c>
      <c r="F814">
        <v>772659.85701200005</v>
      </c>
      <c r="G814" s="1">
        <f t="shared" si="12"/>
        <v>77.265985701200009</v>
      </c>
    </row>
    <row r="815" spans="1:7" hidden="1" x14ac:dyDescent="0.35">
      <c r="A815" t="s">
        <v>839</v>
      </c>
      <c r="B815" t="s">
        <v>395</v>
      </c>
      <c r="C815" t="s">
        <v>395</v>
      </c>
      <c r="D815">
        <v>0</v>
      </c>
      <c r="E815">
        <v>9663.7590230000005</v>
      </c>
      <c r="F815">
        <v>4343303.3841829998</v>
      </c>
      <c r="G815" s="1">
        <f t="shared" si="12"/>
        <v>434.33033841829996</v>
      </c>
    </row>
    <row r="816" spans="1:7" hidden="1" x14ac:dyDescent="0.35">
      <c r="A816" t="s">
        <v>840</v>
      </c>
      <c r="B816" t="s">
        <v>841</v>
      </c>
      <c r="C816" t="s">
        <v>840</v>
      </c>
      <c r="D816">
        <v>0</v>
      </c>
      <c r="E816">
        <v>1266.9322099999999</v>
      </c>
      <c r="F816">
        <v>54811.472889999997</v>
      </c>
      <c r="G816" s="1">
        <f t="shared" si="12"/>
        <v>5.4811472889999999</v>
      </c>
    </row>
    <row r="817" spans="1:7" hidden="1" x14ac:dyDescent="0.35">
      <c r="A817" t="s">
        <v>842</v>
      </c>
      <c r="B817" t="s">
        <v>838</v>
      </c>
      <c r="C817" t="s">
        <v>838</v>
      </c>
      <c r="D817">
        <v>0</v>
      </c>
      <c r="E817">
        <v>8240.1613699999998</v>
      </c>
      <c r="F817">
        <v>3308512.904021</v>
      </c>
      <c r="G817" s="1">
        <f t="shared" si="12"/>
        <v>330.85129040210001</v>
      </c>
    </row>
    <row r="818" spans="1:7" hidden="1" x14ac:dyDescent="0.35">
      <c r="A818" t="s">
        <v>689</v>
      </c>
      <c r="B818" t="s">
        <v>395</v>
      </c>
      <c r="C818" t="s">
        <v>395</v>
      </c>
      <c r="D818">
        <v>0</v>
      </c>
      <c r="E818">
        <v>10627.206773</v>
      </c>
      <c r="F818">
        <v>3487374.8015510002</v>
      </c>
      <c r="G818" s="1">
        <f t="shared" si="12"/>
        <v>348.7374801551</v>
      </c>
    </row>
    <row r="819" spans="1:7" hidden="1" x14ac:dyDescent="0.35">
      <c r="A819" t="s">
        <v>719</v>
      </c>
      <c r="B819" t="s">
        <v>395</v>
      </c>
      <c r="C819" t="s">
        <v>395</v>
      </c>
      <c r="D819">
        <v>0</v>
      </c>
      <c r="E819">
        <v>14681.842382999999</v>
      </c>
      <c r="F819">
        <v>9588438.0898209997</v>
      </c>
      <c r="G819" s="1">
        <f t="shared" si="12"/>
        <v>958.84380898209997</v>
      </c>
    </row>
    <row r="820" spans="1:7" hidden="1" x14ac:dyDescent="0.35">
      <c r="A820" t="s">
        <v>843</v>
      </c>
      <c r="B820" t="s">
        <v>801</v>
      </c>
      <c r="C820" t="s">
        <v>395</v>
      </c>
      <c r="D820">
        <v>0</v>
      </c>
      <c r="E820">
        <v>44334.739822000003</v>
      </c>
      <c r="F820">
        <v>81995471.439723998</v>
      </c>
      <c r="G820" s="1">
        <f t="shared" si="12"/>
        <v>8199.5471439724006</v>
      </c>
    </row>
    <row r="821" spans="1:7" hidden="1" x14ac:dyDescent="0.35">
      <c r="A821" t="s">
        <v>844</v>
      </c>
      <c r="B821" t="s">
        <v>395</v>
      </c>
      <c r="C821" t="s">
        <v>395</v>
      </c>
      <c r="D821">
        <v>0</v>
      </c>
      <c r="E821">
        <v>94109.322973999995</v>
      </c>
      <c r="F821">
        <v>185897769.25871</v>
      </c>
      <c r="G821" s="1">
        <f t="shared" si="12"/>
        <v>18589.776925871</v>
      </c>
    </row>
    <row r="822" spans="1:7" hidden="1" x14ac:dyDescent="0.35">
      <c r="A822" t="s">
        <v>845</v>
      </c>
      <c r="B822" t="s">
        <v>820</v>
      </c>
      <c r="C822" t="s">
        <v>777</v>
      </c>
      <c r="D822">
        <v>0</v>
      </c>
      <c r="E822">
        <v>16458.313736</v>
      </c>
      <c r="F822">
        <v>13218472.043698</v>
      </c>
      <c r="G822" s="1">
        <f t="shared" si="12"/>
        <v>1321.8472043698</v>
      </c>
    </row>
    <row r="823" spans="1:7" hidden="1" x14ac:dyDescent="0.35">
      <c r="A823" t="s">
        <v>846</v>
      </c>
      <c r="B823" t="s">
        <v>395</v>
      </c>
      <c r="C823" t="s">
        <v>395</v>
      </c>
      <c r="D823">
        <v>0</v>
      </c>
      <c r="E823">
        <v>14136.844956999999</v>
      </c>
      <c r="F823">
        <v>9141840.6140960008</v>
      </c>
      <c r="G823" s="1">
        <f t="shared" si="12"/>
        <v>914.18406140960008</v>
      </c>
    </row>
    <row r="824" spans="1:7" hidden="1" x14ac:dyDescent="0.35">
      <c r="A824" t="s">
        <v>847</v>
      </c>
      <c r="B824" t="s">
        <v>395</v>
      </c>
      <c r="C824" t="s">
        <v>395</v>
      </c>
      <c r="D824">
        <v>0</v>
      </c>
      <c r="E824">
        <v>33847.941773999999</v>
      </c>
      <c r="F824">
        <v>48739809.665632002</v>
      </c>
      <c r="G824" s="1">
        <f t="shared" si="12"/>
        <v>4873.9809665632001</v>
      </c>
    </row>
    <row r="825" spans="1:7" hidden="1" x14ac:dyDescent="0.35">
      <c r="A825" t="s">
        <v>436</v>
      </c>
      <c r="B825" t="s">
        <v>838</v>
      </c>
      <c r="C825" t="s">
        <v>838</v>
      </c>
      <c r="D825">
        <v>0</v>
      </c>
      <c r="E825">
        <v>12228.202024</v>
      </c>
      <c r="F825">
        <v>4557368.7437469997</v>
      </c>
      <c r="G825" s="1">
        <f t="shared" si="12"/>
        <v>455.73687437469994</v>
      </c>
    </row>
    <row r="826" spans="1:7" hidden="1" x14ac:dyDescent="0.35">
      <c r="A826" t="s">
        <v>848</v>
      </c>
      <c r="B826" t="s">
        <v>395</v>
      </c>
      <c r="C826" t="s">
        <v>395</v>
      </c>
      <c r="D826">
        <v>0</v>
      </c>
      <c r="E826">
        <v>7335.1285870000002</v>
      </c>
      <c r="F826">
        <v>3212828.3778169998</v>
      </c>
      <c r="G826" s="1">
        <f t="shared" si="12"/>
        <v>321.28283778169998</v>
      </c>
    </row>
    <row r="827" spans="1:7" hidden="1" x14ac:dyDescent="0.35">
      <c r="A827" t="s">
        <v>789</v>
      </c>
      <c r="B827" t="s">
        <v>776</v>
      </c>
      <c r="C827" t="s">
        <v>777</v>
      </c>
      <c r="D827">
        <v>0</v>
      </c>
      <c r="E827">
        <v>32166.403847000001</v>
      </c>
      <c r="F827">
        <v>26823435.794911001</v>
      </c>
      <c r="G827" s="1">
        <f t="shared" si="12"/>
        <v>2682.3435794911002</v>
      </c>
    </row>
    <row r="828" spans="1:7" hidden="1" x14ac:dyDescent="0.35">
      <c r="A828" t="s">
        <v>849</v>
      </c>
      <c r="B828" t="s">
        <v>776</v>
      </c>
      <c r="C828" t="s">
        <v>777</v>
      </c>
      <c r="D828">
        <v>0</v>
      </c>
      <c r="E828">
        <v>53459.228157999998</v>
      </c>
      <c r="F828">
        <v>123473587.971191</v>
      </c>
      <c r="G828" s="1">
        <f t="shared" si="12"/>
        <v>12347.358797119101</v>
      </c>
    </row>
    <row r="829" spans="1:7" hidden="1" x14ac:dyDescent="0.35">
      <c r="A829" t="s">
        <v>820</v>
      </c>
      <c r="B829" t="s">
        <v>820</v>
      </c>
      <c r="C829" t="s">
        <v>777</v>
      </c>
      <c r="D829">
        <v>0</v>
      </c>
      <c r="E829">
        <v>22961.070969</v>
      </c>
      <c r="F829">
        <v>20780500.163686998</v>
      </c>
      <c r="G829" s="1">
        <f t="shared" si="12"/>
        <v>2078.0500163686997</v>
      </c>
    </row>
    <row r="830" spans="1:7" hidden="1" x14ac:dyDescent="0.35">
      <c r="A830" t="s">
        <v>850</v>
      </c>
      <c r="B830" t="s">
        <v>801</v>
      </c>
      <c r="C830" t="s">
        <v>395</v>
      </c>
      <c r="D830">
        <v>0</v>
      </c>
      <c r="E830">
        <v>34200.886387999999</v>
      </c>
      <c r="F830">
        <v>39392383.905447997</v>
      </c>
      <c r="G830" s="1">
        <f t="shared" si="12"/>
        <v>3939.2383905447996</v>
      </c>
    </row>
    <row r="831" spans="1:7" hidden="1" x14ac:dyDescent="0.35">
      <c r="A831" t="s">
        <v>851</v>
      </c>
      <c r="B831" t="s">
        <v>773</v>
      </c>
      <c r="C831" t="s">
        <v>392</v>
      </c>
      <c r="D831">
        <v>0</v>
      </c>
      <c r="E831">
        <v>49915.252395000003</v>
      </c>
      <c r="F831">
        <v>116597196.778956</v>
      </c>
      <c r="G831" s="1">
        <f t="shared" si="12"/>
        <v>11659.7196778956</v>
      </c>
    </row>
    <row r="832" spans="1:7" hidden="1" x14ac:dyDescent="0.35">
      <c r="A832" t="s">
        <v>852</v>
      </c>
      <c r="B832" t="s">
        <v>820</v>
      </c>
      <c r="C832" t="s">
        <v>777</v>
      </c>
      <c r="D832">
        <v>0</v>
      </c>
      <c r="E832">
        <v>64852.547775999999</v>
      </c>
      <c r="F832">
        <v>128339605.101328</v>
      </c>
      <c r="G832" s="1">
        <f t="shared" si="12"/>
        <v>12833.9605101328</v>
      </c>
    </row>
    <row r="833" spans="1:7" hidden="1" x14ac:dyDescent="0.35">
      <c r="A833" t="s">
        <v>853</v>
      </c>
      <c r="B833" t="s">
        <v>820</v>
      </c>
      <c r="C833" t="s">
        <v>777</v>
      </c>
      <c r="D833">
        <v>0</v>
      </c>
      <c r="E833">
        <v>41015.787369999998</v>
      </c>
      <c r="F833">
        <v>73671115.567311004</v>
      </c>
      <c r="G833" s="1">
        <f t="shared" si="12"/>
        <v>7367.1115567311008</v>
      </c>
    </row>
    <row r="834" spans="1:7" hidden="1" x14ac:dyDescent="0.35">
      <c r="A834" t="s">
        <v>854</v>
      </c>
      <c r="B834" t="s">
        <v>394</v>
      </c>
      <c r="C834" t="s">
        <v>395</v>
      </c>
      <c r="D834">
        <v>0</v>
      </c>
      <c r="E834">
        <v>89516.320296000005</v>
      </c>
      <c r="F834">
        <v>292712576.247554</v>
      </c>
      <c r="G834" s="1">
        <f t="shared" si="12"/>
        <v>29271.257624755399</v>
      </c>
    </row>
    <row r="835" spans="1:7" hidden="1" x14ac:dyDescent="0.35">
      <c r="A835" t="s">
        <v>855</v>
      </c>
      <c r="B835" t="s">
        <v>838</v>
      </c>
      <c r="C835" t="s">
        <v>838</v>
      </c>
      <c r="D835">
        <v>0</v>
      </c>
      <c r="E835">
        <v>5957.1899510000003</v>
      </c>
      <c r="F835">
        <v>1926100.106807</v>
      </c>
      <c r="G835" s="1">
        <f t="shared" ref="G835:G898" si="13">+F835/10000</f>
        <v>192.61001068070001</v>
      </c>
    </row>
    <row r="836" spans="1:7" hidden="1" x14ac:dyDescent="0.35">
      <c r="A836" t="s">
        <v>395</v>
      </c>
      <c r="B836" t="s">
        <v>395</v>
      </c>
      <c r="C836" t="s">
        <v>395</v>
      </c>
      <c r="D836">
        <v>0</v>
      </c>
      <c r="E836">
        <v>39097.25445</v>
      </c>
      <c r="F836">
        <v>21428158.723292001</v>
      </c>
      <c r="G836" s="1">
        <f t="shared" si="13"/>
        <v>2142.8158723291999</v>
      </c>
    </row>
    <row r="837" spans="1:7" hidden="1" x14ac:dyDescent="0.35">
      <c r="A837" t="s">
        <v>856</v>
      </c>
      <c r="B837" t="s">
        <v>773</v>
      </c>
      <c r="C837" t="s">
        <v>392</v>
      </c>
      <c r="D837">
        <v>0</v>
      </c>
      <c r="E837">
        <v>108033.264941</v>
      </c>
      <c r="F837">
        <v>162293618.89032701</v>
      </c>
      <c r="G837" s="1">
        <f t="shared" si="13"/>
        <v>16229.3618890327</v>
      </c>
    </row>
    <row r="838" spans="1:7" hidden="1" x14ac:dyDescent="0.35">
      <c r="A838" t="s">
        <v>857</v>
      </c>
      <c r="B838" t="s">
        <v>395</v>
      </c>
      <c r="C838" t="s">
        <v>395</v>
      </c>
      <c r="D838">
        <v>0</v>
      </c>
      <c r="E838">
        <v>15650.460908999999</v>
      </c>
      <c r="F838">
        <v>10679074.496162999</v>
      </c>
      <c r="G838" s="1">
        <f t="shared" si="13"/>
        <v>1067.9074496163</v>
      </c>
    </row>
    <row r="839" spans="1:7" hidden="1" x14ac:dyDescent="0.35">
      <c r="A839" t="s">
        <v>858</v>
      </c>
      <c r="B839" t="s">
        <v>776</v>
      </c>
      <c r="C839" t="s">
        <v>777</v>
      </c>
      <c r="D839">
        <v>0</v>
      </c>
      <c r="E839">
        <v>14902.373165000001</v>
      </c>
      <c r="F839">
        <v>9015656.8418499995</v>
      </c>
      <c r="G839" s="1">
        <f t="shared" si="13"/>
        <v>901.5656841849999</v>
      </c>
    </row>
    <row r="840" spans="1:7" hidden="1" x14ac:dyDescent="0.35">
      <c r="A840" t="s">
        <v>859</v>
      </c>
      <c r="B840" t="s">
        <v>395</v>
      </c>
      <c r="C840" t="s">
        <v>395</v>
      </c>
      <c r="D840">
        <v>0</v>
      </c>
      <c r="E840">
        <v>29283.507279000001</v>
      </c>
      <c r="F840">
        <v>13314363.745808</v>
      </c>
      <c r="G840" s="1">
        <f t="shared" si="13"/>
        <v>1331.4363745808</v>
      </c>
    </row>
    <row r="841" spans="1:7" hidden="1" x14ac:dyDescent="0.35">
      <c r="A841" t="s">
        <v>860</v>
      </c>
      <c r="B841" t="s">
        <v>820</v>
      </c>
      <c r="C841" t="s">
        <v>777</v>
      </c>
      <c r="D841">
        <v>0</v>
      </c>
      <c r="E841">
        <v>24799.994521000001</v>
      </c>
      <c r="F841">
        <v>21843584.220876001</v>
      </c>
      <c r="G841" s="1">
        <f t="shared" si="13"/>
        <v>2184.3584220876</v>
      </c>
    </row>
    <row r="842" spans="1:7" hidden="1" x14ac:dyDescent="0.35">
      <c r="A842" t="s">
        <v>861</v>
      </c>
      <c r="B842" t="s">
        <v>395</v>
      </c>
      <c r="C842" t="s">
        <v>395</v>
      </c>
      <c r="D842">
        <v>0</v>
      </c>
      <c r="E842">
        <v>66306.301863999994</v>
      </c>
      <c r="F842">
        <v>224970066.92175901</v>
      </c>
      <c r="G842" s="1">
        <f t="shared" si="13"/>
        <v>22497.006692175903</v>
      </c>
    </row>
    <row r="843" spans="1:7" hidden="1" x14ac:dyDescent="0.35">
      <c r="A843" t="s">
        <v>862</v>
      </c>
      <c r="B843" t="s">
        <v>773</v>
      </c>
      <c r="C843" t="s">
        <v>392</v>
      </c>
      <c r="D843">
        <v>0</v>
      </c>
      <c r="E843">
        <v>98163.792092999996</v>
      </c>
      <c r="F843">
        <v>287524996.33840102</v>
      </c>
      <c r="G843" s="1">
        <f t="shared" si="13"/>
        <v>28752.499633840103</v>
      </c>
    </row>
    <row r="844" spans="1:7" hidden="1" x14ac:dyDescent="0.35">
      <c r="A844" t="s">
        <v>863</v>
      </c>
      <c r="B844" t="s">
        <v>395</v>
      </c>
      <c r="C844" t="s">
        <v>395</v>
      </c>
      <c r="D844">
        <v>0</v>
      </c>
      <c r="E844">
        <v>17089.909316000001</v>
      </c>
      <c r="F844">
        <v>12121128.02713</v>
      </c>
      <c r="G844" s="1">
        <f t="shared" si="13"/>
        <v>1212.1128027130001</v>
      </c>
    </row>
    <row r="845" spans="1:7" hidden="1" x14ac:dyDescent="0.35">
      <c r="A845" t="s">
        <v>864</v>
      </c>
      <c r="B845" t="s">
        <v>609</v>
      </c>
      <c r="C845" t="s">
        <v>777</v>
      </c>
      <c r="D845">
        <v>0</v>
      </c>
      <c r="E845">
        <v>92730.515178999995</v>
      </c>
      <c r="F845">
        <v>310143835.49041998</v>
      </c>
      <c r="G845" s="1">
        <f t="shared" si="13"/>
        <v>31014.383549041999</v>
      </c>
    </row>
    <row r="846" spans="1:7" hidden="1" x14ac:dyDescent="0.35">
      <c r="A846" t="s">
        <v>865</v>
      </c>
      <c r="B846" t="s">
        <v>395</v>
      </c>
      <c r="C846" t="s">
        <v>395</v>
      </c>
      <c r="D846">
        <v>0</v>
      </c>
      <c r="E846">
        <v>64485.818197000001</v>
      </c>
      <c r="F846">
        <v>84547732.896292001</v>
      </c>
      <c r="G846" s="1">
        <f t="shared" si="13"/>
        <v>8454.7732896292</v>
      </c>
    </row>
    <row r="847" spans="1:7" hidden="1" x14ac:dyDescent="0.35">
      <c r="A847" t="s">
        <v>866</v>
      </c>
      <c r="B847" t="s">
        <v>394</v>
      </c>
      <c r="C847" t="s">
        <v>395</v>
      </c>
      <c r="D847">
        <v>0</v>
      </c>
      <c r="E847">
        <v>86668.976204999999</v>
      </c>
      <c r="F847">
        <v>277775101.83436</v>
      </c>
      <c r="G847" s="1">
        <f t="shared" si="13"/>
        <v>27777.510183435999</v>
      </c>
    </row>
    <row r="848" spans="1:7" hidden="1" x14ac:dyDescent="0.35">
      <c r="A848" t="s">
        <v>867</v>
      </c>
      <c r="B848" t="s">
        <v>394</v>
      </c>
      <c r="C848" t="s">
        <v>395</v>
      </c>
      <c r="D848">
        <v>0</v>
      </c>
      <c r="E848">
        <v>95209.157044000007</v>
      </c>
      <c r="F848">
        <v>345826763.80111998</v>
      </c>
      <c r="G848" s="1">
        <f t="shared" si="13"/>
        <v>34582.676380111996</v>
      </c>
    </row>
    <row r="849" spans="1:7" hidden="1" x14ac:dyDescent="0.35">
      <c r="A849" t="s">
        <v>868</v>
      </c>
      <c r="B849" t="s">
        <v>776</v>
      </c>
      <c r="C849" t="s">
        <v>777</v>
      </c>
      <c r="D849">
        <v>0</v>
      </c>
      <c r="E849">
        <v>28440.652639</v>
      </c>
      <c r="F849">
        <v>41509704.127556004</v>
      </c>
      <c r="G849" s="1">
        <f t="shared" si="13"/>
        <v>4150.9704127556006</v>
      </c>
    </row>
    <row r="850" spans="1:7" hidden="1" x14ac:dyDescent="0.35">
      <c r="A850" t="s">
        <v>869</v>
      </c>
      <c r="B850" t="s">
        <v>801</v>
      </c>
      <c r="C850" t="s">
        <v>395</v>
      </c>
      <c r="D850">
        <v>0</v>
      </c>
      <c r="E850">
        <v>49649.972379999999</v>
      </c>
      <c r="F850">
        <v>94786319.654854</v>
      </c>
      <c r="G850" s="1">
        <f t="shared" si="13"/>
        <v>9478.6319654853996</v>
      </c>
    </row>
    <row r="851" spans="1:7" hidden="1" x14ac:dyDescent="0.35">
      <c r="A851" t="s">
        <v>870</v>
      </c>
      <c r="B851" t="s">
        <v>609</v>
      </c>
      <c r="C851" t="s">
        <v>777</v>
      </c>
      <c r="D851">
        <v>0</v>
      </c>
      <c r="E851">
        <v>23411.125152000001</v>
      </c>
      <c r="F851">
        <v>17198302.975938</v>
      </c>
      <c r="G851" s="1">
        <f t="shared" si="13"/>
        <v>1719.8302975938</v>
      </c>
    </row>
    <row r="852" spans="1:7" hidden="1" x14ac:dyDescent="0.35">
      <c r="A852" t="s">
        <v>871</v>
      </c>
      <c r="B852" t="s">
        <v>395</v>
      </c>
      <c r="C852" t="s">
        <v>395</v>
      </c>
      <c r="D852">
        <v>0</v>
      </c>
      <c r="E852">
        <v>33375.050193000003</v>
      </c>
      <c r="F852">
        <v>42660549.334287003</v>
      </c>
      <c r="G852" s="1">
        <f t="shared" si="13"/>
        <v>4266.0549334287007</v>
      </c>
    </row>
    <row r="853" spans="1:7" hidden="1" x14ac:dyDescent="0.35">
      <c r="A853" t="s">
        <v>512</v>
      </c>
      <c r="B853" t="s">
        <v>395</v>
      </c>
      <c r="C853" t="s">
        <v>395</v>
      </c>
      <c r="D853">
        <v>0</v>
      </c>
      <c r="E853">
        <v>17856.221184000002</v>
      </c>
      <c r="F853">
        <v>16082504.106044</v>
      </c>
      <c r="G853" s="1">
        <f t="shared" si="13"/>
        <v>1608.2504106044</v>
      </c>
    </row>
    <row r="854" spans="1:7" hidden="1" x14ac:dyDescent="0.35">
      <c r="A854" t="s">
        <v>872</v>
      </c>
      <c r="B854" t="s">
        <v>801</v>
      </c>
      <c r="C854" t="s">
        <v>395</v>
      </c>
      <c r="D854">
        <v>0</v>
      </c>
      <c r="E854">
        <v>114683.72960399999</v>
      </c>
      <c r="F854">
        <v>417512569.65359998</v>
      </c>
      <c r="G854" s="1">
        <f t="shared" si="13"/>
        <v>41751.25696536</v>
      </c>
    </row>
    <row r="855" spans="1:7" hidden="1" x14ac:dyDescent="0.35">
      <c r="A855" t="s">
        <v>873</v>
      </c>
      <c r="B855" t="s">
        <v>776</v>
      </c>
      <c r="C855" t="s">
        <v>777</v>
      </c>
      <c r="D855">
        <v>0</v>
      </c>
      <c r="E855">
        <v>27945.272255</v>
      </c>
      <c r="F855">
        <v>26203442.316608999</v>
      </c>
      <c r="G855" s="1">
        <f t="shared" si="13"/>
        <v>2620.3442316608998</v>
      </c>
    </row>
    <row r="856" spans="1:7" hidden="1" x14ac:dyDescent="0.35">
      <c r="A856" t="s">
        <v>874</v>
      </c>
      <c r="B856" t="s">
        <v>776</v>
      </c>
      <c r="C856" t="s">
        <v>777</v>
      </c>
      <c r="D856">
        <v>0</v>
      </c>
      <c r="E856">
        <v>19517.187420999999</v>
      </c>
      <c r="F856">
        <v>13614591.33436</v>
      </c>
      <c r="G856" s="1">
        <f t="shared" si="13"/>
        <v>1361.459133436</v>
      </c>
    </row>
    <row r="857" spans="1:7" hidden="1" x14ac:dyDescent="0.35">
      <c r="A857" t="s">
        <v>875</v>
      </c>
      <c r="B857" t="s">
        <v>609</v>
      </c>
      <c r="C857" t="s">
        <v>777</v>
      </c>
      <c r="D857">
        <v>0</v>
      </c>
      <c r="E857">
        <v>34339.427114999999</v>
      </c>
      <c r="F857">
        <v>45196547.279877998</v>
      </c>
      <c r="G857" s="1">
        <f t="shared" si="13"/>
        <v>4519.6547279877996</v>
      </c>
    </row>
    <row r="858" spans="1:7" hidden="1" x14ac:dyDescent="0.35">
      <c r="A858" t="s">
        <v>838</v>
      </c>
      <c r="B858" t="s">
        <v>838</v>
      </c>
      <c r="C858" t="s">
        <v>838</v>
      </c>
      <c r="D858">
        <v>0</v>
      </c>
      <c r="E858">
        <v>64182.148917999999</v>
      </c>
      <c r="F858">
        <v>48987432.888852</v>
      </c>
      <c r="G858" s="1">
        <f t="shared" si="13"/>
        <v>4898.7432888851999</v>
      </c>
    </row>
    <row r="859" spans="1:7" hidden="1" x14ac:dyDescent="0.35">
      <c r="A859" t="s">
        <v>876</v>
      </c>
      <c r="B859" t="s">
        <v>609</v>
      </c>
      <c r="C859" t="s">
        <v>777</v>
      </c>
      <c r="D859">
        <v>0</v>
      </c>
      <c r="E859">
        <v>55938.751149999996</v>
      </c>
      <c r="F859">
        <v>99853741.087375998</v>
      </c>
      <c r="G859" s="1">
        <f t="shared" si="13"/>
        <v>9985.3741087376002</v>
      </c>
    </row>
    <row r="860" spans="1:7" hidden="1" x14ac:dyDescent="0.35">
      <c r="A860" t="s">
        <v>877</v>
      </c>
      <c r="B860" t="s">
        <v>395</v>
      </c>
      <c r="C860" t="s">
        <v>395</v>
      </c>
      <c r="D860">
        <v>0</v>
      </c>
      <c r="E860">
        <v>45385.770496999998</v>
      </c>
      <c r="F860">
        <v>36673562.722732998</v>
      </c>
      <c r="G860" s="1">
        <f t="shared" si="13"/>
        <v>3667.3562722733</v>
      </c>
    </row>
    <row r="861" spans="1:7" hidden="1" x14ac:dyDescent="0.35">
      <c r="A861" t="s">
        <v>878</v>
      </c>
      <c r="B861" t="s">
        <v>776</v>
      </c>
      <c r="C861" t="s">
        <v>777</v>
      </c>
      <c r="D861">
        <v>0</v>
      </c>
      <c r="E861">
        <v>22957.067399</v>
      </c>
      <c r="F861">
        <v>12984560.523662999</v>
      </c>
      <c r="G861" s="1">
        <f t="shared" si="13"/>
        <v>1298.4560523662999</v>
      </c>
    </row>
    <row r="862" spans="1:7" hidden="1" x14ac:dyDescent="0.35">
      <c r="A862" t="s">
        <v>879</v>
      </c>
      <c r="B862" t="s">
        <v>801</v>
      </c>
      <c r="C862" t="s">
        <v>395</v>
      </c>
      <c r="D862">
        <v>0</v>
      </c>
      <c r="E862">
        <v>44386.304336000001</v>
      </c>
      <c r="F862">
        <v>62850605.819130003</v>
      </c>
      <c r="G862" s="1">
        <f t="shared" si="13"/>
        <v>6285.0605819130005</v>
      </c>
    </row>
    <row r="863" spans="1:7" hidden="1" x14ac:dyDescent="0.35">
      <c r="A863" t="s">
        <v>880</v>
      </c>
      <c r="B863" t="s">
        <v>801</v>
      </c>
      <c r="C863" t="s">
        <v>395</v>
      </c>
      <c r="D863">
        <v>0</v>
      </c>
      <c r="E863">
        <v>45995.516516000003</v>
      </c>
      <c r="F863">
        <v>96517463.139853999</v>
      </c>
      <c r="G863" s="1">
        <f t="shared" si="13"/>
        <v>9651.7463139854008</v>
      </c>
    </row>
    <row r="864" spans="1:7" hidden="1" x14ac:dyDescent="0.35">
      <c r="A864" t="s">
        <v>881</v>
      </c>
      <c r="B864" t="s">
        <v>609</v>
      </c>
      <c r="C864" t="s">
        <v>777</v>
      </c>
      <c r="D864">
        <v>0</v>
      </c>
      <c r="E864">
        <v>36156.905967999999</v>
      </c>
      <c r="F864">
        <v>38899805.555008002</v>
      </c>
      <c r="G864" s="1">
        <f t="shared" si="13"/>
        <v>3889.9805555008002</v>
      </c>
    </row>
    <row r="865" spans="1:7" hidden="1" x14ac:dyDescent="0.35">
      <c r="A865" t="s">
        <v>882</v>
      </c>
      <c r="B865" t="s">
        <v>395</v>
      </c>
      <c r="C865" t="s">
        <v>395</v>
      </c>
      <c r="D865">
        <v>0</v>
      </c>
      <c r="E865">
        <v>25822.936830999999</v>
      </c>
      <c r="F865">
        <v>18207458.716357999</v>
      </c>
      <c r="G865" s="1">
        <f t="shared" si="13"/>
        <v>1820.7458716357999</v>
      </c>
    </row>
    <row r="866" spans="1:7" hidden="1" x14ac:dyDescent="0.35">
      <c r="A866" t="s">
        <v>883</v>
      </c>
      <c r="B866" t="s">
        <v>801</v>
      </c>
      <c r="C866" t="s">
        <v>395</v>
      </c>
      <c r="D866">
        <v>0</v>
      </c>
      <c r="E866">
        <v>128940.294807</v>
      </c>
      <c r="F866">
        <v>449942231.04040402</v>
      </c>
      <c r="G866" s="1">
        <f t="shared" si="13"/>
        <v>44994.2231040404</v>
      </c>
    </row>
    <row r="867" spans="1:7" hidden="1" x14ac:dyDescent="0.35">
      <c r="A867" t="s">
        <v>884</v>
      </c>
      <c r="B867" t="s">
        <v>801</v>
      </c>
      <c r="C867" t="s">
        <v>395</v>
      </c>
      <c r="D867">
        <v>0</v>
      </c>
      <c r="E867">
        <v>28276.522100999999</v>
      </c>
      <c r="F867">
        <v>35167145.990240999</v>
      </c>
      <c r="G867" s="1">
        <f t="shared" si="13"/>
        <v>3516.7145990240997</v>
      </c>
    </row>
    <row r="868" spans="1:7" hidden="1" x14ac:dyDescent="0.35">
      <c r="A868" t="s">
        <v>776</v>
      </c>
      <c r="B868" t="s">
        <v>776</v>
      </c>
      <c r="C868" t="s">
        <v>777</v>
      </c>
      <c r="D868">
        <v>0</v>
      </c>
      <c r="E868">
        <v>98551.537268999993</v>
      </c>
      <c r="F868">
        <v>226675889.28327101</v>
      </c>
      <c r="G868" s="1">
        <f t="shared" si="13"/>
        <v>22667.588928327103</v>
      </c>
    </row>
    <row r="869" spans="1:7" hidden="1" x14ac:dyDescent="0.35">
      <c r="A869" t="s">
        <v>885</v>
      </c>
      <c r="B869" t="s">
        <v>609</v>
      </c>
      <c r="C869" t="s">
        <v>777</v>
      </c>
      <c r="D869">
        <v>0</v>
      </c>
      <c r="E869">
        <v>23961.064953000001</v>
      </c>
      <c r="F869">
        <v>25204697.036028001</v>
      </c>
      <c r="G869" s="1">
        <f t="shared" si="13"/>
        <v>2520.4697036028001</v>
      </c>
    </row>
    <row r="870" spans="1:7" hidden="1" x14ac:dyDescent="0.35">
      <c r="A870" t="s">
        <v>886</v>
      </c>
      <c r="B870" t="s">
        <v>801</v>
      </c>
      <c r="C870" t="s">
        <v>395</v>
      </c>
      <c r="D870">
        <v>0</v>
      </c>
      <c r="E870">
        <v>25352.278158000001</v>
      </c>
      <c r="F870">
        <v>33291024.252560999</v>
      </c>
      <c r="G870" s="1">
        <f t="shared" si="13"/>
        <v>3329.1024252561001</v>
      </c>
    </row>
    <row r="871" spans="1:7" hidden="1" x14ac:dyDescent="0.35">
      <c r="A871" t="s">
        <v>887</v>
      </c>
      <c r="B871" t="s">
        <v>776</v>
      </c>
      <c r="C871" t="s">
        <v>777</v>
      </c>
      <c r="D871">
        <v>0</v>
      </c>
      <c r="E871">
        <v>23758.404014</v>
      </c>
      <c r="F871">
        <v>21016428.756916001</v>
      </c>
      <c r="G871" s="1">
        <f t="shared" si="13"/>
        <v>2101.6428756916002</v>
      </c>
    </row>
    <row r="872" spans="1:7" hidden="1" x14ac:dyDescent="0.35">
      <c r="A872" t="s">
        <v>888</v>
      </c>
      <c r="B872" t="s">
        <v>395</v>
      </c>
      <c r="C872" t="s">
        <v>395</v>
      </c>
      <c r="D872">
        <v>0</v>
      </c>
      <c r="E872">
        <v>34755.240791999997</v>
      </c>
      <c r="F872">
        <v>48751548.412574999</v>
      </c>
      <c r="G872" s="1">
        <f t="shared" si="13"/>
        <v>4875.1548412575003</v>
      </c>
    </row>
    <row r="873" spans="1:7" hidden="1" x14ac:dyDescent="0.35">
      <c r="A873" t="s">
        <v>889</v>
      </c>
      <c r="B873" t="s">
        <v>801</v>
      </c>
      <c r="C873" t="s">
        <v>395</v>
      </c>
      <c r="D873">
        <v>0</v>
      </c>
      <c r="E873">
        <v>83994.726739999998</v>
      </c>
      <c r="F873">
        <v>138853415.17078999</v>
      </c>
      <c r="G873" s="1">
        <f t="shared" si="13"/>
        <v>13885.341517078999</v>
      </c>
    </row>
    <row r="874" spans="1:7" hidden="1" x14ac:dyDescent="0.35">
      <c r="A874" t="s">
        <v>609</v>
      </c>
      <c r="B874" t="s">
        <v>609</v>
      </c>
      <c r="C874" t="s">
        <v>777</v>
      </c>
      <c r="D874">
        <v>0</v>
      </c>
      <c r="E874">
        <v>20972.214920999999</v>
      </c>
      <c r="F874">
        <v>18230352.02011</v>
      </c>
      <c r="G874" s="1">
        <f t="shared" si="13"/>
        <v>1823.0352020109999</v>
      </c>
    </row>
    <row r="875" spans="1:7" hidden="1" x14ac:dyDescent="0.35">
      <c r="A875" t="s">
        <v>801</v>
      </c>
      <c r="B875" t="s">
        <v>801</v>
      </c>
      <c r="C875" t="s">
        <v>395</v>
      </c>
      <c r="D875">
        <v>0</v>
      </c>
      <c r="E875">
        <v>115245.851501</v>
      </c>
      <c r="F875">
        <v>240394447.61772701</v>
      </c>
      <c r="G875" s="1">
        <f t="shared" si="13"/>
        <v>24039.444761772702</v>
      </c>
    </row>
    <row r="876" spans="1:7" hidden="1" x14ac:dyDescent="0.35">
      <c r="A876" t="s">
        <v>890</v>
      </c>
      <c r="B876" t="s">
        <v>609</v>
      </c>
      <c r="C876" t="s">
        <v>777</v>
      </c>
      <c r="D876">
        <v>0</v>
      </c>
      <c r="E876">
        <v>10730.728818</v>
      </c>
      <c r="F876">
        <v>6846870.045806</v>
      </c>
      <c r="G876" s="1">
        <f t="shared" si="13"/>
        <v>684.68700458060005</v>
      </c>
    </row>
    <row r="877" spans="1:7" hidden="1" x14ac:dyDescent="0.35">
      <c r="A877" t="s">
        <v>891</v>
      </c>
      <c r="B877" t="s">
        <v>395</v>
      </c>
      <c r="C877" t="s">
        <v>395</v>
      </c>
      <c r="D877">
        <v>0</v>
      </c>
      <c r="E877">
        <v>94678.507006</v>
      </c>
      <c r="F877">
        <v>245855689.44543001</v>
      </c>
      <c r="G877" s="1">
        <f t="shared" si="13"/>
        <v>24585.568944543</v>
      </c>
    </row>
    <row r="878" spans="1:7" hidden="1" x14ac:dyDescent="0.35">
      <c r="A878" t="s">
        <v>892</v>
      </c>
      <c r="B878" t="s">
        <v>893</v>
      </c>
      <c r="C878" t="s">
        <v>777</v>
      </c>
      <c r="D878">
        <v>0</v>
      </c>
      <c r="E878">
        <v>104813.21507799999</v>
      </c>
      <c r="F878">
        <v>231001985.37190899</v>
      </c>
      <c r="G878" s="1">
        <f t="shared" si="13"/>
        <v>23100.1985371909</v>
      </c>
    </row>
    <row r="879" spans="1:7" hidden="1" x14ac:dyDescent="0.35">
      <c r="A879" t="s">
        <v>894</v>
      </c>
      <c r="B879" t="s">
        <v>776</v>
      </c>
      <c r="C879" t="s">
        <v>777</v>
      </c>
      <c r="D879">
        <v>0</v>
      </c>
      <c r="E879">
        <v>81089.279622000002</v>
      </c>
      <c r="F879">
        <v>166339290.49014199</v>
      </c>
      <c r="G879" s="1">
        <f t="shared" si="13"/>
        <v>16633.929049014198</v>
      </c>
    </row>
    <row r="880" spans="1:7" hidden="1" x14ac:dyDescent="0.35">
      <c r="A880" t="s">
        <v>895</v>
      </c>
      <c r="B880" t="s">
        <v>801</v>
      </c>
      <c r="C880" t="s">
        <v>395</v>
      </c>
      <c r="D880">
        <v>0</v>
      </c>
      <c r="E880">
        <v>35479.292863000002</v>
      </c>
      <c r="F880">
        <v>42676399.620141</v>
      </c>
      <c r="G880" s="1">
        <f t="shared" si="13"/>
        <v>4267.6399620141001</v>
      </c>
    </row>
    <row r="881" spans="1:7" hidden="1" x14ac:dyDescent="0.35">
      <c r="A881" t="s">
        <v>896</v>
      </c>
      <c r="B881" t="s">
        <v>395</v>
      </c>
      <c r="C881" t="s">
        <v>395</v>
      </c>
      <c r="D881">
        <v>0</v>
      </c>
      <c r="E881">
        <v>61324.972443999999</v>
      </c>
      <c r="F881">
        <v>140404464.89700001</v>
      </c>
      <c r="G881" s="1">
        <f t="shared" si="13"/>
        <v>14040.446489700002</v>
      </c>
    </row>
    <row r="882" spans="1:7" hidden="1" x14ac:dyDescent="0.35">
      <c r="A882" t="s">
        <v>897</v>
      </c>
      <c r="B882" t="s">
        <v>609</v>
      </c>
      <c r="C882" t="s">
        <v>777</v>
      </c>
      <c r="D882">
        <v>0</v>
      </c>
      <c r="E882">
        <v>23829.323322</v>
      </c>
      <c r="F882">
        <v>23603124.368733</v>
      </c>
      <c r="G882" s="1">
        <f t="shared" si="13"/>
        <v>2360.3124368733002</v>
      </c>
    </row>
    <row r="883" spans="1:7" hidden="1" x14ac:dyDescent="0.35">
      <c r="A883" t="s">
        <v>898</v>
      </c>
      <c r="B883" t="s">
        <v>609</v>
      </c>
      <c r="C883" t="s">
        <v>777</v>
      </c>
      <c r="D883">
        <v>0</v>
      </c>
      <c r="E883">
        <v>20839.518226</v>
      </c>
      <c r="F883">
        <v>16121991.988251001</v>
      </c>
      <c r="G883" s="1">
        <f t="shared" si="13"/>
        <v>1612.1991988251</v>
      </c>
    </row>
    <row r="884" spans="1:7" hidden="1" x14ac:dyDescent="0.35">
      <c r="A884" t="s">
        <v>899</v>
      </c>
      <c r="B884" t="s">
        <v>801</v>
      </c>
      <c r="C884" t="s">
        <v>395</v>
      </c>
      <c r="D884">
        <v>0</v>
      </c>
      <c r="E884">
        <v>91361.780308000001</v>
      </c>
      <c r="F884">
        <v>333481245.620529</v>
      </c>
      <c r="G884" s="1">
        <f t="shared" si="13"/>
        <v>33348.124562052901</v>
      </c>
    </row>
    <row r="885" spans="1:7" hidden="1" x14ac:dyDescent="0.35">
      <c r="A885" t="s">
        <v>900</v>
      </c>
      <c r="B885" t="s">
        <v>893</v>
      </c>
      <c r="C885" t="s">
        <v>777</v>
      </c>
      <c r="D885">
        <v>0</v>
      </c>
      <c r="E885">
        <v>22520.796692</v>
      </c>
      <c r="F885">
        <v>21090583.453961998</v>
      </c>
      <c r="G885" s="1">
        <f t="shared" si="13"/>
        <v>2109.0583453961999</v>
      </c>
    </row>
    <row r="886" spans="1:7" hidden="1" x14ac:dyDescent="0.35">
      <c r="A886" t="s">
        <v>901</v>
      </c>
      <c r="B886" t="s">
        <v>893</v>
      </c>
      <c r="C886" t="s">
        <v>777</v>
      </c>
      <c r="D886">
        <v>0</v>
      </c>
      <c r="E886">
        <v>54193.637189000001</v>
      </c>
      <c r="F886">
        <v>89107515.633504003</v>
      </c>
      <c r="G886" s="1">
        <f t="shared" si="13"/>
        <v>8910.7515633504008</v>
      </c>
    </row>
    <row r="887" spans="1:7" hidden="1" x14ac:dyDescent="0.35">
      <c r="A887" t="s">
        <v>902</v>
      </c>
      <c r="B887" t="s">
        <v>776</v>
      </c>
      <c r="C887" t="s">
        <v>777</v>
      </c>
      <c r="D887">
        <v>0</v>
      </c>
      <c r="E887">
        <v>71669.918560999999</v>
      </c>
      <c r="F887">
        <v>159533320.58262101</v>
      </c>
      <c r="G887" s="1">
        <f t="shared" si="13"/>
        <v>15953.3320582621</v>
      </c>
    </row>
    <row r="888" spans="1:7" hidden="1" x14ac:dyDescent="0.35">
      <c r="A888" t="s">
        <v>903</v>
      </c>
      <c r="B888" t="s">
        <v>838</v>
      </c>
      <c r="C888" t="s">
        <v>838</v>
      </c>
      <c r="D888">
        <v>0</v>
      </c>
      <c r="E888">
        <v>46741.288968000001</v>
      </c>
      <c r="F888">
        <v>81857469.146865994</v>
      </c>
      <c r="G888" s="1">
        <f t="shared" si="13"/>
        <v>8185.7469146865997</v>
      </c>
    </row>
    <row r="889" spans="1:7" hidden="1" x14ac:dyDescent="0.35">
      <c r="A889" t="s">
        <v>904</v>
      </c>
      <c r="B889" t="s">
        <v>776</v>
      </c>
      <c r="C889" t="s">
        <v>777</v>
      </c>
      <c r="D889">
        <v>0</v>
      </c>
      <c r="E889">
        <v>223293.63321599999</v>
      </c>
      <c r="F889">
        <v>412632670.63867402</v>
      </c>
      <c r="G889" s="1">
        <f t="shared" si="13"/>
        <v>41263.267063867403</v>
      </c>
    </row>
    <row r="890" spans="1:7" hidden="1" x14ac:dyDescent="0.35">
      <c r="A890" t="s">
        <v>905</v>
      </c>
      <c r="B890" t="s">
        <v>893</v>
      </c>
      <c r="C890" t="s">
        <v>777</v>
      </c>
      <c r="D890">
        <v>0</v>
      </c>
      <c r="E890">
        <v>14311.252868</v>
      </c>
      <c r="F890">
        <v>11941276.929672999</v>
      </c>
      <c r="G890" s="1">
        <f t="shared" si="13"/>
        <v>1194.1276929672999</v>
      </c>
    </row>
    <row r="891" spans="1:7" hidden="1" x14ac:dyDescent="0.35">
      <c r="A891" t="s">
        <v>841</v>
      </c>
      <c r="B891" t="s">
        <v>841</v>
      </c>
      <c r="C891" t="s">
        <v>840</v>
      </c>
      <c r="D891">
        <v>0</v>
      </c>
      <c r="E891">
        <v>190180.125604</v>
      </c>
      <c r="F891">
        <v>57326663.312264003</v>
      </c>
      <c r="G891" s="1">
        <f t="shared" si="13"/>
        <v>5732.6663312264</v>
      </c>
    </row>
    <row r="892" spans="1:7" hidden="1" x14ac:dyDescent="0.35">
      <c r="A892" t="s">
        <v>906</v>
      </c>
      <c r="B892" t="s">
        <v>609</v>
      </c>
      <c r="C892" t="s">
        <v>777</v>
      </c>
      <c r="D892">
        <v>0</v>
      </c>
      <c r="E892">
        <v>21517.791158</v>
      </c>
      <c r="F892">
        <v>25094393.989348002</v>
      </c>
      <c r="G892" s="1">
        <f t="shared" si="13"/>
        <v>2509.4393989348</v>
      </c>
    </row>
    <row r="893" spans="1:7" hidden="1" x14ac:dyDescent="0.35">
      <c r="A893" t="s">
        <v>907</v>
      </c>
      <c r="B893" t="s">
        <v>776</v>
      </c>
      <c r="C893" t="s">
        <v>777</v>
      </c>
      <c r="D893">
        <v>0</v>
      </c>
      <c r="E893">
        <v>32491.826622</v>
      </c>
      <c r="F893">
        <v>30447017.911045</v>
      </c>
      <c r="G893" s="1">
        <f t="shared" si="13"/>
        <v>3044.7017911045</v>
      </c>
    </row>
    <row r="894" spans="1:7" hidden="1" x14ac:dyDescent="0.35">
      <c r="A894" t="s">
        <v>908</v>
      </c>
      <c r="B894" t="s">
        <v>395</v>
      </c>
      <c r="C894" t="s">
        <v>395</v>
      </c>
      <c r="D894">
        <v>0</v>
      </c>
      <c r="E894">
        <v>42064.491904000002</v>
      </c>
      <c r="F894">
        <v>49047202.950250998</v>
      </c>
      <c r="G894" s="1">
        <f t="shared" si="13"/>
        <v>4904.7202950250994</v>
      </c>
    </row>
    <row r="895" spans="1:7" hidden="1" x14ac:dyDescent="0.35">
      <c r="A895" t="s">
        <v>909</v>
      </c>
      <c r="B895" t="s">
        <v>893</v>
      </c>
      <c r="C895" t="s">
        <v>777</v>
      </c>
      <c r="D895">
        <v>0</v>
      </c>
      <c r="E895">
        <v>23887.128707</v>
      </c>
      <c r="F895">
        <v>20815881.199156001</v>
      </c>
      <c r="G895" s="1">
        <f t="shared" si="13"/>
        <v>2081.5881199156001</v>
      </c>
    </row>
    <row r="896" spans="1:7" hidden="1" x14ac:dyDescent="0.35">
      <c r="A896" t="s">
        <v>910</v>
      </c>
      <c r="B896" t="s">
        <v>893</v>
      </c>
      <c r="C896" t="s">
        <v>777</v>
      </c>
      <c r="D896">
        <v>0</v>
      </c>
      <c r="E896">
        <v>18952.268940000002</v>
      </c>
      <c r="F896">
        <v>14327039.264093</v>
      </c>
      <c r="G896" s="1">
        <f t="shared" si="13"/>
        <v>1432.7039264093</v>
      </c>
    </row>
    <row r="897" spans="1:7" hidden="1" x14ac:dyDescent="0.35">
      <c r="A897" t="s">
        <v>911</v>
      </c>
      <c r="B897" t="s">
        <v>776</v>
      </c>
      <c r="C897" t="s">
        <v>777</v>
      </c>
      <c r="D897">
        <v>0</v>
      </c>
      <c r="E897">
        <v>52117.689833999997</v>
      </c>
      <c r="F897">
        <v>54085398.399302997</v>
      </c>
      <c r="G897" s="1">
        <f t="shared" si="13"/>
        <v>5408.5398399302994</v>
      </c>
    </row>
    <row r="898" spans="1:7" hidden="1" x14ac:dyDescent="0.35">
      <c r="A898" t="s">
        <v>912</v>
      </c>
      <c r="B898" t="s">
        <v>893</v>
      </c>
      <c r="C898" t="s">
        <v>777</v>
      </c>
      <c r="D898">
        <v>0</v>
      </c>
      <c r="E898">
        <v>31257.789788999999</v>
      </c>
      <c r="F898">
        <v>24312796.348655999</v>
      </c>
      <c r="G898" s="1">
        <f t="shared" si="13"/>
        <v>2431.2796348655997</v>
      </c>
    </row>
    <row r="899" spans="1:7" hidden="1" x14ac:dyDescent="0.35">
      <c r="A899" t="s">
        <v>913</v>
      </c>
      <c r="B899" t="s">
        <v>893</v>
      </c>
      <c r="C899" t="s">
        <v>777</v>
      </c>
      <c r="D899">
        <v>0</v>
      </c>
      <c r="E899">
        <v>21162.999015000001</v>
      </c>
      <c r="F899">
        <v>17883792.839614</v>
      </c>
      <c r="G899" s="1">
        <f t="shared" ref="G899:G962" si="14">+F899/10000</f>
        <v>1788.3792839614</v>
      </c>
    </row>
    <row r="900" spans="1:7" hidden="1" x14ac:dyDescent="0.35">
      <c r="A900" t="s">
        <v>914</v>
      </c>
      <c r="B900" t="s">
        <v>801</v>
      </c>
      <c r="C900" t="s">
        <v>395</v>
      </c>
      <c r="D900">
        <v>0</v>
      </c>
      <c r="E900">
        <v>47249.206759000001</v>
      </c>
      <c r="F900">
        <v>106828045.049227</v>
      </c>
      <c r="G900" s="1">
        <f t="shared" si="14"/>
        <v>10682.8045049227</v>
      </c>
    </row>
    <row r="901" spans="1:7" hidden="1" x14ac:dyDescent="0.35">
      <c r="A901" t="s">
        <v>915</v>
      </c>
      <c r="B901" t="s">
        <v>893</v>
      </c>
      <c r="C901" t="s">
        <v>777</v>
      </c>
      <c r="D901">
        <v>0</v>
      </c>
      <c r="E901">
        <v>10226.439222999999</v>
      </c>
      <c r="F901">
        <v>4689238.7665449996</v>
      </c>
      <c r="G901" s="1">
        <f t="shared" si="14"/>
        <v>468.92387665449996</v>
      </c>
    </row>
    <row r="902" spans="1:7" hidden="1" x14ac:dyDescent="0.35">
      <c r="A902" t="s">
        <v>916</v>
      </c>
      <c r="B902" t="s">
        <v>893</v>
      </c>
      <c r="C902" t="s">
        <v>777</v>
      </c>
      <c r="D902">
        <v>0</v>
      </c>
      <c r="E902">
        <v>31415.687301000002</v>
      </c>
      <c r="F902">
        <v>33961170.616627</v>
      </c>
      <c r="G902" s="1">
        <f t="shared" si="14"/>
        <v>3396.1170616627001</v>
      </c>
    </row>
    <row r="903" spans="1:7" hidden="1" x14ac:dyDescent="0.35">
      <c r="A903" t="s">
        <v>72</v>
      </c>
      <c r="B903" t="s">
        <v>395</v>
      </c>
      <c r="C903" t="s">
        <v>395</v>
      </c>
      <c r="D903">
        <v>0</v>
      </c>
      <c r="E903">
        <v>21604.641084999999</v>
      </c>
      <c r="F903">
        <v>17463133.327144999</v>
      </c>
      <c r="G903" s="1">
        <f t="shared" si="14"/>
        <v>1746.3133327144999</v>
      </c>
    </row>
    <row r="904" spans="1:7" hidden="1" x14ac:dyDescent="0.35">
      <c r="A904" t="s">
        <v>917</v>
      </c>
      <c r="B904" t="s">
        <v>893</v>
      </c>
      <c r="C904" t="s">
        <v>777</v>
      </c>
      <c r="D904">
        <v>0</v>
      </c>
      <c r="E904">
        <v>11678.602965</v>
      </c>
      <c r="F904">
        <v>5567459.2420389997</v>
      </c>
      <c r="G904" s="1">
        <f t="shared" si="14"/>
        <v>556.74592420390002</v>
      </c>
    </row>
    <row r="905" spans="1:7" hidden="1" x14ac:dyDescent="0.35">
      <c r="A905" t="s">
        <v>918</v>
      </c>
      <c r="B905" t="s">
        <v>801</v>
      </c>
      <c r="C905" t="s">
        <v>395</v>
      </c>
      <c r="D905">
        <v>0</v>
      </c>
      <c r="E905">
        <v>37665.919414000004</v>
      </c>
      <c r="F905">
        <v>50530944.570643</v>
      </c>
      <c r="G905" s="1">
        <f t="shared" si="14"/>
        <v>5053.0944570642996</v>
      </c>
    </row>
    <row r="906" spans="1:7" hidden="1" x14ac:dyDescent="0.35">
      <c r="A906" t="s">
        <v>394</v>
      </c>
      <c r="B906" t="s">
        <v>893</v>
      </c>
      <c r="C906" t="s">
        <v>777</v>
      </c>
      <c r="D906">
        <v>0</v>
      </c>
      <c r="E906">
        <v>23316.036969000001</v>
      </c>
      <c r="F906">
        <v>19590867.740548</v>
      </c>
      <c r="G906" s="1">
        <f t="shared" si="14"/>
        <v>1959.0867740547999</v>
      </c>
    </row>
    <row r="907" spans="1:7" hidden="1" x14ac:dyDescent="0.35">
      <c r="A907" t="s">
        <v>919</v>
      </c>
      <c r="B907" t="s">
        <v>893</v>
      </c>
      <c r="C907" t="s">
        <v>777</v>
      </c>
      <c r="D907">
        <v>0</v>
      </c>
      <c r="E907">
        <v>60187.488580999998</v>
      </c>
      <c r="F907">
        <v>109182141.116577</v>
      </c>
      <c r="G907" s="1">
        <f t="shared" si="14"/>
        <v>10918.2141116577</v>
      </c>
    </row>
    <row r="908" spans="1:7" hidden="1" x14ac:dyDescent="0.35">
      <c r="A908" t="s">
        <v>920</v>
      </c>
      <c r="B908" t="s">
        <v>801</v>
      </c>
      <c r="C908" t="s">
        <v>395</v>
      </c>
      <c r="D908">
        <v>0</v>
      </c>
      <c r="E908">
        <v>61727.465255000003</v>
      </c>
      <c r="F908">
        <v>134515043.52422801</v>
      </c>
      <c r="G908" s="1">
        <f t="shared" si="14"/>
        <v>13451.5043524228</v>
      </c>
    </row>
    <row r="909" spans="1:7" hidden="1" x14ac:dyDescent="0.35">
      <c r="A909" t="s">
        <v>921</v>
      </c>
      <c r="B909" t="s">
        <v>801</v>
      </c>
      <c r="C909" t="s">
        <v>395</v>
      </c>
      <c r="D909">
        <v>0</v>
      </c>
      <c r="E909">
        <v>57228.630583999999</v>
      </c>
      <c r="F909">
        <v>116686293.499236</v>
      </c>
      <c r="G909" s="1">
        <f t="shared" si="14"/>
        <v>11668.6293499236</v>
      </c>
    </row>
    <row r="910" spans="1:7" hidden="1" x14ac:dyDescent="0.35">
      <c r="A910" t="s">
        <v>893</v>
      </c>
      <c r="B910" t="s">
        <v>893</v>
      </c>
      <c r="C910" t="s">
        <v>777</v>
      </c>
      <c r="D910">
        <v>0</v>
      </c>
      <c r="E910">
        <v>17801.496964999998</v>
      </c>
      <c r="F910">
        <v>9474842.2917500008</v>
      </c>
      <c r="G910" s="1">
        <f t="shared" si="14"/>
        <v>947.48422917500011</v>
      </c>
    </row>
    <row r="911" spans="1:7" hidden="1" x14ac:dyDescent="0.35">
      <c r="A911" t="s">
        <v>922</v>
      </c>
      <c r="B911" t="s">
        <v>725</v>
      </c>
      <c r="C911" t="s">
        <v>777</v>
      </c>
      <c r="D911">
        <v>0</v>
      </c>
      <c r="E911">
        <v>77065.511413</v>
      </c>
      <c r="F911">
        <v>215339018.77868399</v>
      </c>
      <c r="G911" s="1">
        <f t="shared" si="14"/>
        <v>21533.9018778684</v>
      </c>
    </row>
    <row r="912" spans="1:7" hidden="1" x14ac:dyDescent="0.35">
      <c r="A912" t="s">
        <v>923</v>
      </c>
      <c r="B912" t="s">
        <v>893</v>
      </c>
      <c r="C912" t="s">
        <v>777</v>
      </c>
      <c r="D912">
        <v>0</v>
      </c>
      <c r="E912">
        <v>19626.052619999999</v>
      </c>
      <c r="F912">
        <v>14500288.591058999</v>
      </c>
      <c r="G912" s="1">
        <f t="shared" si="14"/>
        <v>1450.0288591059</v>
      </c>
    </row>
    <row r="913" spans="1:7" hidden="1" x14ac:dyDescent="0.35">
      <c r="A913" t="s">
        <v>924</v>
      </c>
      <c r="B913" t="s">
        <v>893</v>
      </c>
      <c r="C913" t="s">
        <v>777</v>
      </c>
      <c r="D913">
        <v>0</v>
      </c>
      <c r="E913">
        <v>28936.699621</v>
      </c>
      <c r="F913">
        <v>19657240.945257999</v>
      </c>
      <c r="G913" s="1">
        <f t="shared" si="14"/>
        <v>1965.7240945258</v>
      </c>
    </row>
    <row r="914" spans="1:7" hidden="1" x14ac:dyDescent="0.35">
      <c r="A914" t="s">
        <v>925</v>
      </c>
      <c r="B914" t="s">
        <v>893</v>
      </c>
      <c r="C914" t="s">
        <v>777</v>
      </c>
      <c r="D914">
        <v>0</v>
      </c>
      <c r="E914">
        <v>163821.204103</v>
      </c>
      <c r="F914">
        <v>946211646.49365401</v>
      </c>
      <c r="G914" s="1">
        <f t="shared" si="14"/>
        <v>94621.164649365397</v>
      </c>
    </row>
    <row r="915" spans="1:7" hidden="1" x14ac:dyDescent="0.35">
      <c r="A915" t="s">
        <v>926</v>
      </c>
      <c r="B915" t="s">
        <v>893</v>
      </c>
      <c r="C915" t="s">
        <v>777</v>
      </c>
      <c r="D915">
        <v>0</v>
      </c>
      <c r="E915">
        <v>17175.188514000001</v>
      </c>
      <c r="F915">
        <v>12041140.052201999</v>
      </c>
      <c r="G915" s="1">
        <f t="shared" si="14"/>
        <v>1204.1140052201999</v>
      </c>
    </row>
    <row r="916" spans="1:7" hidden="1" x14ac:dyDescent="0.35">
      <c r="A916" t="s">
        <v>927</v>
      </c>
      <c r="B916" t="s">
        <v>893</v>
      </c>
      <c r="C916" t="s">
        <v>777</v>
      </c>
      <c r="D916">
        <v>0</v>
      </c>
      <c r="E916">
        <v>28685.390725000001</v>
      </c>
      <c r="F916">
        <v>32495126.202615</v>
      </c>
      <c r="G916" s="1">
        <f t="shared" si="14"/>
        <v>3249.5126202615002</v>
      </c>
    </row>
    <row r="917" spans="1:7" hidden="1" x14ac:dyDescent="0.35">
      <c r="A917" t="s">
        <v>928</v>
      </c>
      <c r="B917" t="s">
        <v>893</v>
      </c>
      <c r="C917" t="s">
        <v>777</v>
      </c>
      <c r="D917">
        <v>0</v>
      </c>
      <c r="E917">
        <v>38680.579770999997</v>
      </c>
      <c r="F917">
        <v>33740015.247080997</v>
      </c>
      <c r="G917" s="1">
        <f t="shared" si="14"/>
        <v>3374.0015247080996</v>
      </c>
    </row>
    <row r="918" spans="1:7" hidden="1" x14ac:dyDescent="0.35">
      <c r="A918" t="s">
        <v>929</v>
      </c>
      <c r="B918" t="s">
        <v>893</v>
      </c>
      <c r="C918" t="s">
        <v>777</v>
      </c>
      <c r="D918">
        <v>0</v>
      </c>
      <c r="E918">
        <v>17727.116289000001</v>
      </c>
      <c r="F918">
        <v>19099230.656213</v>
      </c>
      <c r="G918" s="1">
        <f t="shared" si="14"/>
        <v>1909.9230656213001</v>
      </c>
    </row>
    <row r="919" spans="1:7" hidden="1" x14ac:dyDescent="0.35">
      <c r="A919" t="s">
        <v>930</v>
      </c>
      <c r="B919" t="s">
        <v>801</v>
      </c>
      <c r="C919" t="s">
        <v>395</v>
      </c>
      <c r="D919">
        <v>0</v>
      </c>
      <c r="E919">
        <v>48498.656290999999</v>
      </c>
      <c r="F919">
        <v>82387558.227575004</v>
      </c>
      <c r="G919" s="1">
        <f t="shared" si="14"/>
        <v>8238.7558227575009</v>
      </c>
    </row>
    <row r="920" spans="1:7" hidden="1" x14ac:dyDescent="0.35">
      <c r="A920" t="s">
        <v>931</v>
      </c>
      <c r="B920" t="s">
        <v>893</v>
      </c>
      <c r="C920" t="s">
        <v>777</v>
      </c>
      <c r="D920">
        <v>0</v>
      </c>
      <c r="E920">
        <v>23863.746565000001</v>
      </c>
      <c r="F920">
        <v>28710858.916322999</v>
      </c>
      <c r="G920" s="1">
        <f t="shared" si="14"/>
        <v>2871.0858916323</v>
      </c>
    </row>
    <row r="921" spans="1:7" hidden="1" x14ac:dyDescent="0.35">
      <c r="A921" t="s">
        <v>932</v>
      </c>
      <c r="B921" t="s">
        <v>893</v>
      </c>
      <c r="C921" t="s">
        <v>777</v>
      </c>
      <c r="D921">
        <v>0</v>
      </c>
      <c r="E921">
        <v>14996.386710000001</v>
      </c>
      <c r="F921">
        <v>11385129.827832</v>
      </c>
      <c r="G921" s="1">
        <f t="shared" si="14"/>
        <v>1138.5129827832</v>
      </c>
    </row>
    <row r="922" spans="1:7" hidden="1" x14ac:dyDescent="0.35">
      <c r="A922" t="s">
        <v>933</v>
      </c>
      <c r="B922" t="s">
        <v>893</v>
      </c>
      <c r="C922" t="s">
        <v>777</v>
      </c>
      <c r="D922">
        <v>0</v>
      </c>
      <c r="E922">
        <v>44359.357752000004</v>
      </c>
      <c r="F922">
        <v>65502938.059761003</v>
      </c>
      <c r="G922" s="1">
        <f t="shared" si="14"/>
        <v>6550.2938059761</v>
      </c>
    </row>
    <row r="923" spans="1:7" hidden="1" x14ac:dyDescent="0.35">
      <c r="A923" t="s">
        <v>934</v>
      </c>
      <c r="B923" t="s">
        <v>801</v>
      </c>
      <c r="C923" t="s">
        <v>395</v>
      </c>
      <c r="D923">
        <v>0</v>
      </c>
      <c r="E923">
        <v>74690.125027000002</v>
      </c>
      <c r="F923">
        <v>180556954.08230001</v>
      </c>
      <c r="G923" s="1">
        <f t="shared" si="14"/>
        <v>18055.69540823</v>
      </c>
    </row>
    <row r="924" spans="1:7" hidden="1" x14ac:dyDescent="0.35">
      <c r="A924" t="s">
        <v>935</v>
      </c>
      <c r="B924" t="s">
        <v>893</v>
      </c>
      <c r="C924" t="s">
        <v>777</v>
      </c>
      <c r="D924">
        <v>0</v>
      </c>
      <c r="E924">
        <v>13612.518002999999</v>
      </c>
      <c r="F924">
        <v>8705713.1065110005</v>
      </c>
      <c r="G924" s="1">
        <f t="shared" si="14"/>
        <v>870.57131065110002</v>
      </c>
    </row>
    <row r="925" spans="1:7" hidden="1" x14ac:dyDescent="0.35">
      <c r="A925" t="s">
        <v>936</v>
      </c>
      <c r="B925" t="s">
        <v>395</v>
      </c>
      <c r="C925" t="s">
        <v>395</v>
      </c>
      <c r="D925">
        <v>0</v>
      </c>
      <c r="E925">
        <v>104966.973255</v>
      </c>
      <c r="F925">
        <v>357275783.46571702</v>
      </c>
      <c r="G925" s="1">
        <f t="shared" si="14"/>
        <v>35727.578346571703</v>
      </c>
    </row>
    <row r="926" spans="1:7" hidden="1" x14ac:dyDescent="0.35">
      <c r="A926" t="s">
        <v>937</v>
      </c>
      <c r="B926" t="s">
        <v>801</v>
      </c>
      <c r="C926" t="s">
        <v>395</v>
      </c>
      <c r="D926">
        <v>0</v>
      </c>
      <c r="E926">
        <v>120587.6384</v>
      </c>
      <c r="F926">
        <v>416671716.40098798</v>
      </c>
      <c r="G926" s="1">
        <f t="shared" si="14"/>
        <v>41667.171640098801</v>
      </c>
    </row>
    <row r="927" spans="1:7" hidden="1" x14ac:dyDescent="0.35">
      <c r="A927" t="s">
        <v>938</v>
      </c>
      <c r="B927" t="s">
        <v>801</v>
      </c>
      <c r="C927" t="s">
        <v>395</v>
      </c>
      <c r="D927">
        <v>0</v>
      </c>
      <c r="E927">
        <v>52874.072980999998</v>
      </c>
      <c r="F927">
        <v>128374518.432945</v>
      </c>
      <c r="G927" s="1">
        <f t="shared" si="14"/>
        <v>12837.451843294501</v>
      </c>
    </row>
    <row r="928" spans="1:7" hidden="1" x14ac:dyDescent="0.35">
      <c r="A928" t="s">
        <v>939</v>
      </c>
      <c r="B928" t="s">
        <v>776</v>
      </c>
      <c r="C928" t="s">
        <v>777</v>
      </c>
      <c r="D928">
        <v>0</v>
      </c>
      <c r="E928">
        <v>328512.74637800001</v>
      </c>
      <c r="F928">
        <v>263834170.81647199</v>
      </c>
      <c r="G928" s="1">
        <f t="shared" si="14"/>
        <v>26383.4170816472</v>
      </c>
    </row>
    <row r="929" spans="1:7" hidden="1" x14ac:dyDescent="0.35">
      <c r="A929" t="s">
        <v>130</v>
      </c>
      <c r="B929" t="s">
        <v>801</v>
      </c>
      <c r="C929" t="s">
        <v>395</v>
      </c>
      <c r="D929">
        <v>0</v>
      </c>
      <c r="E929">
        <v>142664.83514400001</v>
      </c>
      <c r="F929">
        <v>570336372.06749403</v>
      </c>
      <c r="G929" s="1">
        <f t="shared" si="14"/>
        <v>57033.637206749401</v>
      </c>
    </row>
    <row r="930" spans="1:7" hidden="1" x14ac:dyDescent="0.35">
      <c r="A930" t="s">
        <v>940</v>
      </c>
      <c r="B930" t="s">
        <v>893</v>
      </c>
      <c r="C930" t="s">
        <v>777</v>
      </c>
      <c r="D930">
        <v>0</v>
      </c>
      <c r="E930">
        <v>32019.655415000001</v>
      </c>
      <c r="F930">
        <v>32676068.316536002</v>
      </c>
      <c r="G930" s="1">
        <f t="shared" si="14"/>
        <v>3267.6068316536002</v>
      </c>
    </row>
    <row r="931" spans="1:7" hidden="1" x14ac:dyDescent="0.35">
      <c r="A931" t="s">
        <v>941</v>
      </c>
      <c r="B931" t="s">
        <v>725</v>
      </c>
      <c r="C931" t="s">
        <v>777</v>
      </c>
      <c r="D931">
        <v>0</v>
      </c>
      <c r="E931">
        <v>61439.577047999999</v>
      </c>
      <c r="F931">
        <v>186020481.51904899</v>
      </c>
      <c r="G931" s="1">
        <f t="shared" si="14"/>
        <v>18602.048151904899</v>
      </c>
    </row>
    <row r="932" spans="1:7" hidden="1" x14ac:dyDescent="0.35">
      <c r="A932" t="s">
        <v>942</v>
      </c>
      <c r="B932" t="s">
        <v>725</v>
      </c>
      <c r="C932" t="s">
        <v>777</v>
      </c>
      <c r="D932">
        <v>0</v>
      </c>
      <c r="E932">
        <v>72530.590354</v>
      </c>
      <c r="F932">
        <v>193049242.681128</v>
      </c>
      <c r="G932" s="1">
        <f t="shared" si="14"/>
        <v>19304.924268112798</v>
      </c>
    </row>
    <row r="933" spans="1:7" hidden="1" x14ac:dyDescent="0.35">
      <c r="A933" t="s">
        <v>943</v>
      </c>
      <c r="B933" t="s">
        <v>893</v>
      </c>
      <c r="C933" t="s">
        <v>777</v>
      </c>
      <c r="D933">
        <v>0</v>
      </c>
      <c r="E933">
        <v>36664.074702999998</v>
      </c>
      <c r="F933">
        <v>33995471.696399003</v>
      </c>
      <c r="G933" s="1">
        <f t="shared" si="14"/>
        <v>3399.5471696399004</v>
      </c>
    </row>
    <row r="934" spans="1:7" hidden="1" x14ac:dyDescent="0.35">
      <c r="A934" t="s">
        <v>944</v>
      </c>
      <c r="B934" t="s">
        <v>801</v>
      </c>
      <c r="C934" t="s">
        <v>395</v>
      </c>
      <c r="D934">
        <v>0</v>
      </c>
      <c r="E934">
        <v>45399.006473000001</v>
      </c>
      <c r="F934">
        <v>78803717.824766994</v>
      </c>
      <c r="G934" s="1">
        <f t="shared" si="14"/>
        <v>7880.3717824766991</v>
      </c>
    </row>
    <row r="935" spans="1:7" hidden="1" x14ac:dyDescent="0.35">
      <c r="A935" t="s">
        <v>725</v>
      </c>
      <c r="B935" t="s">
        <v>893</v>
      </c>
      <c r="C935" t="s">
        <v>777</v>
      </c>
      <c r="D935">
        <v>0</v>
      </c>
      <c r="E935">
        <v>49733.566504000002</v>
      </c>
      <c r="F935">
        <v>93074798.287493005</v>
      </c>
      <c r="G935" s="1">
        <f t="shared" si="14"/>
        <v>9307.4798287493013</v>
      </c>
    </row>
    <row r="936" spans="1:7" hidden="1" x14ac:dyDescent="0.35">
      <c r="A936" t="s">
        <v>945</v>
      </c>
      <c r="B936" t="s">
        <v>946</v>
      </c>
      <c r="C936" t="s">
        <v>395</v>
      </c>
      <c r="D936">
        <v>0</v>
      </c>
      <c r="E936">
        <v>63317.482191000003</v>
      </c>
      <c r="F936">
        <v>135269859.10764301</v>
      </c>
      <c r="G936" s="1">
        <f t="shared" si="14"/>
        <v>13526.985910764301</v>
      </c>
    </row>
    <row r="937" spans="1:7" hidden="1" x14ac:dyDescent="0.35">
      <c r="A937" t="s">
        <v>725</v>
      </c>
      <c r="B937" t="s">
        <v>725</v>
      </c>
      <c r="C937" t="s">
        <v>777</v>
      </c>
      <c r="D937">
        <v>0</v>
      </c>
      <c r="E937">
        <v>118420.304648</v>
      </c>
      <c r="F937">
        <v>410601284.11217701</v>
      </c>
      <c r="G937" s="1">
        <f t="shared" si="14"/>
        <v>41060.128411217702</v>
      </c>
    </row>
    <row r="938" spans="1:7" hidden="1" x14ac:dyDescent="0.35">
      <c r="A938" t="s">
        <v>947</v>
      </c>
      <c r="B938" t="s">
        <v>893</v>
      </c>
      <c r="C938" t="s">
        <v>777</v>
      </c>
      <c r="D938">
        <v>0</v>
      </c>
      <c r="E938">
        <v>74759.062709000005</v>
      </c>
      <c r="F938">
        <v>120070160.601118</v>
      </c>
      <c r="G938" s="1">
        <f t="shared" si="14"/>
        <v>12007.0160601118</v>
      </c>
    </row>
    <row r="939" spans="1:7" hidden="1" x14ac:dyDescent="0.35">
      <c r="A939" t="s">
        <v>948</v>
      </c>
      <c r="B939" t="s">
        <v>395</v>
      </c>
      <c r="C939" t="s">
        <v>395</v>
      </c>
      <c r="D939">
        <v>0</v>
      </c>
      <c r="E939">
        <v>98853.971185999995</v>
      </c>
      <c r="F939">
        <v>324872362.39108503</v>
      </c>
      <c r="G939" s="1">
        <f t="shared" si="14"/>
        <v>32487.236239108504</v>
      </c>
    </row>
    <row r="940" spans="1:7" hidden="1" x14ac:dyDescent="0.35">
      <c r="A940" t="s">
        <v>949</v>
      </c>
      <c r="B940" t="s">
        <v>801</v>
      </c>
      <c r="C940" t="s">
        <v>395</v>
      </c>
      <c r="D940">
        <v>0</v>
      </c>
      <c r="E940">
        <v>81262.610318000006</v>
      </c>
      <c r="F940">
        <v>235052959.331074</v>
      </c>
      <c r="G940" s="1">
        <f t="shared" si="14"/>
        <v>23505.295933107402</v>
      </c>
    </row>
    <row r="941" spans="1:7" hidden="1" x14ac:dyDescent="0.35">
      <c r="A941" t="s">
        <v>950</v>
      </c>
      <c r="B941" t="s">
        <v>801</v>
      </c>
      <c r="C941" t="s">
        <v>395</v>
      </c>
      <c r="D941">
        <v>0</v>
      </c>
      <c r="E941">
        <v>108065.051494</v>
      </c>
      <c r="F941">
        <v>231835074.929546</v>
      </c>
      <c r="G941" s="1">
        <f t="shared" si="14"/>
        <v>23183.507492954599</v>
      </c>
    </row>
    <row r="942" spans="1:7" hidden="1" x14ac:dyDescent="0.35">
      <c r="A942" t="s">
        <v>951</v>
      </c>
      <c r="B942" t="s">
        <v>946</v>
      </c>
      <c r="C942" t="s">
        <v>395</v>
      </c>
      <c r="D942">
        <v>0</v>
      </c>
      <c r="E942">
        <v>119535.61405600001</v>
      </c>
      <c r="F942">
        <v>364476078.50197703</v>
      </c>
      <c r="G942" s="1">
        <f t="shared" si="14"/>
        <v>36447.607850197703</v>
      </c>
    </row>
    <row r="943" spans="1:7" hidden="1" x14ac:dyDescent="0.35">
      <c r="A943" t="s">
        <v>790</v>
      </c>
      <c r="B943" t="s">
        <v>609</v>
      </c>
      <c r="C943" t="s">
        <v>777</v>
      </c>
      <c r="D943">
        <v>0</v>
      </c>
      <c r="E943">
        <v>77147.466310000003</v>
      </c>
      <c r="F943">
        <v>72075491.806926996</v>
      </c>
      <c r="G943" s="1">
        <f t="shared" si="14"/>
        <v>7207.5491806926993</v>
      </c>
    </row>
    <row r="944" spans="1:7" hidden="1" x14ac:dyDescent="0.35">
      <c r="A944" t="s">
        <v>326</v>
      </c>
      <c r="B944" t="s">
        <v>609</v>
      </c>
      <c r="C944" t="s">
        <v>777</v>
      </c>
      <c r="D944">
        <v>0</v>
      </c>
      <c r="E944">
        <v>229384.12705899999</v>
      </c>
      <c r="F944">
        <v>381958767.799842</v>
      </c>
      <c r="G944" s="1">
        <f t="shared" si="14"/>
        <v>38195.876779984203</v>
      </c>
    </row>
    <row r="945" spans="1:7" hidden="1" x14ac:dyDescent="0.35">
      <c r="A945" t="s">
        <v>952</v>
      </c>
      <c r="B945" t="s">
        <v>609</v>
      </c>
      <c r="C945" t="s">
        <v>777</v>
      </c>
      <c r="D945">
        <v>0</v>
      </c>
      <c r="E945">
        <v>31591.760625999999</v>
      </c>
      <c r="F945">
        <v>15214086.809141999</v>
      </c>
      <c r="G945" s="1">
        <f t="shared" si="14"/>
        <v>1521.4086809142</v>
      </c>
    </row>
    <row r="946" spans="1:7" hidden="1" x14ac:dyDescent="0.35">
      <c r="A946" t="s">
        <v>953</v>
      </c>
      <c r="B946" t="s">
        <v>893</v>
      </c>
      <c r="C946" t="s">
        <v>777</v>
      </c>
      <c r="D946">
        <v>0</v>
      </c>
      <c r="E946">
        <v>83114.572797000001</v>
      </c>
      <c r="F946">
        <v>281327708.86365902</v>
      </c>
      <c r="G946" s="1">
        <f t="shared" si="14"/>
        <v>28132.770886365903</v>
      </c>
    </row>
    <row r="947" spans="1:7" hidden="1" x14ac:dyDescent="0.35">
      <c r="A947" t="s">
        <v>954</v>
      </c>
      <c r="B947" t="s">
        <v>946</v>
      </c>
      <c r="C947" t="s">
        <v>395</v>
      </c>
      <c r="D947">
        <v>0</v>
      </c>
      <c r="E947">
        <v>59888.910548</v>
      </c>
      <c r="F947">
        <v>128382548.29891799</v>
      </c>
      <c r="G947" s="1">
        <f t="shared" si="14"/>
        <v>12838.254829891799</v>
      </c>
    </row>
    <row r="948" spans="1:7" hidden="1" x14ac:dyDescent="0.35">
      <c r="A948" t="s">
        <v>955</v>
      </c>
      <c r="B948" t="s">
        <v>725</v>
      </c>
      <c r="C948" t="s">
        <v>777</v>
      </c>
      <c r="D948">
        <v>0</v>
      </c>
      <c r="E948">
        <v>50033.356261000001</v>
      </c>
      <c r="F948">
        <v>100289088.66772</v>
      </c>
      <c r="G948" s="1">
        <f t="shared" si="14"/>
        <v>10028.908866772001</v>
      </c>
    </row>
    <row r="949" spans="1:7" hidden="1" x14ac:dyDescent="0.35">
      <c r="A949" t="s">
        <v>956</v>
      </c>
      <c r="B949" t="s">
        <v>801</v>
      </c>
      <c r="C949" t="s">
        <v>395</v>
      </c>
      <c r="D949">
        <v>0</v>
      </c>
      <c r="E949">
        <v>72573.508845999997</v>
      </c>
      <c r="F949">
        <v>234088902.74081001</v>
      </c>
      <c r="G949" s="1">
        <f t="shared" si="14"/>
        <v>23408.890274081001</v>
      </c>
    </row>
    <row r="950" spans="1:7" hidden="1" x14ac:dyDescent="0.35">
      <c r="A950" t="s">
        <v>825</v>
      </c>
      <c r="B950" t="s">
        <v>957</v>
      </c>
      <c r="C950" t="s">
        <v>957</v>
      </c>
      <c r="D950">
        <v>0</v>
      </c>
      <c r="E950">
        <v>82048.775884999995</v>
      </c>
      <c r="F950">
        <v>157681776.31213701</v>
      </c>
      <c r="G950" s="1">
        <f t="shared" si="14"/>
        <v>15768.177631213701</v>
      </c>
    </row>
    <row r="951" spans="1:7" hidden="1" x14ac:dyDescent="0.35">
      <c r="A951" t="s">
        <v>958</v>
      </c>
      <c r="B951" t="s">
        <v>957</v>
      </c>
      <c r="C951" t="s">
        <v>957</v>
      </c>
      <c r="D951">
        <v>0</v>
      </c>
      <c r="E951">
        <v>198877.41604899999</v>
      </c>
      <c r="F951">
        <v>311615759.72852898</v>
      </c>
      <c r="G951" s="1">
        <f t="shared" si="14"/>
        <v>31161.575972852897</v>
      </c>
    </row>
    <row r="952" spans="1:7" hidden="1" x14ac:dyDescent="0.35">
      <c r="A952" t="s">
        <v>386</v>
      </c>
      <c r="B952" t="s">
        <v>959</v>
      </c>
      <c r="C952" t="s">
        <v>957</v>
      </c>
      <c r="D952">
        <v>0</v>
      </c>
      <c r="E952">
        <v>47801.934623000001</v>
      </c>
      <c r="F952">
        <v>82451434.446513996</v>
      </c>
      <c r="G952" s="1">
        <f t="shared" si="14"/>
        <v>8245.1434446513995</v>
      </c>
    </row>
    <row r="953" spans="1:7" hidden="1" x14ac:dyDescent="0.35">
      <c r="A953" t="s">
        <v>960</v>
      </c>
      <c r="B953" t="s">
        <v>961</v>
      </c>
      <c r="C953" t="s">
        <v>395</v>
      </c>
      <c r="D953">
        <v>0</v>
      </c>
      <c r="E953">
        <v>55717.928835999999</v>
      </c>
      <c r="F953">
        <v>150182849.96810201</v>
      </c>
      <c r="G953" s="1">
        <f t="shared" si="14"/>
        <v>15018.2849968102</v>
      </c>
    </row>
    <row r="954" spans="1:7" hidden="1" x14ac:dyDescent="0.35">
      <c r="A954" t="s">
        <v>962</v>
      </c>
      <c r="B954" t="s">
        <v>959</v>
      </c>
      <c r="C954" t="s">
        <v>957</v>
      </c>
      <c r="D954">
        <v>0</v>
      </c>
      <c r="E954">
        <v>20858.667450000001</v>
      </c>
      <c r="F954">
        <v>19307174.092811</v>
      </c>
      <c r="G954" s="1">
        <f t="shared" si="14"/>
        <v>1930.7174092810999</v>
      </c>
    </row>
    <row r="955" spans="1:7" hidden="1" x14ac:dyDescent="0.35">
      <c r="A955" t="s">
        <v>963</v>
      </c>
      <c r="B955" t="s">
        <v>957</v>
      </c>
      <c r="C955" t="s">
        <v>957</v>
      </c>
      <c r="D955">
        <v>0</v>
      </c>
      <c r="E955">
        <v>143250.73381899999</v>
      </c>
      <c r="F955">
        <v>557497089.685884</v>
      </c>
      <c r="G955" s="1">
        <f t="shared" si="14"/>
        <v>55749.708968588398</v>
      </c>
    </row>
    <row r="956" spans="1:7" hidden="1" x14ac:dyDescent="0.35">
      <c r="A956" t="s">
        <v>964</v>
      </c>
      <c r="B956" t="s">
        <v>957</v>
      </c>
      <c r="C956" t="s">
        <v>957</v>
      </c>
      <c r="D956">
        <v>0</v>
      </c>
      <c r="E956">
        <v>68632.199854000006</v>
      </c>
      <c r="F956">
        <v>120169211.33454201</v>
      </c>
      <c r="G956" s="1">
        <f t="shared" si="14"/>
        <v>12016.921133454201</v>
      </c>
    </row>
    <row r="957" spans="1:7" hidden="1" x14ac:dyDescent="0.35">
      <c r="A957" t="s">
        <v>965</v>
      </c>
      <c r="B957" t="s">
        <v>645</v>
      </c>
      <c r="C957" t="s">
        <v>966</v>
      </c>
      <c r="D957">
        <v>0</v>
      </c>
      <c r="E957">
        <v>48849.225419000002</v>
      </c>
      <c r="F957">
        <v>106639746.339572</v>
      </c>
      <c r="G957" s="1">
        <f t="shared" si="14"/>
        <v>10663.974633957199</v>
      </c>
    </row>
    <row r="958" spans="1:7" hidden="1" x14ac:dyDescent="0.35">
      <c r="A958" t="s">
        <v>967</v>
      </c>
      <c r="B958" t="s">
        <v>967</v>
      </c>
      <c r="C958" t="s">
        <v>395</v>
      </c>
      <c r="D958">
        <v>0</v>
      </c>
      <c r="E958">
        <v>177380.28453899999</v>
      </c>
      <c r="F958">
        <v>874478227.62164497</v>
      </c>
      <c r="G958" s="1">
        <f t="shared" si="14"/>
        <v>87447.822762164491</v>
      </c>
    </row>
    <row r="959" spans="1:7" hidden="1" x14ac:dyDescent="0.35">
      <c r="A959" t="s">
        <v>968</v>
      </c>
      <c r="B959" t="s">
        <v>959</v>
      </c>
      <c r="C959" t="s">
        <v>957</v>
      </c>
      <c r="D959">
        <v>0</v>
      </c>
      <c r="E959">
        <v>145304.31507099999</v>
      </c>
      <c r="F959">
        <v>742987434.39915895</v>
      </c>
      <c r="G959" s="1">
        <f t="shared" si="14"/>
        <v>74298.743439915896</v>
      </c>
    </row>
    <row r="960" spans="1:7" hidden="1" x14ac:dyDescent="0.35">
      <c r="A960" t="s">
        <v>969</v>
      </c>
      <c r="B960" t="s">
        <v>645</v>
      </c>
      <c r="C960" t="s">
        <v>966</v>
      </c>
      <c r="D960">
        <v>0</v>
      </c>
      <c r="E960">
        <v>79993.506064999994</v>
      </c>
      <c r="F960">
        <v>255068676.39144</v>
      </c>
      <c r="G960" s="1">
        <f t="shared" si="14"/>
        <v>25506.867639144002</v>
      </c>
    </row>
    <row r="961" spans="1:7" hidden="1" x14ac:dyDescent="0.35">
      <c r="A961" t="s">
        <v>970</v>
      </c>
      <c r="B961" t="s">
        <v>957</v>
      </c>
      <c r="C961" t="s">
        <v>957</v>
      </c>
      <c r="D961">
        <v>0</v>
      </c>
      <c r="E961">
        <v>53641.481377999997</v>
      </c>
      <c r="F961">
        <v>123099880.930604</v>
      </c>
      <c r="G961" s="1">
        <f t="shared" si="14"/>
        <v>12309.988093060399</v>
      </c>
    </row>
    <row r="962" spans="1:7" hidden="1" x14ac:dyDescent="0.35">
      <c r="A962" t="s">
        <v>971</v>
      </c>
      <c r="B962" t="s">
        <v>645</v>
      </c>
      <c r="C962" t="s">
        <v>966</v>
      </c>
      <c r="D962">
        <v>0</v>
      </c>
      <c r="E962">
        <v>58459.642956999996</v>
      </c>
      <c r="F962">
        <v>88782179.215434</v>
      </c>
      <c r="G962" s="1">
        <f t="shared" si="14"/>
        <v>8878.2179215434007</v>
      </c>
    </row>
    <row r="963" spans="1:7" hidden="1" x14ac:dyDescent="0.35">
      <c r="A963" t="s">
        <v>972</v>
      </c>
      <c r="B963" t="s">
        <v>959</v>
      </c>
      <c r="C963" t="s">
        <v>957</v>
      </c>
      <c r="D963">
        <v>0</v>
      </c>
      <c r="E963">
        <v>45574.208250000003</v>
      </c>
      <c r="F963">
        <v>76577907.812039003</v>
      </c>
      <c r="G963" s="1">
        <f t="shared" ref="G963:G1026" si="15">+F963/10000</f>
        <v>7657.7907812039002</v>
      </c>
    </row>
    <row r="964" spans="1:7" hidden="1" x14ac:dyDescent="0.35">
      <c r="A964" t="s">
        <v>973</v>
      </c>
      <c r="B964" t="s">
        <v>957</v>
      </c>
      <c r="C964" t="s">
        <v>957</v>
      </c>
      <c r="D964">
        <v>0</v>
      </c>
      <c r="E964">
        <v>46176.287303999998</v>
      </c>
      <c r="F964">
        <v>72583809.062004998</v>
      </c>
      <c r="G964" s="1">
        <f t="shared" si="15"/>
        <v>7258.3809062005002</v>
      </c>
    </row>
    <row r="965" spans="1:7" hidden="1" x14ac:dyDescent="0.35">
      <c r="A965" t="s">
        <v>974</v>
      </c>
      <c r="B965" t="s">
        <v>959</v>
      </c>
      <c r="C965" t="s">
        <v>957</v>
      </c>
      <c r="D965">
        <v>0</v>
      </c>
      <c r="E965">
        <v>33394.764749000002</v>
      </c>
      <c r="F965">
        <v>46619830.182631999</v>
      </c>
      <c r="G965" s="1">
        <f t="shared" si="15"/>
        <v>4661.9830182631995</v>
      </c>
    </row>
    <row r="966" spans="1:7" hidden="1" x14ac:dyDescent="0.35">
      <c r="A966" t="s">
        <v>975</v>
      </c>
      <c r="B966" t="s">
        <v>645</v>
      </c>
      <c r="C966" t="s">
        <v>966</v>
      </c>
      <c r="D966">
        <v>0</v>
      </c>
      <c r="E966">
        <v>38129.716927000001</v>
      </c>
      <c r="F966">
        <v>70656533.998089001</v>
      </c>
      <c r="G966" s="1">
        <f t="shared" si="15"/>
        <v>7065.6533998088998</v>
      </c>
    </row>
    <row r="967" spans="1:7" hidden="1" x14ac:dyDescent="0.35">
      <c r="A967" t="s">
        <v>281</v>
      </c>
      <c r="B967" t="s">
        <v>645</v>
      </c>
      <c r="C967" t="s">
        <v>966</v>
      </c>
      <c r="D967">
        <v>0</v>
      </c>
      <c r="E967">
        <v>123517.116813</v>
      </c>
      <c r="F967">
        <v>551069770.73031497</v>
      </c>
      <c r="G967" s="1">
        <f t="shared" si="15"/>
        <v>55106.977073031499</v>
      </c>
    </row>
    <row r="968" spans="1:7" hidden="1" x14ac:dyDescent="0.35">
      <c r="A968" t="s">
        <v>977</v>
      </c>
      <c r="B968" t="s">
        <v>645</v>
      </c>
      <c r="C968" t="s">
        <v>966</v>
      </c>
      <c r="D968">
        <v>0</v>
      </c>
      <c r="E968">
        <v>40714.963602000003</v>
      </c>
      <c r="F968">
        <v>31495669.015434001</v>
      </c>
      <c r="G968" s="1">
        <f t="shared" si="15"/>
        <v>3149.5669015434</v>
      </c>
    </row>
    <row r="969" spans="1:7" hidden="1" x14ac:dyDescent="0.35">
      <c r="A969" t="s">
        <v>978</v>
      </c>
      <c r="B969" t="s">
        <v>979</v>
      </c>
      <c r="C969" t="s">
        <v>395</v>
      </c>
      <c r="D969">
        <v>0</v>
      </c>
      <c r="E969">
        <v>141628.65330199999</v>
      </c>
      <c r="F969">
        <v>414900186.04944301</v>
      </c>
      <c r="G969" s="1">
        <f t="shared" si="15"/>
        <v>41490.0186049443</v>
      </c>
    </row>
    <row r="970" spans="1:7" hidden="1" x14ac:dyDescent="0.35">
      <c r="A970" t="s">
        <v>980</v>
      </c>
      <c r="B970" t="s">
        <v>959</v>
      </c>
      <c r="C970" t="s">
        <v>957</v>
      </c>
      <c r="D970">
        <v>0</v>
      </c>
      <c r="E970">
        <v>91278.891491000002</v>
      </c>
      <c r="F970">
        <v>285221654.90241301</v>
      </c>
      <c r="G970" s="1">
        <f t="shared" si="15"/>
        <v>28522.165490241299</v>
      </c>
    </row>
    <row r="971" spans="1:7" hidden="1" x14ac:dyDescent="0.35">
      <c r="A971" t="s">
        <v>981</v>
      </c>
      <c r="B971" t="s">
        <v>959</v>
      </c>
      <c r="C971" t="s">
        <v>957</v>
      </c>
      <c r="D971">
        <v>0</v>
      </c>
      <c r="E971">
        <v>114720.444988</v>
      </c>
      <c r="F971">
        <v>160122221.939661</v>
      </c>
      <c r="G971" s="1">
        <f t="shared" si="15"/>
        <v>16012.222193966099</v>
      </c>
    </row>
    <row r="972" spans="1:7" hidden="1" x14ac:dyDescent="0.35">
      <c r="A972" t="s">
        <v>982</v>
      </c>
      <c r="B972" t="s">
        <v>983</v>
      </c>
      <c r="C972" t="s">
        <v>966</v>
      </c>
      <c r="D972">
        <v>0</v>
      </c>
      <c r="E972">
        <v>26429.780549999999</v>
      </c>
      <c r="F972">
        <v>20746199.464122001</v>
      </c>
      <c r="G972" s="1">
        <f t="shared" si="15"/>
        <v>2074.6199464122001</v>
      </c>
    </row>
    <row r="973" spans="1:7" hidden="1" x14ac:dyDescent="0.35">
      <c r="A973" t="s">
        <v>961</v>
      </c>
      <c r="B973" t="s">
        <v>961</v>
      </c>
      <c r="C973" t="s">
        <v>395</v>
      </c>
      <c r="D973">
        <v>0</v>
      </c>
      <c r="E973">
        <v>130069.40403600001</v>
      </c>
      <c r="F973">
        <v>552395664.265576</v>
      </c>
      <c r="G973" s="1">
        <f t="shared" si="15"/>
        <v>55239.566426557598</v>
      </c>
    </row>
    <row r="974" spans="1:7" hidden="1" x14ac:dyDescent="0.35">
      <c r="A974" t="s">
        <v>984</v>
      </c>
      <c r="B974" t="s">
        <v>983</v>
      </c>
      <c r="C974" t="s">
        <v>966</v>
      </c>
      <c r="D974">
        <v>0</v>
      </c>
      <c r="E974">
        <v>15197.870514</v>
      </c>
      <c r="F974">
        <v>11914397.906529</v>
      </c>
      <c r="G974" s="1">
        <f t="shared" si="15"/>
        <v>1191.4397906529</v>
      </c>
    </row>
    <row r="975" spans="1:7" hidden="1" x14ac:dyDescent="0.35">
      <c r="A975" t="s">
        <v>985</v>
      </c>
      <c r="B975" t="s">
        <v>959</v>
      </c>
      <c r="C975" t="s">
        <v>957</v>
      </c>
      <c r="D975">
        <v>0</v>
      </c>
      <c r="E975">
        <v>63530.319320000002</v>
      </c>
      <c r="F975">
        <v>107464552.135223</v>
      </c>
      <c r="G975" s="1">
        <f t="shared" si="15"/>
        <v>10746.4552135223</v>
      </c>
    </row>
    <row r="976" spans="1:7" hidden="1" x14ac:dyDescent="0.35">
      <c r="A976" t="s">
        <v>976</v>
      </c>
      <c r="B976" t="s">
        <v>961</v>
      </c>
      <c r="C976" t="s">
        <v>395</v>
      </c>
      <c r="D976">
        <v>0</v>
      </c>
      <c r="E976">
        <v>96448.353650999998</v>
      </c>
      <c r="F976">
        <v>205479703.31550801</v>
      </c>
      <c r="G976" s="1">
        <f t="shared" si="15"/>
        <v>20547.970331550801</v>
      </c>
    </row>
    <row r="977" spans="1:7" hidden="1" x14ac:dyDescent="0.35">
      <c r="A977" t="s">
        <v>986</v>
      </c>
      <c r="B977" t="s">
        <v>645</v>
      </c>
      <c r="C977" t="s">
        <v>966</v>
      </c>
      <c r="D977">
        <v>0</v>
      </c>
      <c r="E977">
        <v>43668.943535999999</v>
      </c>
      <c r="F977">
        <v>109094188.757825</v>
      </c>
      <c r="G977" s="1">
        <f t="shared" si="15"/>
        <v>10909.4188757825</v>
      </c>
    </row>
    <row r="978" spans="1:7" hidden="1" x14ac:dyDescent="0.35">
      <c r="A978" t="s">
        <v>987</v>
      </c>
      <c r="B978" t="s">
        <v>983</v>
      </c>
      <c r="C978" t="s">
        <v>966</v>
      </c>
      <c r="D978">
        <v>0</v>
      </c>
      <c r="E978">
        <v>81958.732812000002</v>
      </c>
      <c r="F978">
        <v>126089673.782507</v>
      </c>
      <c r="G978" s="1">
        <f t="shared" si="15"/>
        <v>12608.9673782507</v>
      </c>
    </row>
    <row r="979" spans="1:7" hidden="1" x14ac:dyDescent="0.35">
      <c r="A979" t="s">
        <v>645</v>
      </c>
      <c r="B979" t="s">
        <v>645</v>
      </c>
      <c r="C979" t="s">
        <v>966</v>
      </c>
      <c r="D979">
        <v>0</v>
      </c>
      <c r="E979">
        <v>98071.002647000001</v>
      </c>
      <c r="F979">
        <v>226415360.37084699</v>
      </c>
      <c r="G979" s="1">
        <f t="shared" si="15"/>
        <v>22641.536037084697</v>
      </c>
    </row>
    <row r="980" spans="1:7" hidden="1" x14ac:dyDescent="0.35">
      <c r="A980" t="s">
        <v>988</v>
      </c>
      <c r="B980" t="s">
        <v>983</v>
      </c>
      <c r="C980" t="s">
        <v>966</v>
      </c>
      <c r="D980">
        <v>0</v>
      </c>
      <c r="E980">
        <v>41200.649328</v>
      </c>
      <c r="F980">
        <v>62513474.792153999</v>
      </c>
      <c r="G980" s="1">
        <f t="shared" si="15"/>
        <v>6251.3474792154002</v>
      </c>
    </row>
    <row r="981" spans="1:7" hidden="1" x14ac:dyDescent="0.35">
      <c r="A981" t="s">
        <v>989</v>
      </c>
      <c r="B981" t="s">
        <v>645</v>
      </c>
      <c r="C981" t="s">
        <v>966</v>
      </c>
      <c r="D981">
        <v>0</v>
      </c>
      <c r="E981">
        <v>54356.571557000003</v>
      </c>
      <c r="F981">
        <v>78672840.836595997</v>
      </c>
      <c r="G981" s="1">
        <f t="shared" si="15"/>
        <v>7867.2840836595997</v>
      </c>
    </row>
    <row r="982" spans="1:7" hidden="1" x14ac:dyDescent="0.35">
      <c r="A982" t="s">
        <v>990</v>
      </c>
      <c r="B982" t="s">
        <v>983</v>
      </c>
      <c r="C982" t="s">
        <v>966</v>
      </c>
      <c r="D982">
        <v>0</v>
      </c>
      <c r="E982">
        <v>33116.477724999997</v>
      </c>
      <c r="F982">
        <v>42745045.280786</v>
      </c>
      <c r="G982" s="1">
        <f t="shared" si="15"/>
        <v>4274.5045280785998</v>
      </c>
    </row>
    <row r="983" spans="1:7" hidden="1" x14ac:dyDescent="0.35">
      <c r="A983" t="s">
        <v>742</v>
      </c>
      <c r="B983" t="s">
        <v>991</v>
      </c>
      <c r="C983" t="s">
        <v>992</v>
      </c>
      <c r="D983">
        <v>0</v>
      </c>
      <c r="E983">
        <v>61288.080212000001</v>
      </c>
      <c r="F983">
        <v>118864833.565273</v>
      </c>
      <c r="G983" s="1">
        <f t="shared" si="15"/>
        <v>11886.4833565273</v>
      </c>
    </row>
    <row r="984" spans="1:7" hidden="1" x14ac:dyDescent="0.35">
      <c r="A984" t="s">
        <v>993</v>
      </c>
      <c r="B984" t="s">
        <v>991</v>
      </c>
      <c r="C984" t="s">
        <v>992</v>
      </c>
      <c r="D984">
        <v>0</v>
      </c>
      <c r="E984">
        <v>108935.579463</v>
      </c>
      <c r="F984">
        <v>440366551.49652398</v>
      </c>
      <c r="G984" s="1">
        <f t="shared" si="15"/>
        <v>44036.655149652397</v>
      </c>
    </row>
    <row r="985" spans="1:7" hidden="1" x14ac:dyDescent="0.35">
      <c r="A985" t="s">
        <v>994</v>
      </c>
      <c r="B985" t="s">
        <v>983</v>
      </c>
      <c r="C985" t="s">
        <v>966</v>
      </c>
      <c r="D985">
        <v>0</v>
      </c>
      <c r="E985">
        <v>88526.500505000004</v>
      </c>
      <c r="F985">
        <v>305393904.179905</v>
      </c>
      <c r="G985" s="1">
        <f t="shared" si="15"/>
        <v>30539.3904179905</v>
      </c>
    </row>
    <row r="986" spans="1:7" hidden="1" x14ac:dyDescent="0.35">
      <c r="A986" t="s">
        <v>995</v>
      </c>
      <c r="B986" t="s">
        <v>983</v>
      </c>
      <c r="C986" t="s">
        <v>966</v>
      </c>
      <c r="D986">
        <v>0</v>
      </c>
      <c r="E986">
        <v>57271.784925</v>
      </c>
      <c r="F986">
        <v>117582458.317524</v>
      </c>
      <c r="G986" s="1">
        <f t="shared" si="15"/>
        <v>11758.2458317524</v>
      </c>
    </row>
    <row r="987" spans="1:7" hidden="1" x14ac:dyDescent="0.35">
      <c r="A987" t="s">
        <v>996</v>
      </c>
      <c r="B987" t="s">
        <v>983</v>
      </c>
      <c r="C987" t="s">
        <v>966</v>
      </c>
      <c r="D987">
        <v>0</v>
      </c>
      <c r="E987">
        <v>77278.945548000003</v>
      </c>
      <c r="F987">
        <v>210711451.517317</v>
      </c>
      <c r="G987" s="1">
        <f t="shared" si="15"/>
        <v>21071.1451517317</v>
      </c>
    </row>
    <row r="988" spans="1:7" hidden="1" x14ac:dyDescent="0.35">
      <c r="A988" t="s">
        <v>997</v>
      </c>
      <c r="B988" t="s">
        <v>983</v>
      </c>
      <c r="C988" t="s">
        <v>966</v>
      </c>
      <c r="D988">
        <v>0</v>
      </c>
      <c r="E988">
        <v>51626.026836999998</v>
      </c>
      <c r="F988">
        <v>92617730.003750995</v>
      </c>
      <c r="G988" s="1">
        <f t="shared" si="15"/>
        <v>9261.7730003751003</v>
      </c>
    </row>
    <row r="989" spans="1:7" hidden="1" x14ac:dyDescent="0.35">
      <c r="A989" t="s">
        <v>439</v>
      </c>
      <c r="B989" t="s">
        <v>998</v>
      </c>
      <c r="C989" t="s">
        <v>957</v>
      </c>
      <c r="D989">
        <v>0</v>
      </c>
      <c r="E989">
        <v>245544.67610700001</v>
      </c>
      <c r="F989">
        <v>273909301.93701297</v>
      </c>
      <c r="G989" s="1">
        <f t="shared" si="15"/>
        <v>27390.930193701297</v>
      </c>
    </row>
    <row r="990" spans="1:7" hidden="1" x14ac:dyDescent="0.35">
      <c r="A990" t="s">
        <v>999</v>
      </c>
      <c r="B990" t="s">
        <v>983</v>
      </c>
      <c r="C990" t="s">
        <v>966</v>
      </c>
      <c r="D990">
        <v>0</v>
      </c>
      <c r="E990">
        <v>48776.773336999999</v>
      </c>
      <c r="F990">
        <v>122047048.66900399</v>
      </c>
      <c r="G990" s="1">
        <f t="shared" si="15"/>
        <v>12204.7048669004</v>
      </c>
    </row>
    <row r="991" spans="1:7" hidden="1" x14ac:dyDescent="0.35">
      <c r="A991" t="s">
        <v>1000</v>
      </c>
      <c r="B991" t="s">
        <v>991</v>
      </c>
      <c r="C991" t="s">
        <v>992</v>
      </c>
      <c r="D991">
        <v>0</v>
      </c>
      <c r="E991">
        <v>79333.662697000007</v>
      </c>
      <c r="F991">
        <v>185765048.35446399</v>
      </c>
      <c r="G991" s="1">
        <f t="shared" si="15"/>
        <v>18576.504835446398</v>
      </c>
    </row>
    <row r="992" spans="1:7" hidden="1" x14ac:dyDescent="0.35">
      <c r="A992" t="s">
        <v>1001</v>
      </c>
      <c r="B992" t="s">
        <v>983</v>
      </c>
      <c r="C992" t="s">
        <v>966</v>
      </c>
      <c r="D992">
        <v>0</v>
      </c>
      <c r="E992">
        <v>74534.434221000003</v>
      </c>
      <c r="F992">
        <v>185342321.92824101</v>
      </c>
      <c r="G992" s="1">
        <f t="shared" si="15"/>
        <v>18534.2321928241</v>
      </c>
    </row>
    <row r="993" spans="1:7" hidden="1" x14ac:dyDescent="0.35">
      <c r="A993" t="s">
        <v>1002</v>
      </c>
      <c r="B993" t="s">
        <v>991</v>
      </c>
      <c r="C993" t="s">
        <v>992</v>
      </c>
      <c r="D993">
        <v>0</v>
      </c>
      <c r="E993">
        <v>75209.268836000003</v>
      </c>
      <c r="F993">
        <v>157024136.148662</v>
      </c>
      <c r="G993" s="1">
        <f t="shared" si="15"/>
        <v>15702.4136148662</v>
      </c>
    </row>
    <row r="994" spans="1:7" hidden="1" x14ac:dyDescent="0.35">
      <c r="A994" t="s">
        <v>1003</v>
      </c>
      <c r="B994" t="s">
        <v>1004</v>
      </c>
      <c r="C994" t="s">
        <v>992</v>
      </c>
      <c r="D994">
        <v>0</v>
      </c>
      <c r="E994">
        <v>58878.448620000003</v>
      </c>
      <c r="F994">
        <v>133260492.73497701</v>
      </c>
      <c r="G994" s="1">
        <f t="shared" si="15"/>
        <v>13326.049273497702</v>
      </c>
    </row>
    <row r="995" spans="1:7" hidden="1" x14ac:dyDescent="0.35">
      <c r="A995" t="s">
        <v>1005</v>
      </c>
      <c r="B995" t="s">
        <v>991</v>
      </c>
      <c r="C995" t="s">
        <v>992</v>
      </c>
      <c r="D995">
        <v>0</v>
      </c>
      <c r="E995">
        <v>74078.125981999998</v>
      </c>
      <c r="F995">
        <v>237788664.64655101</v>
      </c>
      <c r="G995" s="1">
        <f t="shared" si="15"/>
        <v>23778.866464655101</v>
      </c>
    </row>
    <row r="996" spans="1:7" hidden="1" x14ac:dyDescent="0.35">
      <c r="A996" t="s">
        <v>1006</v>
      </c>
      <c r="B996" t="s">
        <v>1004</v>
      </c>
      <c r="C996" t="s">
        <v>992</v>
      </c>
      <c r="D996">
        <v>0</v>
      </c>
      <c r="E996">
        <v>151898.44331</v>
      </c>
      <c r="F996">
        <v>821006297.34470201</v>
      </c>
      <c r="G996" s="1">
        <f t="shared" si="15"/>
        <v>82100.629734470203</v>
      </c>
    </row>
    <row r="997" spans="1:7" hidden="1" x14ac:dyDescent="0.35">
      <c r="A997" t="s">
        <v>1007</v>
      </c>
      <c r="B997" t="s">
        <v>983</v>
      </c>
      <c r="C997" t="s">
        <v>966</v>
      </c>
      <c r="D997">
        <v>0</v>
      </c>
      <c r="E997">
        <v>91365.261016000004</v>
      </c>
      <c r="F997">
        <v>185861459.52667299</v>
      </c>
      <c r="G997" s="1">
        <f t="shared" si="15"/>
        <v>18586.145952667299</v>
      </c>
    </row>
    <row r="998" spans="1:7" hidden="1" x14ac:dyDescent="0.35">
      <c r="A998" t="s">
        <v>991</v>
      </c>
      <c r="B998" t="s">
        <v>991</v>
      </c>
      <c r="C998" t="s">
        <v>992</v>
      </c>
      <c r="D998">
        <v>0</v>
      </c>
      <c r="E998">
        <v>87404.115571999995</v>
      </c>
      <c r="F998">
        <v>287024052.35922599</v>
      </c>
      <c r="G998" s="1">
        <f t="shared" si="15"/>
        <v>28702.405235922597</v>
      </c>
    </row>
    <row r="999" spans="1:7" hidden="1" x14ac:dyDescent="0.35">
      <c r="A999" t="s">
        <v>1008</v>
      </c>
      <c r="B999" t="s">
        <v>1009</v>
      </c>
      <c r="C999" t="s">
        <v>966</v>
      </c>
      <c r="D999">
        <v>0</v>
      </c>
      <c r="E999">
        <v>60734.118308999998</v>
      </c>
      <c r="F999">
        <v>96028133.904278994</v>
      </c>
      <c r="G999" s="1">
        <f t="shared" si="15"/>
        <v>9602.8133904279002</v>
      </c>
    </row>
    <row r="1000" spans="1:7" hidden="1" x14ac:dyDescent="0.35">
      <c r="A1000" t="s">
        <v>1010</v>
      </c>
      <c r="B1000" t="s">
        <v>1004</v>
      </c>
      <c r="C1000" t="s">
        <v>992</v>
      </c>
      <c r="D1000">
        <v>0</v>
      </c>
      <c r="E1000">
        <v>153763.93186300001</v>
      </c>
      <c r="F1000">
        <v>454944124.03154701</v>
      </c>
      <c r="G1000" s="1">
        <f t="shared" si="15"/>
        <v>45494.412403154703</v>
      </c>
    </row>
    <row r="1001" spans="1:7" hidden="1" x14ac:dyDescent="0.35">
      <c r="A1001" t="s">
        <v>1011</v>
      </c>
      <c r="B1001" t="s">
        <v>991</v>
      </c>
      <c r="C1001" t="s">
        <v>992</v>
      </c>
      <c r="D1001">
        <v>0</v>
      </c>
      <c r="E1001">
        <v>46784.652628000003</v>
      </c>
      <c r="F1001">
        <v>41588377.274360001</v>
      </c>
      <c r="G1001" s="1">
        <f t="shared" si="15"/>
        <v>4158.837727436</v>
      </c>
    </row>
    <row r="1002" spans="1:7" hidden="1" x14ac:dyDescent="0.35">
      <c r="A1002" t="s">
        <v>1012</v>
      </c>
      <c r="B1002" t="s">
        <v>1004</v>
      </c>
      <c r="C1002" t="s">
        <v>992</v>
      </c>
      <c r="D1002">
        <v>0</v>
      </c>
      <c r="E1002">
        <v>78398.691489000004</v>
      </c>
      <c r="F1002">
        <v>192120249.99597201</v>
      </c>
      <c r="G1002" s="1">
        <f t="shared" si="15"/>
        <v>19212.024999597201</v>
      </c>
    </row>
    <row r="1003" spans="1:7" hidden="1" x14ac:dyDescent="0.35">
      <c r="A1003" t="s">
        <v>1013</v>
      </c>
      <c r="B1003" t="s">
        <v>1009</v>
      </c>
      <c r="C1003" t="s">
        <v>966</v>
      </c>
      <c r="D1003">
        <v>0</v>
      </c>
      <c r="E1003">
        <v>55121.779284999997</v>
      </c>
      <c r="F1003">
        <v>104817300.380126</v>
      </c>
      <c r="G1003" s="1">
        <f t="shared" si="15"/>
        <v>10481.7300380126</v>
      </c>
    </row>
    <row r="1004" spans="1:7" hidden="1" x14ac:dyDescent="0.35">
      <c r="A1004" t="s">
        <v>1014</v>
      </c>
      <c r="B1004" t="s">
        <v>1009</v>
      </c>
      <c r="C1004" t="s">
        <v>966</v>
      </c>
      <c r="D1004">
        <v>0</v>
      </c>
      <c r="E1004">
        <v>100999.642326</v>
      </c>
      <c r="F1004">
        <v>259309744.857739</v>
      </c>
      <c r="G1004" s="1">
        <f t="shared" si="15"/>
        <v>25930.974485773899</v>
      </c>
    </row>
    <row r="1005" spans="1:7" hidden="1" x14ac:dyDescent="0.35">
      <c r="A1005" t="s">
        <v>1015</v>
      </c>
      <c r="B1005" t="s">
        <v>1004</v>
      </c>
      <c r="C1005" t="s">
        <v>992</v>
      </c>
      <c r="D1005">
        <v>0</v>
      </c>
      <c r="E1005">
        <v>59050.697530999998</v>
      </c>
      <c r="F1005">
        <v>62082985.425843999</v>
      </c>
      <c r="G1005" s="1">
        <f t="shared" si="15"/>
        <v>6208.2985425843999</v>
      </c>
    </row>
    <row r="1006" spans="1:7" hidden="1" x14ac:dyDescent="0.35">
      <c r="A1006" t="s">
        <v>1016</v>
      </c>
      <c r="B1006" t="s">
        <v>991</v>
      </c>
      <c r="C1006" t="s">
        <v>992</v>
      </c>
      <c r="D1006">
        <v>0</v>
      </c>
      <c r="E1006">
        <v>81338.902480000004</v>
      </c>
      <c r="F1006">
        <v>108936842.95457099</v>
      </c>
      <c r="G1006" s="1">
        <f t="shared" si="15"/>
        <v>10893.6842954571</v>
      </c>
    </row>
    <row r="1007" spans="1:7" hidden="1" x14ac:dyDescent="0.35">
      <c r="A1007" t="s">
        <v>1017</v>
      </c>
      <c r="B1007" t="s">
        <v>983</v>
      </c>
      <c r="C1007" t="s">
        <v>966</v>
      </c>
      <c r="D1007">
        <v>0</v>
      </c>
      <c r="E1007">
        <v>100455.764654</v>
      </c>
      <c r="F1007">
        <v>390003779.29241103</v>
      </c>
      <c r="G1007" s="1">
        <f t="shared" si="15"/>
        <v>39000.377929241105</v>
      </c>
    </row>
    <row r="1008" spans="1:7" hidden="1" x14ac:dyDescent="0.35">
      <c r="A1008" t="s">
        <v>1018</v>
      </c>
      <c r="B1008" t="s">
        <v>1009</v>
      </c>
      <c r="C1008" t="s">
        <v>966</v>
      </c>
      <c r="D1008">
        <v>0</v>
      </c>
      <c r="E1008">
        <v>70039.124756999998</v>
      </c>
      <c r="F1008">
        <v>182724232.58469799</v>
      </c>
      <c r="G1008" s="1">
        <f t="shared" si="15"/>
        <v>18272.4232584698</v>
      </c>
    </row>
    <row r="1009" spans="1:7" hidden="1" x14ac:dyDescent="0.35">
      <c r="A1009" t="s">
        <v>1019</v>
      </c>
      <c r="B1009" t="s">
        <v>1009</v>
      </c>
      <c r="C1009" t="s">
        <v>966</v>
      </c>
      <c r="D1009">
        <v>0</v>
      </c>
      <c r="E1009">
        <v>67500.878196999998</v>
      </c>
      <c r="F1009">
        <v>111108397.452738</v>
      </c>
      <c r="G1009" s="1">
        <f t="shared" si="15"/>
        <v>11110.839745273801</v>
      </c>
    </row>
    <row r="1010" spans="1:7" hidden="1" x14ac:dyDescent="0.35">
      <c r="A1010" t="s">
        <v>1020</v>
      </c>
      <c r="B1010" t="s">
        <v>992</v>
      </c>
      <c r="C1010" t="s">
        <v>992</v>
      </c>
      <c r="D1010">
        <v>0</v>
      </c>
      <c r="E1010">
        <v>42742.170030000001</v>
      </c>
      <c r="F1010">
        <v>99322861.836217999</v>
      </c>
      <c r="G1010" s="1">
        <f t="shared" si="15"/>
        <v>9932.2861836217999</v>
      </c>
    </row>
    <row r="1011" spans="1:7" hidden="1" x14ac:dyDescent="0.35">
      <c r="A1011" t="s">
        <v>1021</v>
      </c>
      <c r="B1011" t="s">
        <v>998</v>
      </c>
      <c r="C1011" t="s">
        <v>957</v>
      </c>
      <c r="D1011">
        <v>0</v>
      </c>
      <c r="E1011">
        <v>287093.13205199997</v>
      </c>
      <c r="F1011">
        <v>277118340.145078</v>
      </c>
      <c r="G1011" s="1">
        <f t="shared" si="15"/>
        <v>27711.8340145078</v>
      </c>
    </row>
    <row r="1012" spans="1:7" hidden="1" x14ac:dyDescent="0.35">
      <c r="A1012" t="s">
        <v>1022</v>
      </c>
      <c r="B1012" t="s">
        <v>992</v>
      </c>
      <c r="C1012" t="s">
        <v>992</v>
      </c>
      <c r="D1012">
        <v>0</v>
      </c>
      <c r="E1012">
        <v>98792.745758000005</v>
      </c>
      <c r="F1012">
        <v>279746555.49191999</v>
      </c>
      <c r="G1012" s="1">
        <f t="shared" si="15"/>
        <v>27974.655549192001</v>
      </c>
    </row>
    <row r="1013" spans="1:7" hidden="1" x14ac:dyDescent="0.35">
      <c r="A1013" t="s">
        <v>1023</v>
      </c>
      <c r="B1013" t="s">
        <v>992</v>
      </c>
      <c r="C1013" t="s">
        <v>992</v>
      </c>
      <c r="D1013">
        <v>0</v>
      </c>
      <c r="E1013">
        <v>56800.497236000003</v>
      </c>
      <c r="F1013">
        <v>69111050.105104998</v>
      </c>
      <c r="G1013" s="1">
        <f t="shared" si="15"/>
        <v>6911.1050105104996</v>
      </c>
    </row>
    <row r="1014" spans="1:7" hidden="1" x14ac:dyDescent="0.35">
      <c r="A1014" t="s">
        <v>1024</v>
      </c>
      <c r="B1014" t="s">
        <v>1009</v>
      </c>
      <c r="C1014" t="s">
        <v>966</v>
      </c>
      <c r="D1014">
        <v>0</v>
      </c>
      <c r="E1014">
        <v>55088.389651999998</v>
      </c>
      <c r="F1014">
        <v>78312024.071316004</v>
      </c>
      <c r="G1014" s="1">
        <f t="shared" si="15"/>
        <v>7831.2024071316</v>
      </c>
    </row>
    <row r="1015" spans="1:7" hidden="1" x14ac:dyDescent="0.35">
      <c r="A1015" t="s">
        <v>1025</v>
      </c>
      <c r="B1015" t="s">
        <v>1026</v>
      </c>
      <c r="C1015" t="s">
        <v>966</v>
      </c>
      <c r="D1015">
        <v>0</v>
      </c>
      <c r="E1015">
        <v>55033.969154999999</v>
      </c>
      <c r="F1015">
        <v>98649075.145838007</v>
      </c>
      <c r="G1015" s="1">
        <f t="shared" si="15"/>
        <v>9864.9075145838015</v>
      </c>
    </row>
    <row r="1016" spans="1:7" hidden="1" x14ac:dyDescent="0.35">
      <c r="A1016" t="s">
        <v>1027</v>
      </c>
      <c r="B1016" t="s">
        <v>1004</v>
      </c>
      <c r="C1016" t="s">
        <v>992</v>
      </c>
      <c r="D1016">
        <v>0</v>
      </c>
      <c r="E1016">
        <v>45306.319644000003</v>
      </c>
      <c r="F1016">
        <v>86275779.852766007</v>
      </c>
      <c r="G1016" s="1">
        <f t="shared" si="15"/>
        <v>8627.5779852766009</v>
      </c>
    </row>
    <row r="1017" spans="1:7" hidden="1" x14ac:dyDescent="0.35">
      <c r="A1017" t="s">
        <v>1028</v>
      </c>
      <c r="B1017" t="s">
        <v>992</v>
      </c>
      <c r="C1017" t="s">
        <v>992</v>
      </c>
      <c r="D1017">
        <v>0</v>
      </c>
      <c r="E1017">
        <v>39076.755313000001</v>
      </c>
      <c r="F1017">
        <v>63724914.283316001</v>
      </c>
      <c r="G1017" s="1">
        <f t="shared" si="15"/>
        <v>6372.4914283316002</v>
      </c>
    </row>
    <row r="1018" spans="1:7" hidden="1" x14ac:dyDescent="0.35">
      <c r="A1018" t="s">
        <v>1029</v>
      </c>
      <c r="B1018" t="s">
        <v>1030</v>
      </c>
      <c r="C1018" t="s">
        <v>840</v>
      </c>
      <c r="D1018">
        <v>0</v>
      </c>
      <c r="E1018">
        <v>370598.72786500002</v>
      </c>
      <c r="F1018">
        <v>1247845.5392110001</v>
      </c>
      <c r="G1018" s="1">
        <f t="shared" si="15"/>
        <v>124.78455392110001</v>
      </c>
    </row>
    <row r="1019" spans="1:7" hidden="1" x14ac:dyDescent="0.35">
      <c r="A1019" t="s">
        <v>1031</v>
      </c>
      <c r="B1019" t="s">
        <v>992</v>
      </c>
      <c r="C1019" t="s">
        <v>992</v>
      </c>
      <c r="D1019">
        <v>0</v>
      </c>
      <c r="E1019">
        <v>100750.135293</v>
      </c>
      <c r="F1019">
        <v>286266142.15233499</v>
      </c>
      <c r="G1019" s="1">
        <f t="shared" si="15"/>
        <v>28626.614215233498</v>
      </c>
    </row>
    <row r="1020" spans="1:7" hidden="1" x14ac:dyDescent="0.35">
      <c r="A1020" t="s">
        <v>1032</v>
      </c>
      <c r="B1020" t="s">
        <v>1033</v>
      </c>
      <c r="C1020" t="s">
        <v>992</v>
      </c>
      <c r="D1020">
        <v>0</v>
      </c>
      <c r="E1020">
        <v>122894.264027</v>
      </c>
      <c r="F1020">
        <v>160724757.51357099</v>
      </c>
      <c r="G1020" s="1">
        <f t="shared" si="15"/>
        <v>16072.4757513571</v>
      </c>
    </row>
    <row r="1021" spans="1:7" hidden="1" x14ac:dyDescent="0.35">
      <c r="A1021" t="s">
        <v>1034</v>
      </c>
      <c r="B1021" t="s">
        <v>992</v>
      </c>
      <c r="C1021" t="s">
        <v>992</v>
      </c>
      <c r="D1021">
        <v>0</v>
      </c>
      <c r="E1021">
        <v>51130.629682999999</v>
      </c>
      <c r="F1021">
        <v>135728381.23543501</v>
      </c>
      <c r="G1021" s="1">
        <f t="shared" si="15"/>
        <v>13572.838123543501</v>
      </c>
    </row>
    <row r="1022" spans="1:7" hidden="1" x14ac:dyDescent="0.35">
      <c r="A1022" t="s">
        <v>1035</v>
      </c>
      <c r="B1022" t="s">
        <v>1036</v>
      </c>
      <c r="C1022" t="s">
        <v>992</v>
      </c>
      <c r="D1022">
        <v>0</v>
      </c>
      <c r="E1022">
        <v>17466.66258</v>
      </c>
      <c r="F1022">
        <v>16447831.261324</v>
      </c>
      <c r="G1022" s="1">
        <f t="shared" si="15"/>
        <v>1644.7831261324</v>
      </c>
    </row>
    <row r="1023" spans="1:7" hidden="1" x14ac:dyDescent="0.35">
      <c r="A1023" t="s">
        <v>1037</v>
      </c>
      <c r="B1023" t="s">
        <v>1004</v>
      </c>
      <c r="C1023" t="s">
        <v>992</v>
      </c>
      <c r="D1023">
        <v>0</v>
      </c>
      <c r="E1023">
        <v>85334.094343999997</v>
      </c>
      <c r="F1023">
        <v>172668588.43355101</v>
      </c>
      <c r="G1023" s="1">
        <f t="shared" si="15"/>
        <v>17266.858843355101</v>
      </c>
    </row>
    <row r="1024" spans="1:7" hidden="1" x14ac:dyDescent="0.35">
      <c r="A1024" t="s">
        <v>1038</v>
      </c>
      <c r="B1024" t="s">
        <v>1036</v>
      </c>
      <c r="C1024" t="s">
        <v>992</v>
      </c>
      <c r="D1024">
        <v>0</v>
      </c>
      <c r="E1024">
        <v>42122.954118000001</v>
      </c>
      <c r="F1024">
        <v>61032831.747477002</v>
      </c>
      <c r="G1024" s="1">
        <f t="shared" si="15"/>
        <v>6103.2831747477003</v>
      </c>
    </row>
    <row r="1025" spans="1:7" hidden="1" x14ac:dyDescent="0.35">
      <c r="A1025" t="s">
        <v>1039</v>
      </c>
      <c r="B1025" t="s">
        <v>1009</v>
      </c>
      <c r="C1025" t="s">
        <v>966</v>
      </c>
      <c r="D1025">
        <v>0</v>
      </c>
      <c r="E1025">
        <v>65954.047718000002</v>
      </c>
      <c r="F1025">
        <v>175229393.003887</v>
      </c>
      <c r="G1025" s="1">
        <f t="shared" si="15"/>
        <v>17522.939300388698</v>
      </c>
    </row>
    <row r="1026" spans="1:7" hidden="1" x14ac:dyDescent="0.35">
      <c r="A1026" t="s">
        <v>1040</v>
      </c>
      <c r="B1026" t="s">
        <v>1026</v>
      </c>
      <c r="C1026" t="s">
        <v>966</v>
      </c>
      <c r="D1026">
        <v>0</v>
      </c>
      <c r="E1026">
        <v>71239.926021000007</v>
      </c>
      <c r="F1026">
        <v>167878975.46674901</v>
      </c>
      <c r="G1026" s="1">
        <f t="shared" si="15"/>
        <v>16787.8975466749</v>
      </c>
    </row>
    <row r="1027" spans="1:7" hidden="1" x14ac:dyDescent="0.35">
      <c r="A1027" t="s">
        <v>992</v>
      </c>
      <c r="B1027" t="s">
        <v>992</v>
      </c>
      <c r="C1027" t="s">
        <v>992</v>
      </c>
      <c r="D1027">
        <v>0</v>
      </c>
      <c r="E1027">
        <v>54587.555355999997</v>
      </c>
      <c r="F1027">
        <v>98715291.516721994</v>
      </c>
      <c r="G1027" s="1">
        <f t="shared" ref="G1027:G1090" si="16">+F1027/10000</f>
        <v>9871.5291516721991</v>
      </c>
    </row>
    <row r="1028" spans="1:7" hidden="1" x14ac:dyDescent="0.35">
      <c r="A1028" t="s">
        <v>1041</v>
      </c>
      <c r="B1028" t="s">
        <v>1026</v>
      </c>
      <c r="C1028" t="s">
        <v>966</v>
      </c>
      <c r="D1028">
        <v>0</v>
      </c>
      <c r="E1028">
        <v>71285.119281000007</v>
      </c>
      <c r="F1028">
        <v>112634683.4585</v>
      </c>
      <c r="G1028" s="1">
        <f t="shared" si="16"/>
        <v>11263.46834585</v>
      </c>
    </row>
    <row r="1029" spans="1:7" hidden="1" x14ac:dyDescent="0.35">
      <c r="A1029" t="s">
        <v>1042</v>
      </c>
      <c r="B1029" t="s">
        <v>1033</v>
      </c>
      <c r="C1029" t="s">
        <v>992</v>
      </c>
      <c r="D1029">
        <v>0</v>
      </c>
      <c r="E1029">
        <v>478395.76520199998</v>
      </c>
      <c r="F1029">
        <v>957652875.97912502</v>
      </c>
      <c r="G1029" s="1">
        <f t="shared" si="16"/>
        <v>95765.287597912509</v>
      </c>
    </row>
    <row r="1030" spans="1:7" hidden="1" x14ac:dyDescent="0.35">
      <c r="A1030" t="s">
        <v>1043</v>
      </c>
      <c r="B1030" t="s">
        <v>1036</v>
      </c>
      <c r="C1030" t="s">
        <v>992</v>
      </c>
      <c r="D1030">
        <v>0</v>
      </c>
      <c r="E1030">
        <v>34555.129540000002</v>
      </c>
      <c r="F1030">
        <v>29645982.915522002</v>
      </c>
      <c r="G1030" s="1">
        <f t="shared" si="16"/>
        <v>2964.5982915522</v>
      </c>
    </row>
    <row r="1031" spans="1:7" hidden="1" x14ac:dyDescent="0.35">
      <c r="A1031" t="s">
        <v>1044</v>
      </c>
      <c r="B1031" t="s">
        <v>983</v>
      </c>
      <c r="C1031" t="s">
        <v>966</v>
      </c>
      <c r="D1031">
        <v>0</v>
      </c>
      <c r="E1031">
        <v>108644.31347199999</v>
      </c>
      <c r="F1031">
        <v>437078015.111835</v>
      </c>
      <c r="G1031" s="1">
        <f t="shared" si="16"/>
        <v>43707.801511183497</v>
      </c>
    </row>
    <row r="1032" spans="1:7" hidden="1" x14ac:dyDescent="0.35">
      <c r="A1032" t="s">
        <v>1045</v>
      </c>
      <c r="B1032" t="s">
        <v>992</v>
      </c>
      <c r="C1032" t="s">
        <v>992</v>
      </c>
      <c r="D1032">
        <v>0</v>
      </c>
      <c r="E1032">
        <v>66887.668288999994</v>
      </c>
      <c r="F1032">
        <v>160317879.48289201</v>
      </c>
      <c r="G1032" s="1">
        <f t="shared" si="16"/>
        <v>16031.7879482892</v>
      </c>
    </row>
    <row r="1033" spans="1:7" hidden="1" x14ac:dyDescent="0.35">
      <c r="A1033" t="s">
        <v>1026</v>
      </c>
      <c r="B1033" t="s">
        <v>1026</v>
      </c>
      <c r="C1033" t="s">
        <v>966</v>
      </c>
      <c r="D1033">
        <v>0</v>
      </c>
      <c r="E1033">
        <v>301787.83331199997</v>
      </c>
      <c r="F1033">
        <v>2915069118.6941299</v>
      </c>
      <c r="G1033" s="1">
        <f t="shared" si="16"/>
        <v>291506.91186941299</v>
      </c>
    </row>
    <row r="1034" spans="1:7" hidden="1" x14ac:dyDescent="0.35">
      <c r="A1034" t="s">
        <v>1046</v>
      </c>
      <c r="B1034" t="s">
        <v>1036</v>
      </c>
      <c r="C1034" t="s">
        <v>992</v>
      </c>
      <c r="D1034">
        <v>0</v>
      </c>
      <c r="E1034">
        <v>41139.319521999998</v>
      </c>
      <c r="F1034">
        <v>70362392.898744002</v>
      </c>
      <c r="G1034" s="1">
        <f t="shared" si="16"/>
        <v>7036.2392898744001</v>
      </c>
    </row>
    <row r="1035" spans="1:7" hidden="1" x14ac:dyDescent="0.35">
      <c r="A1035" t="s">
        <v>1047</v>
      </c>
      <c r="B1035" t="s">
        <v>1033</v>
      </c>
      <c r="C1035" t="s">
        <v>992</v>
      </c>
      <c r="D1035">
        <v>0</v>
      </c>
      <c r="E1035">
        <v>49903.249962000002</v>
      </c>
      <c r="F1035">
        <v>19963650.045782998</v>
      </c>
      <c r="G1035" s="1">
        <f t="shared" si="16"/>
        <v>1996.3650045782999</v>
      </c>
    </row>
    <row r="1036" spans="1:7" hidden="1" x14ac:dyDescent="0.35">
      <c r="A1036" t="s">
        <v>200</v>
      </c>
      <c r="B1036" t="s">
        <v>1048</v>
      </c>
      <c r="C1036" t="s">
        <v>992</v>
      </c>
      <c r="D1036">
        <v>0</v>
      </c>
      <c r="E1036">
        <v>74121.149262000006</v>
      </c>
      <c r="F1036">
        <v>169309857.928657</v>
      </c>
      <c r="G1036" s="1">
        <f t="shared" si="16"/>
        <v>16930.9857928657</v>
      </c>
    </row>
    <row r="1037" spans="1:7" hidden="1" x14ac:dyDescent="0.35">
      <c r="A1037" t="s">
        <v>1049</v>
      </c>
      <c r="B1037" t="s">
        <v>1050</v>
      </c>
      <c r="C1037" t="s">
        <v>966</v>
      </c>
      <c r="D1037">
        <v>0</v>
      </c>
      <c r="E1037">
        <v>43881.374918000001</v>
      </c>
      <c r="F1037">
        <v>77507369.866649002</v>
      </c>
      <c r="G1037" s="1">
        <f t="shared" si="16"/>
        <v>7750.7369866649005</v>
      </c>
    </row>
    <row r="1038" spans="1:7" hidden="1" x14ac:dyDescent="0.35">
      <c r="A1038" t="s">
        <v>1051</v>
      </c>
      <c r="B1038" t="s">
        <v>1036</v>
      </c>
      <c r="C1038" t="s">
        <v>992</v>
      </c>
      <c r="D1038">
        <v>0</v>
      </c>
      <c r="E1038">
        <v>78384.862538999994</v>
      </c>
      <c r="F1038">
        <v>124175164.59116299</v>
      </c>
      <c r="G1038" s="1">
        <f t="shared" si="16"/>
        <v>12417.516459116299</v>
      </c>
    </row>
    <row r="1039" spans="1:7" hidden="1" x14ac:dyDescent="0.35">
      <c r="A1039" t="s">
        <v>1052</v>
      </c>
      <c r="B1039" t="s">
        <v>1050</v>
      </c>
      <c r="C1039" t="s">
        <v>966</v>
      </c>
      <c r="D1039">
        <v>0</v>
      </c>
      <c r="E1039">
        <v>27300.685547000001</v>
      </c>
      <c r="F1039">
        <v>39970106.540058002</v>
      </c>
      <c r="G1039" s="1">
        <f t="shared" si="16"/>
        <v>3997.0106540058</v>
      </c>
    </row>
    <row r="1040" spans="1:7" hidden="1" x14ac:dyDescent="0.35">
      <c r="A1040" t="s">
        <v>1053</v>
      </c>
      <c r="B1040" t="s">
        <v>725</v>
      </c>
      <c r="C1040" t="s">
        <v>777</v>
      </c>
      <c r="D1040">
        <v>0</v>
      </c>
      <c r="E1040">
        <v>117343.534422</v>
      </c>
      <c r="F1040">
        <v>379892779.83161199</v>
      </c>
      <c r="G1040" s="1">
        <f t="shared" si="16"/>
        <v>37989.277983161199</v>
      </c>
    </row>
    <row r="1041" spans="1:7" hidden="1" x14ac:dyDescent="0.35">
      <c r="A1041" t="s">
        <v>785</v>
      </c>
      <c r="B1041" t="s">
        <v>801</v>
      </c>
      <c r="C1041" t="s">
        <v>395</v>
      </c>
      <c r="D1041">
        <v>0</v>
      </c>
      <c r="E1041">
        <v>77647.861451999997</v>
      </c>
      <c r="F1041">
        <v>117361427.811141</v>
      </c>
      <c r="G1041" s="1">
        <f t="shared" si="16"/>
        <v>11736.1427811141</v>
      </c>
    </row>
    <row r="1042" spans="1:7" hidden="1" x14ac:dyDescent="0.35">
      <c r="A1042" t="s">
        <v>1054</v>
      </c>
      <c r="B1042" t="s">
        <v>893</v>
      </c>
      <c r="C1042" t="s">
        <v>777</v>
      </c>
      <c r="D1042">
        <v>0</v>
      </c>
      <c r="E1042">
        <v>93751.685146999997</v>
      </c>
      <c r="F1042">
        <v>319298087.62203401</v>
      </c>
      <c r="G1042" s="1">
        <f t="shared" si="16"/>
        <v>31929.8087622034</v>
      </c>
    </row>
    <row r="1043" spans="1:7" hidden="1" x14ac:dyDescent="0.35">
      <c r="A1043" t="s">
        <v>1055</v>
      </c>
      <c r="B1043" t="s">
        <v>1056</v>
      </c>
      <c r="C1043" t="s">
        <v>777</v>
      </c>
      <c r="D1043">
        <v>0</v>
      </c>
      <c r="E1043">
        <v>66576.078741000005</v>
      </c>
      <c r="F1043">
        <v>164645165.91789299</v>
      </c>
      <c r="G1043" s="1">
        <f t="shared" si="16"/>
        <v>16464.516591789299</v>
      </c>
    </row>
    <row r="1044" spans="1:7" hidden="1" x14ac:dyDescent="0.35">
      <c r="A1044" t="s">
        <v>1057</v>
      </c>
      <c r="B1044" t="s">
        <v>893</v>
      </c>
      <c r="C1044" t="s">
        <v>777</v>
      </c>
      <c r="D1044">
        <v>0</v>
      </c>
      <c r="E1044">
        <v>155377.589549</v>
      </c>
      <c r="F1044">
        <v>239507738.26838201</v>
      </c>
      <c r="G1044" s="1">
        <f t="shared" si="16"/>
        <v>23950.773826838202</v>
      </c>
    </row>
    <row r="1045" spans="1:7" hidden="1" x14ac:dyDescent="0.35">
      <c r="A1045" t="s">
        <v>1058</v>
      </c>
      <c r="B1045" t="s">
        <v>893</v>
      </c>
      <c r="C1045" t="s">
        <v>777</v>
      </c>
      <c r="D1045">
        <v>0</v>
      </c>
      <c r="E1045">
        <v>158657.55803700001</v>
      </c>
      <c r="F1045">
        <v>362129703.46321201</v>
      </c>
      <c r="G1045" s="1">
        <f t="shared" si="16"/>
        <v>36212.970346321199</v>
      </c>
    </row>
    <row r="1046" spans="1:7" hidden="1" x14ac:dyDescent="0.35">
      <c r="A1046" t="s">
        <v>888</v>
      </c>
      <c r="B1046" t="s">
        <v>609</v>
      </c>
      <c r="C1046" t="s">
        <v>777</v>
      </c>
      <c r="D1046">
        <v>0</v>
      </c>
      <c r="E1046">
        <v>279008.08431599999</v>
      </c>
      <c r="F1046">
        <v>881545106.26468396</v>
      </c>
      <c r="G1046" s="1">
        <f t="shared" si="16"/>
        <v>88154.5106264684</v>
      </c>
    </row>
    <row r="1047" spans="1:7" hidden="1" x14ac:dyDescent="0.35">
      <c r="A1047" t="s">
        <v>1059</v>
      </c>
      <c r="B1047" t="s">
        <v>946</v>
      </c>
      <c r="C1047" t="s">
        <v>395</v>
      </c>
      <c r="D1047">
        <v>0</v>
      </c>
      <c r="E1047">
        <v>132568.60971300001</v>
      </c>
      <c r="F1047">
        <v>493241423.99554199</v>
      </c>
      <c r="G1047" s="1">
        <f t="shared" si="16"/>
        <v>49324.142399554199</v>
      </c>
    </row>
    <row r="1048" spans="1:7" hidden="1" x14ac:dyDescent="0.35">
      <c r="A1048" t="s">
        <v>946</v>
      </c>
      <c r="B1048" t="s">
        <v>946</v>
      </c>
      <c r="C1048" t="s">
        <v>395</v>
      </c>
      <c r="D1048">
        <v>0</v>
      </c>
      <c r="E1048">
        <v>59329.051987999999</v>
      </c>
      <c r="F1048">
        <v>134162499.74289</v>
      </c>
      <c r="G1048" s="1">
        <f t="shared" si="16"/>
        <v>13416.249974289</v>
      </c>
    </row>
    <row r="1049" spans="1:7" hidden="1" x14ac:dyDescent="0.35">
      <c r="A1049" t="s">
        <v>1060</v>
      </c>
      <c r="B1049" t="s">
        <v>725</v>
      </c>
      <c r="C1049" t="s">
        <v>777</v>
      </c>
      <c r="D1049">
        <v>0</v>
      </c>
      <c r="E1049">
        <v>87158.465177000005</v>
      </c>
      <c r="F1049">
        <v>264801490.72833201</v>
      </c>
      <c r="G1049" s="1">
        <f t="shared" si="16"/>
        <v>26480.149072833203</v>
      </c>
    </row>
    <row r="1050" spans="1:7" hidden="1" x14ac:dyDescent="0.35">
      <c r="A1050" t="s">
        <v>1061</v>
      </c>
      <c r="B1050" t="s">
        <v>1062</v>
      </c>
      <c r="C1050" t="s">
        <v>395</v>
      </c>
      <c r="D1050">
        <v>0</v>
      </c>
      <c r="E1050">
        <v>74601.078446</v>
      </c>
      <c r="F1050">
        <v>154785565.72973099</v>
      </c>
      <c r="G1050" s="1">
        <f t="shared" si="16"/>
        <v>15478.556572973099</v>
      </c>
    </row>
    <row r="1051" spans="1:7" hidden="1" x14ac:dyDescent="0.35">
      <c r="A1051" t="s">
        <v>1063</v>
      </c>
      <c r="B1051" t="s">
        <v>1064</v>
      </c>
      <c r="C1051" t="s">
        <v>840</v>
      </c>
      <c r="D1051">
        <v>0</v>
      </c>
      <c r="E1051">
        <v>87105.090406000003</v>
      </c>
      <c r="F1051">
        <v>271496.600072</v>
      </c>
      <c r="G1051" s="1">
        <f t="shared" si="16"/>
        <v>27.149660007200001</v>
      </c>
    </row>
    <row r="1052" spans="1:7" hidden="1" x14ac:dyDescent="0.35">
      <c r="A1052" t="s">
        <v>1056</v>
      </c>
      <c r="B1052" t="s">
        <v>1056</v>
      </c>
      <c r="C1052" t="s">
        <v>777</v>
      </c>
      <c r="D1052">
        <v>0</v>
      </c>
      <c r="E1052">
        <v>114563.62779100001</v>
      </c>
      <c r="F1052">
        <v>445300505.82497197</v>
      </c>
      <c r="G1052" s="1">
        <f t="shared" si="16"/>
        <v>44530.050582497199</v>
      </c>
    </row>
    <row r="1053" spans="1:7" hidden="1" x14ac:dyDescent="0.35">
      <c r="A1053" t="s">
        <v>1065</v>
      </c>
      <c r="B1053" t="s">
        <v>1062</v>
      </c>
      <c r="C1053" t="s">
        <v>395</v>
      </c>
      <c r="D1053">
        <v>0</v>
      </c>
      <c r="E1053">
        <v>139108.24301400001</v>
      </c>
      <c r="F1053">
        <v>705700596.43998802</v>
      </c>
      <c r="G1053" s="1">
        <f t="shared" si="16"/>
        <v>70570.0596439988</v>
      </c>
    </row>
    <row r="1054" spans="1:7" hidden="1" x14ac:dyDescent="0.35">
      <c r="A1054" t="s">
        <v>1066</v>
      </c>
      <c r="B1054" t="s">
        <v>1056</v>
      </c>
      <c r="C1054" t="s">
        <v>777</v>
      </c>
      <c r="D1054">
        <v>0</v>
      </c>
      <c r="E1054">
        <v>67317.148952000003</v>
      </c>
      <c r="F1054">
        <v>214948403.75553301</v>
      </c>
      <c r="G1054" s="1">
        <f t="shared" si="16"/>
        <v>21494.8403755533</v>
      </c>
    </row>
    <row r="1055" spans="1:7" hidden="1" x14ac:dyDescent="0.35">
      <c r="A1055" t="s">
        <v>1067</v>
      </c>
      <c r="B1055" t="s">
        <v>1068</v>
      </c>
      <c r="C1055" t="s">
        <v>777</v>
      </c>
      <c r="D1055">
        <v>0</v>
      </c>
      <c r="E1055">
        <v>82738.870106000002</v>
      </c>
      <c r="F1055">
        <v>48824571.276069</v>
      </c>
      <c r="G1055" s="1">
        <f t="shared" si="16"/>
        <v>4882.4571276069</v>
      </c>
    </row>
    <row r="1056" spans="1:7" hidden="1" x14ac:dyDescent="0.35">
      <c r="A1056" t="s">
        <v>1069</v>
      </c>
      <c r="B1056" t="s">
        <v>946</v>
      </c>
      <c r="C1056" t="s">
        <v>395</v>
      </c>
      <c r="D1056">
        <v>0</v>
      </c>
      <c r="E1056">
        <v>60670.218115000003</v>
      </c>
      <c r="F1056">
        <v>107569550.63396101</v>
      </c>
      <c r="G1056" s="1">
        <f t="shared" si="16"/>
        <v>10756.955063396101</v>
      </c>
    </row>
    <row r="1057" spans="1:7" hidden="1" x14ac:dyDescent="0.35">
      <c r="A1057" t="s">
        <v>901</v>
      </c>
      <c r="B1057" t="s">
        <v>725</v>
      </c>
      <c r="C1057" t="s">
        <v>777</v>
      </c>
      <c r="D1057">
        <v>0</v>
      </c>
      <c r="E1057">
        <v>84409.489493999994</v>
      </c>
      <c r="F1057">
        <v>322706601.24847102</v>
      </c>
      <c r="G1057" s="1">
        <f t="shared" si="16"/>
        <v>32270.660124847102</v>
      </c>
    </row>
    <row r="1058" spans="1:7" hidden="1" x14ac:dyDescent="0.35">
      <c r="A1058" t="s">
        <v>1030</v>
      </c>
      <c r="B1058" t="s">
        <v>1030</v>
      </c>
      <c r="C1058" t="s">
        <v>840</v>
      </c>
      <c r="D1058">
        <v>0</v>
      </c>
      <c r="E1058">
        <v>90102.536559999993</v>
      </c>
      <c r="F1058">
        <v>273028.36060999997</v>
      </c>
      <c r="G1058" s="1">
        <f t="shared" si="16"/>
        <v>27.302836060999997</v>
      </c>
    </row>
    <row r="1059" spans="1:7" hidden="1" x14ac:dyDescent="0.35">
      <c r="A1059" t="s">
        <v>200</v>
      </c>
      <c r="B1059" t="s">
        <v>1056</v>
      </c>
      <c r="C1059" t="s">
        <v>777</v>
      </c>
      <c r="D1059">
        <v>0</v>
      </c>
      <c r="E1059">
        <v>68062.054671000005</v>
      </c>
      <c r="F1059">
        <v>151472902.85720801</v>
      </c>
      <c r="G1059" s="1">
        <f t="shared" si="16"/>
        <v>15147.290285720801</v>
      </c>
    </row>
    <row r="1060" spans="1:7" hidden="1" x14ac:dyDescent="0.35">
      <c r="A1060" t="s">
        <v>1070</v>
      </c>
      <c r="B1060" t="s">
        <v>1062</v>
      </c>
      <c r="C1060" t="s">
        <v>395</v>
      </c>
      <c r="D1060">
        <v>0</v>
      </c>
      <c r="E1060">
        <v>87606.140820000001</v>
      </c>
      <c r="F1060">
        <v>236905345.17122701</v>
      </c>
      <c r="G1060" s="1">
        <f t="shared" si="16"/>
        <v>23690.534517122702</v>
      </c>
    </row>
    <row r="1061" spans="1:7" hidden="1" x14ac:dyDescent="0.35">
      <c r="A1061" t="s">
        <v>1071</v>
      </c>
      <c r="B1061" t="s">
        <v>1068</v>
      </c>
      <c r="C1061" t="s">
        <v>777</v>
      </c>
      <c r="D1061">
        <v>0</v>
      </c>
      <c r="E1061">
        <v>341412.674657</v>
      </c>
      <c r="F1061">
        <v>242609536.922254</v>
      </c>
      <c r="G1061" s="1">
        <f t="shared" si="16"/>
        <v>24260.953692225401</v>
      </c>
    </row>
    <row r="1062" spans="1:7" hidden="1" x14ac:dyDescent="0.35">
      <c r="A1062" t="s">
        <v>1072</v>
      </c>
      <c r="B1062" t="s">
        <v>946</v>
      </c>
      <c r="C1062" t="s">
        <v>395</v>
      </c>
      <c r="D1062">
        <v>0</v>
      </c>
      <c r="E1062">
        <v>101736.455229</v>
      </c>
      <c r="F1062">
        <v>327342305.70112902</v>
      </c>
      <c r="G1062" s="1">
        <f t="shared" si="16"/>
        <v>32734.230570112901</v>
      </c>
    </row>
    <row r="1063" spans="1:7" hidden="1" x14ac:dyDescent="0.35">
      <c r="A1063" t="s">
        <v>408</v>
      </c>
      <c r="B1063" t="s">
        <v>1056</v>
      </c>
      <c r="C1063" t="s">
        <v>777</v>
      </c>
      <c r="D1063">
        <v>0</v>
      </c>
      <c r="E1063">
        <v>52023.561151000002</v>
      </c>
      <c r="F1063">
        <v>107180409.879333</v>
      </c>
      <c r="G1063" s="1">
        <f t="shared" si="16"/>
        <v>10718.0409879333</v>
      </c>
    </row>
    <row r="1064" spans="1:7" hidden="1" x14ac:dyDescent="0.35">
      <c r="A1064" t="s">
        <v>1073</v>
      </c>
      <c r="B1064" t="s">
        <v>1062</v>
      </c>
      <c r="C1064" t="s">
        <v>395</v>
      </c>
      <c r="D1064">
        <v>0</v>
      </c>
      <c r="E1064">
        <v>64389.096718000001</v>
      </c>
      <c r="F1064">
        <v>176592978.43425199</v>
      </c>
      <c r="G1064" s="1">
        <f t="shared" si="16"/>
        <v>17659.2978434252</v>
      </c>
    </row>
    <row r="1065" spans="1:7" hidden="1" x14ac:dyDescent="0.35">
      <c r="A1065" t="s">
        <v>1074</v>
      </c>
      <c r="B1065" t="s">
        <v>1068</v>
      </c>
      <c r="C1065" t="s">
        <v>777</v>
      </c>
      <c r="D1065">
        <v>0</v>
      </c>
      <c r="E1065">
        <v>263856.73539300001</v>
      </c>
      <c r="F1065">
        <v>353602784.33332801</v>
      </c>
      <c r="G1065" s="1">
        <f t="shared" si="16"/>
        <v>35360.278433332802</v>
      </c>
    </row>
    <row r="1066" spans="1:7" hidden="1" x14ac:dyDescent="0.35">
      <c r="A1066" t="s">
        <v>1075</v>
      </c>
      <c r="B1066" t="s">
        <v>893</v>
      </c>
      <c r="C1066" t="s">
        <v>777</v>
      </c>
      <c r="D1066">
        <v>0</v>
      </c>
      <c r="E1066">
        <v>360692.34991599998</v>
      </c>
      <c r="F1066">
        <v>322796787.97641098</v>
      </c>
      <c r="G1066" s="1">
        <f t="shared" si="16"/>
        <v>32279.6787976411</v>
      </c>
    </row>
    <row r="1067" spans="1:7" hidden="1" x14ac:dyDescent="0.35">
      <c r="A1067" t="s">
        <v>1076</v>
      </c>
      <c r="B1067" t="s">
        <v>1062</v>
      </c>
      <c r="C1067" t="s">
        <v>395</v>
      </c>
      <c r="D1067">
        <v>0</v>
      </c>
      <c r="E1067">
        <v>39315.707133000004</v>
      </c>
      <c r="F1067">
        <v>41590655.025339998</v>
      </c>
      <c r="G1067" s="1">
        <f t="shared" si="16"/>
        <v>4159.0655025340002</v>
      </c>
    </row>
    <row r="1068" spans="1:7" hidden="1" x14ac:dyDescent="0.35">
      <c r="A1068" t="s">
        <v>1062</v>
      </c>
      <c r="B1068" t="s">
        <v>1062</v>
      </c>
      <c r="C1068" t="s">
        <v>395</v>
      </c>
      <c r="D1068">
        <v>0</v>
      </c>
      <c r="E1068">
        <v>143969.353202</v>
      </c>
      <c r="F1068">
        <v>645657538.881971</v>
      </c>
      <c r="G1068" s="1">
        <f t="shared" si="16"/>
        <v>64565.753888197098</v>
      </c>
    </row>
    <row r="1069" spans="1:7" hidden="1" x14ac:dyDescent="0.35">
      <c r="A1069" t="s">
        <v>1077</v>
      </c>
      <c r="B1069" t="s">
        <v>725</v>
      </c>
      <c r="C1069" t="s">
        <v>777</v>
      </c>
      <c r="D1069">
        <v>0</v>
      </c>
      <c r="E1069">
        <v>145331.03282299999</v>
      </c>
      <c r="F1069">
        <v>883327114.115695</v>
      </c>
      <c r="G1069" s="1">
        <f t="shared" si="16"/>
        <v>88332.7114115695</v>
      </c>
    </row>
    <row r="1070" spans="1:7" hidden="1" x14ac:dyDescent="0.35">
      <c r="A1070" t="s">
        <v>30</v>
      </c>
      <c r="B1070" t="s">
        <v>1056</v>
      </c>
      <c r="C1070" t="s">
        <v>777</v>
      </c>
      <c r="D1070">
        <v>0</v>
      </c>
      <c r="E1070">
        <v>171911.47820099999</v>
      </c>
      <c r="F1070">
        <v>195303091.52605</v>
      </c>
      <c r="G1070" s="1">
        <f t="shared" si="16"/>
        <v>19530.309152605001</v>
      </c>
    </row>
    <row r="1071" spans="1:7" hidden="1" x14ac:dyDescent="0.35">
      <c r="A1071" t="s">
        <v>1078</v>
      </c>
      <c r="B1071" t="s">
        <v>1062</v>
      </c>
      <c r="C1071" t="s">
        <v>395</v>
      </c>
      <c r="D1071">
        <v>0</v>
      </c>
      <c r="E1071">
        <v>101215.30562699999</v>
      </c>
      <c r="F1071">
        <v>345138126.17590803</v>
      </c>
      <c r="G1071" s="1">
        <f t="shared" si="16"/>
        <v>34513.812617590804</v>
      </c>
    </row>
    <row r="1072" spans="1:7" hidden="1" x14ac:dyDescent="0.35">
      <c r="A1072" t="s">
        <v>1079</v>
      </c>
      <c r="B1072" t="s">
        <v>397</v>
      </c>
      <c r="C1072" t="s">
        <v>237</v>
      </c>
      <c r="D1072">
        <v>0</v>
      </c>
      <c r="E1072">
        <v>825707.03360900003</v>
      </c>
      <c r="F1072">
        <v>397141721.94963199</v>
      </c>
      <c r="G1072" s="1">
        <f t="shared" si="16"/>
        <v>39714.172194963197</v>
      </c>
    </row>
    <row r="1073" spans="1:7" hidden="1" x14ac:dyDescent="0.35">
      <c r="A1073" t="s">
        <v>1080</v>
      </c>
      <c r="B1073" t="s">
        <v>1056</v>
      </c>
      <c r="C1073" t="s">
        <v>777</v>
      </c>
      <c r="D1073">
        <v>0</v>
      </c>
      <c r="E1073">
        <v>75286.683015000002</v>
      </c>
      <c r="F1073">
        <v>167775289.690231</v>
      </c>
      <c r="G1073" s="1">
        <f t="shared" si="16"/>
        <v>16777.5289690231</v>
      </c>
    </row>
    <row r="1074" spans="1:7" hidden="1" x14ac:dyDescent="0.35">
      <c r="A1074" t="s">
        <v>1081</v>
      </c>
      <c r="B1074" t="s">
        <v>1082</v>
      </c>
      <c r="C1074" t="s">
        <v>777</v>
      </c>
      <c r="D1074">
        <v>0</v>
      </c>
      <c r="E1074">
        <v>96706.318417999995</v>
      </c>
      <c r="F1074">
        <v>122976325.313114</v>
      </c>
      <c r="G1074" s="1">
        <f t="shared" si="16"/>
        <v>12297.632531311399</v>
      </c>
    </row>
    <row r="1075" spans="1:7" hidden="1" x14ac:dyDescent="0.35">
      <c r="A1075" t="s">
        <v>1083</v>
      </c>
      <c r="B1075" t="s">
        <v>1062</v>
      </c>
      <c r="C1075" t="s">
        <v>395</v>
      </c>
      <c r="D1075">
        <v>0</v>
      </c>
      <c r="E1075">
        <v>64169.415986</v>
      </c>
      <c r="F1075">
        <v>147978930.35757199</v>
      </c>
      <c r="G1075" s="1">
        <f t="shared" si="16"/>
        <v>14797.893035757199</v>
      </c>
    </row>
    <row r="1076" spans="1:7" hidden="1" x14ac:dyDescent="0.35">
      <c r="A1076" t="s">
        <v>1084</v>
      </c>
      <c r="B1076" t="s">
        <v>1085</v>
      </c>
      <c r="C1076" t="s">
        <v>395</v>
      </c>
      <c r="D1076">
        <v>0</v>
      </c>
      <c r="E1076">
        <v>146663.30447100001</v>
      </c>
      <c r="F1076">
        <v>711866710.11180198</v>
      </c>
      <c r="G1076" s="1">
        <f t="shared" si="16"/>
        <v>71186.671011180195</v>
      </c>
    </row>
    <row r="1077" spans="1:7" hidden="1" x14ac:dyDescent="0.35">
      <c r="A1077" t="s">
        <v>1086</v>
      </c>
      <c r="B1077" t="s">
        <v>1062</v>
      </c>
      <c r="C1077" t="s">
        <v>395</v>
      </c>
      <c r="D1077">
        <v>0</v>
      </c>
      <c r="E1077">
        <v>109853.469176</v>
      </c>
      <c r="F1077">
        <v>474287314.94095701</v>
      </c>
      <c r="G1077" s="1">
        <f t="shared" si="16"/>
        <v>47428.7314940957</v>
      </c>
    </row>
    <row r="1078" spans="1:7" hidden="1" x14ac:dyDescent="0.35">
      <c r="A1078" t="s">
        <v>1087</v>
      </c>
      <c r="B1078" t="s">
        <v>1085</v>
      </c>
      <c r="C1078" t="s">
        <v>395</v>
      </c>
      <c r="D1078">
        <v>0</v>
      </c>
      <c r="E1078">
        <v>8321.0167239999992</v>
      </c>
      <c r="F1078">
        <v>3298259.8177009998</v>
      </c>
      <c r="G1078" s="1">
        <f t="shared" si="16"/>
        <v>329.82598177009999</v>
      </c>
    </row>
    <row r="1079" spans="1:7" hidden="1" x14ac:dyDescent="0.35">
      <c r="A1079" t="s">
        <v>1088</v>
      </c>
      <c r="B1079" t="s">
        <v>1085</v>
      </c>
      <c r="C1079" t="s">
        <v>395</v>
      </c>
      <c r="D1079">
        <v>0</v>
      </c>
      <c r="E1079">
        <v>11528.486364</v>
      </c>
      <c r="F1079">
        <v>6060975.5524920002</v>
      </c>
      <c r="G1079" s="1">
        <f t="shared" si="16"/>
        <v>606.09755524920001</v>
      </c>
    </row>
    <row r="1080" spans="1:7" hidden="1" x14ac:dyDescent="0.35">
      <c r="A1080" t="s">
        <v>1089</v>
      </c>
      <c r="B1080" t="s">
        <v>725</v>
      </c>
      <c r="C1080" t="s">
        <v>777</v>
      </c>
      <c r="D1080">
        <v>0</v>
      </c>
      <c r="E1080">
        <v>138073.15562599999</v>
      </c>
      <c r="F1080">
        <v>680322875.17786801</v>
      </c>
      <c r="G1080" s="1">
        <f t="shared" si="16"/>
        <v>68032.287517786797</v>
      </c>
    </row>
    <row r="1081" spans="1:7" hidden="1" x14ac:dyDescent="0.35">
      <c r="A1081" t="s">
        <v>1090</v>
      </c>
      <c r="B1081" t="s">
        <v>1085</v>
      </c>
      <c r="C1081" t="s">
        <v>395</v>
      </c>
      <c r="D1081">
        <v>0</v>
      </c>
      <c r="E1081">
        <v>71774.946867999999</v>
      </c>
      <c r="F1081">
        <v>135591078.81349501</v>
      </c>
      <c r="G1081" s="1">
        <f t="shared" si="16"/>
        <v>13559.107881349501</v>
      </c>
    </row>
    <row r="1082" spans="1:7" hidden="1" x14ac:dyDescent="0.35">
      <c r="A1082" t="s">
        <v>1091</v>
      </c>
      <c r="B1082" t="s">
        <v>1062</v>
      </c>
      <c r="C1082" t="s">
        <v>395</v>
      </c>
      <c r="D1082">
        <v>0</v>
      </c>
      <c r="E1082">
        <v>69120.302588999999</v>
      </c>
      <c r="F1082">
        <v>216272531.535698</v>
      </c>
      <c r="G1082" s="1">
        <f t="shared" si="16"/>
        <v>21627.2531535698</v>
      </c>
    </row>
    <row r="1083" spans="1:7" hidden="1" x14ac:dyDescent="0.35">
      <c r="A1083" t="s">
        <v>1092</v>
      </c>
      <c r="B1083" t="s">
        <v>1082</v>
      </c>
      <c r="C1083" t="s">
        <v>777</v>
      </c>
      <c r="D1083">
        <v>0</v>
      </c>
      <c r="E1083">
        <v>177703.02683399999</v>
      </c>
      <c r="F1083">
        <v>118008900.546662</v>
      </c>
      <c r="G1083" s="1">
        <f t="shared" si="16"/>
        <v>11800.890054666201</v>
      </c>
    </row>
    <row r="1084" spans="1:7" hidden="1" x14ac:dyDescent="0.35">
      <c r="A1084" t="s">
        <v>1093</v>
      </c>
      <c r="B1084" t="s">
        <v>1062</v>
      </c>
      <c r="C1084" t="s">
        <v>395</v>
      </c>
      <c r="D1084">
        <v>0</v>
      </c>
      <c r="E1084">
        <v>76492.043823</v>
      </c>
      <c r="F1084">
        <v>206848227.20790201</v>
      </c>
      <c r="G1084" s="1">
        <f t="shared" si="16"/>
        <v>20684.822720790202</v>
      </c>
    </row>
    <row r="1085" spans="1:7" hidden="1" x14ac:dyDescent="0.35">
      <c r="A1085" t="s">
        <v>1064</v>
      </c>
      <c r="B1085" t="s">
        <v>1064</v>
      </c>
      <c r="C1085" t="s">
        <v>840</v>
      </c>
      <c r="D1085">
        <v>0</v>
      </c>
      <c r="E1085">
        <v>141107.00391199999</v>
      </c>
      <c r="F1085">
        <v>462128.93998199998</v>
      </c>
      <c r="G1085" s="1">
        <f t="shared" si="16"/>
        <v>46.212893998199995</v>
      </c>
    </row>
    <row r="1086" spans="1:7" hidden="1" x14ac:dyDescent="0.35">
      <c r="A1086" t="s">
        <v>1094</v>
      </c>
      <c r="B1086" t="s">
        <v>1062</v>
      </c>
      <c r="C1086" t="s">
        <v>395</v>
      </c>
      <c r="D1086">
        <v>0</v>
      </c>
      <c r="E1086">
        <v>103914.822421</v>
      </c>
      <c r="F1086">
        <v>305694429.158391</v>
      </c>
      <c r="G1086" s="1">
        <f t="shared" si="16"/>
        <v>30569.442915839099</v>
      </c>
    </row>
    <row r="1087" spans="1:7" hidden="1" x14ac:dyDescent="0.35">
      <c r="A1087" t="s">
        <v>304</v>
      </c>
      <c r="B1087" t="s">
        <v>1085</v>
      </c>
      <c r="C1087" t="s">
        <v>395</v>
      </c>
      <c r="D1087">
        <v>0</v>
      </c>
      <c r="E1087">
        <v>101794.292483</v>
      </c>
      <c r="F1087">
        <v>294837816.56271201</v>
      </c>
      <c r="G1087" s="1">
        <f t="shared" si="16"/>
        <v>29483.7816562712</v>
      </c>
    </row>
    <row r="1088" spans="1:7" hidden="1" x14ac:dyDescent="0.35">
      <c r="A1088" t="s">
        <v>1095</v>
      </c>
      <c r="B1088" t="s">
        <v>1056</v>
      </c>
      <c r="C1088" t="s">
        <v>777</v>
      </c>
      <c r="D1088">
        <v>0</v>
      </c>
      <c r="E1088">
        <v>177556.826027</v>
      </c>
      <c r="F1088">
        <v>493011862.77726501</v>
      </c>
      <c r="G1088" s="1">
        <f t="shared" si="16"/>
        <v>49301.186277726498</v>
      </c>
    </row>
    <row r="1089" spans="1:7" hidden="1" x14ac:dyDescent="0.35">
      <c r="A1089" t="s">
        <v>777</v>
      </c>
      <c r="B1089" t="s">
        <v>777</v>
      </c>
      <c r="C1089" t="s">
        <v>777</v>
      </c>
      <c r="D1089">
        <v>0</v>
      </c>
      <c r="E1089">
        <v>184728.21076099999</v>
      </c>
      <c r="F1089">
        <v>869577056.22623897</v>
      </c>
      <c r="G1089" s="1">
        <f t="shared" si="16"/>
        <v>86957.705622623893</v>
      </c>
    </row>
    <row r="1090" spans="1:7" hidden="1" x14ac:dyDescent="0.35">
      <c r="A1090" t="s">
        <v>1096</v>
      </c>
      <c r="B1090" t="s">
        <v>777</v>
      </c>
      <c r="C1090" t="s">
        <v>777</v>
      </c>
      <c r="D1090">
        <v>0</v>
      </c>
      <c r="E1090">
        <v>109585.403311</v>
      </c>
      <c r="F1090">
        <v>289463969.09746403</v>
      </c>
      <c r="G1090" s="1">
        <f t="shared" si="16"/>
        <v>28946.396909746403</v>
      </c>
    </row>
    <row r="1091" spans="1:7" hidden="1" x14ac:dyDescent="0.35">
      <c r="A1091" t="s">
        <v>1097</v>
      </c>
      <c r="B1091" t="s">
        <v>1056</v>
      </c>
      <c r="C1091" t="s">
        <v>777</v>
      </c>
      <c r="D1091">
        <v>0</v>
      </c>
      <c r="E1091">
        <v>286607.28587999998</v>
      </c>
      <c r="F1091">
        <v>391346259.34586501</v>
      </c>
      <c r="G1091" s="1">
        <f t="shared" ref="G1091:G1154" si="17">+F1091/10000</f>
        <v>39134.625934586504</v>
      </c>
    </row>
    <row r="1092" spans="1:7" hidden="1" x14ac:dyDescent="0.35">
      <c r="A1092" t="s">
        <v>1098</v>
      </c>
      <c r="B1092" t="s">
        <v>1085</v>
      </c>
      <c r="C1092" t="s">
        <v>395</v>
      </c>
      <c r="D1092">
        <v>0</v>
      </c>
      <c r="E1092">
        <v>190891.03375999999</v>
      </c>
      <c r="F1092">
        <v>1314413261.4635301</v>
      </c>
      <c r="G1092" s="1">
        <f t="shared" si="17"/>
        <v>131441.32614635301</v>
      </c>
    </row>
    <row r="1093" spans="1:7" hidden="1" x14ac:dyDescent="0.35">
      <c r="A1093" t="s">
        <v>1085</v>
      </c>
      <c r="B1093" t="s">
        <v>1085</v>
      </c>
      <c r="C1093" t="s">
        <v>395</v>
      </c>
      <c r="D1093">
        <v>0</v>
      </c>
      <c r="E1093">
        <v>115410.181366</v>
      </c>
      <c r="F1093">
        <v>481760189.65297699</v>
      </c>
      <c r="G1093" s="1">
        <f t="shared" si="17"/>
        <v>48176.018965297699</v>
      </c>
    </row>
    <row r="1094" spans="1:7" hidden="1" x14ac:dyDescent="0.35">
      <c r="A1094" t="s">
        <v>1099</v>
      </c>
      <c r="B1094" t="s">
        <v>1085</v>
      </c>
      <c r="C1094" t="s">
        <v>395</v>
      </c>
      <c r="D1094">
        <v>0</v>
      </c>
      <c r="E1094">
        <v>71071.944921999995</v>
      </c>
      <c r="F1094">
        <v>237553273.01134399</v>
      </c>
      <c r="G1094" s="1">
        <f t="shared" si="17"/>
        <v>23755.327301134399</v>
      </c>
    </row>
    <row r="1095" spans="1:7" hidden="1" x14ac:dyDescent="0.35">
      <c r="A1095" t="s">
        <v>1100</v>
      </c>
      <c r="B1095" t="s">
        <v>1085</v>
      </c>
      <c r="C1095" t="s">
        <v>395</v>
      </c>
      <c r="D1095">
        <v>0</v>
      </c>
      <c r="E1095">
        <v>75985.535715000005</v>
      </c>
      <c r="F1095">
        <v>257967487.22111699</v>
      </c>
      <c r="G1095" s="1">
        <f t="shared" si="17"/>
        <v>25796.748722111701</v>
      </c>
    </row>
    <row r="1096" spans="1:7" hidden="1" x14ac:dyDescent="0.35">
      <c r="A1096" t="s">
        <v>1082</v>
      </c>
      <c r="B1096" t="s">
        <v>1082</v>
      </c>
      <c r="C1096" t="s">
        <v>777</v>
      </c>
      <c r="D1096">
        <v>0</v>
      </c>
      <c r="E1096">
        <v>135628.37033199999</v>
      </c>
      <c r="F1096">
        <v>90968212.250488997</v>
      </c>
      <c r="G1096" s="1">
        <f t="shared" si="17"/>
        <v>9096.8212250488996</v>
      </c>
    </row>
    <row r="1097" spans="1:7" hidden="1" x14ac:dyDescent="0.35">
      <c r="A1097" t="s">
        <v>1101</v>
      </c>
      <c r="B1097" t="s">
        <v>1085</v>
      </c>
      <c r="C1097" t="s">
        <v>395</v>
      </c>
      <c r="D1097">
        <v>0</v>
      </c>
      <c r="E1097">
        <v>94858.725512999998</v>
      </c>
      <c r="F1097">
        <v>374614003.81362498</v>
      </c>
      <c r="G1097" s="1">
        <f t="shared" si="17"/>
        <v>37461.400381362495</v>
      </c>
    </row>
    <row r="1098" spans="1:7" hidden="1" x14ac:dyDescent="0.35">
      <c r="A1098" t="s">
        <v>1102</v>
      </c>
      <c r="B1098" t="s">
        <v>1085</v>
      </c>
      <c r="C1098" t="s">
        <v>395</v>
      </c>
      <c r="D1098">
        <v>0</v>
      </c>
      <c r="E1098">
        <v>71388.250287000003</v>
      </c>
      <c r="F1098">
        <v>166949895.52197501</v>
      </c>
      <c r="G1098" s="1">
        <f t="shared" si="17"/>
        <v>16694.989552197501</v>
      </c>
    </row>
    <row r="1099" spans="1:7" hidden="1" x14ac:dyDescent="0.35">
      <c r="A1099" t="s">
        <v>1103</v>
      </c>
      <c r="B1099" t="s">
        <v>777</v>
      </c>
      <c r="C1099" t="s">
        <v>777</v>
      </c>
      <c r="D1099">
        <v>0</v>
      </c>
      <c r="E1099">
        <v>68880.506861000002</v>
      </c>
      <c r="F1099">
        <v>204557389.16971201</v>
      </c>
      <c r="G1099" s="1">
        <f t="shared" si="17"/>
        <v>20455.738916971201</v>
      </c>
    </row>
    <row r="1100" spans="1:7" hidden="1" x14ac:dyDescent="0.35">
      <c r="A1100" t="s">
        <v>1104</v>
      </c>
      <c r="B1100" t="s">
        <v>957</v>
      </c>
      <c r="C1100" t="s">
        <v>957</v>
      </c>
      <c r="D1100">
        <v>0</v>
      </c>
      <c r="E1100">
        <v>84928.334352999998</v>
      </c>
      <c r="F1100">
        <v>171364077.57191101</v>
      </c>
      <c r="G1100" s="1">
        <f t="shared" si="17"/>
        <v>17136.4077571911</v>
      </c>
    </row>
    <row r="1101" spans="1:7" hidden="1" x14ac:dyDescent="0.35">
      <c r="A1101" t="s">
        <v>1105</v>
      </c>
      <c r="B1101" t="s">
        <v>979</v>
      </c>
      <c r="C1101" t="s">
        <v>395</v>
      </c>
      <c r="D1101">
        <v>0</v>
      </c>
      <c r="E1101">
        <v>23054.980338000001</v>
      </c>
      <c r="F1101">
        <v>15465469.861654</v>
      </c>
      <c r="G1101" s="1">
        <f t="shared" si="17"/>
        <v>1546.5469861654001</v>
      </c>
    </row>
    <row r="1102" spans="1:7" hidden="1" x14ac:dyDescent="0.35">
      <c r="A1102" t="s">
        <v>1106</v>
      </c>
      <c r="B1102" t="s">
        <v>967</v>
      </c>
      <c r="C1102" t="s">
        <v>395</v>
      </c>
      <c r="D1102">
        <v>0</v>
      </c>
      <c r="E1102">
        <v>92586.435586000007</v>
      </c>
      <c r="F1102">
        <v>258599598.26115301</v>
      </c>
      <c r="G1102" s="1">
        <f t="shared" si="17"/>
        <v>25859.959826115301</v>
      </c>
    </row>
    <row r="1103" spans="1:7" hidden="1" x14ac:dyDescent="0.35">
      <c r="A1103" t="s">
        <v>1107</v>
      </c>
      <c r="B1103" t="s">
        <v>967</v>
      </c>
      <c r="C1103" t="s">
        <v>395</v>
      </c>
      <c r="D1103">
        <v>0</v>
      </c>
      <c r="E1103">
        <v>71845.470984</v>
      </c>
      <c r="F1103">
        <v>255167635.49206501</v>
      </c>
      <c r="G1103" s="1">
        <f t="shared" si="17"/>
        <v>25516.763549206502</v>
      </c>
    </row>
    <row r="1104" spans="1:7" hidden="1" x14ac:dyDescent="0.35">
      <c r="A1104" t="s">
        <v>1108</v>
      </c>
      <c r="B1104" t="s">
        <v>1068</v>
      </c>
      <c r="C1104" t="s">
        <v>777</v>
      </c>
      <c r="D1104">
        <v>0</v>
      </c>
      <c r="E1104">
        <v>108180.32879100001</v>
      </c>
      <c r="F1104">
        <v>70122985.705826998</v>
      </c>
      <c r="G1104" s="1">
        <f t="shared" si="17"/>
        <v>7012.2985705826995</v>
      </c>
    </row>
    <row r="1105" spans="1:7" hidden="1" x14ac:dyDescent="0.35">
      <c r="A1105" t="s">
        <v>1109</v>
      </c>
      <c r="B1105" t="s">
        <v>967</v>
      </c>
      <c r="C1105" t="s">
        <v>395</v>
      </c>
      <c r="D1105">
        <v>0</v>
      </c>
      <c r="E1105">
        <v>78665.504061</v>
      </c>
      <c r="F1105">
        <v>230736186.37106001</v>
      </c>
      <c r="G1105" s="1">
        <f t="shared" si="17"/>
        <v>23073.618637106003</v>
      </c>
    </row>
    <row r="1106" spans="1:7" hidden="1" x14ac:dyDescent="0.35">
      <c r="A1106" t="s">
        <v>1110</v>
      </c>
      <c r="B1106" t="s">
        <v>957</v>
      </c>
      <c r="C1106" t="s">
        <v>957</v>
      </c>
      <c r="D1106">
        <v>0</v>
      </c>
      <c r="E1106">
        <v>196965.46457499999</v>
      </c>
      <c r="F1106">
        <v>1017647224.87591</v>
      </c>
      <c r="G1106" s="1">
        <f t="shared" si="17"/>
        <v>101764.722487591</v>
      </c>
    </row>
    <row r="1107" spans="1:7" hidden="1" x14ac:dyDescent="0.35">
      <c r="A1107" t="s">
        <v>1111</v>
      </c>
      <c r="B1107" t="s">
        <v>777</v>
      </c>
      <c r="C1107" t="s">
        <v>777</v>
      </c>
      <c r="D1107">
        <v>0</v>
      </c>
      <c r="E1107">
        <v>285917.81194699998</v>
      </c>
      <c r="F1107">
        <v>710724464.37790501</v>
      </c>
      <c r="G1107" s="1">
        <f t="shared" si="17"/>
        <v>71072.446437790495</v>
      </c>
    </row>
    <row r="1108" spans="1:7" hidden="1" x14ac:dyDescent="0.35">
      <c r="A1108" t="s">
        <v>1112</v>
      </c>
      <c r="B1108" t="s">
        <v>957</v>
      </c>
      <c r="C1108" t="s">
        <v>957</v>
      </c>
      <c r="D1108">
        <v>0</v>
      </c>
      <c r="E1108">
        <v>49585.338258999996</v>
      </c>
      <c r="F1108">
        <v>96111033.294911996</v>
      </c>
      <c r="G1108" s="1">
        <f t="shared" si="17"/>
        <v>9611.1033294911995</v>
      </c>
    </row>
    <row r="1109" spans="1:7" hidden="1" x14ac:dyDescent="0.35">
      <c r="A1109" t="s">
        <v>1113</v>
      </c>
      <c r="B1109" t="s">
        <v>979</v>
      </c>
      <c r="C1109" t="s">
        <v>395</v>
      </c>
      <c r="D1109">
        <v>0</v>
      </c>
      <c r="E1109">
        <v>143590.75830700001</v>
      </c>
      <c r="F1109">
        <v>515591657.32235098</v>
      </c>
      <c r="G1109" s="1">
        <f t="shared" si="17"/>
        <v>51559.165732235095</v>
      </c>
    </row>
    <row r="1110" spans="1:7" hidden="1" x14ac:dyDescent="0.35">
      <c r="A1110" t="s">
        <v>1114</v>
      </c>
      <c r="B1110" t="s">
        <v>1082</v>
      </c>
      <c r="C1110" t="s">
        <v>777</v>
      </c>
      <c r="D1110">
        <v>0</v>
      </c>
      <c r="E1110">
        <v>47321.819222999999</v>
      </c>
      <c r="F1110">
        <v>53486947.315151997</v>
      </c>
      <c r="G1110" s="1">
        <f t="shared" si="17"/>
        <v>5348.6947315151992</v>
      </c>
    </row>
    <row r="1111" spans="1:7" hidden="1" x14ac:dyDescent="0.35">
      <c r="A1111" t="s">
        <v>1115</v>
      </c>
      <c r="B1111" t="s">
        <v>967</v>
      </c>
      <c r="C1111" t="s">
        <v>395</v>
      </c>
      <c r="D1111">
        <v>0</v>
      </c>
      <c r="E1111">
        <v>61051.817099</v>
      </c>
      <c r="F1111">
        <v>104453186.86380801</v>
      </c>
      <c r="G1111" s="1">
        <f t="shared" si="17"/>
        <v>10445.318686380801</v>
      </c>
    </row>
    <row r="1112" spans="1:7" hidden="1" x14ac:dyDescent="0.35">
      <c r="A1112" t="s">
        <v>1116</v>
      </c>
      <c r="B1112" t="s">
        <v>957</v>
      </c>
      <c r="C1112" t="s">
        <v>957</v>
      </c>
      <c r="D1112">
        <v>0</v>
      </c>
      <c r="E1112">
        <v>19406.671481000001</v>
      </c>
      <c r="F1112">
        <v>15540943.154939</v>
      </c>
      <c r="G1112" s="1">
        <f t="shared" si="17"/>
        <v>1554.0943154939</v>
      </c>
    </row>
    <row r="1113" spans="1:7" hidden="1" x14ac:dyDescent="0.35">
      <c r="A1113" t="s">
        <v>1117</v>
      </c>
      <c r="B1113" t="s">
        <v>967</v>
      </c>
      <c r="C1113" t="s">
        <v>395</v>
      </c>
      <c r="D1113">
        <v>0</v>
      </c>
      <c r="E1113">
        <v>63005.732038000002</v>
      </c>
      <c r="F1113">
        <v>153016314.937911</v>
      </c>
      <c r="G1113" s="1">
        <f t="shared" si="17"/>
        <v>15301.631493791101</v>
      </c>
    </row>
    <row r="1114" spans="1:7" hidden="1" x14ac:dyDescent="0.35">
      <c r="A1114" t="s">
        <v>979</v>
      </c>
      <c r="B1114" t="s">
        <v>979</v>
      </c>
      <c r="C1114" t="s">
        <v>395</v>
      </c>
      <c r="D1114">
        <v>0</v>
      </c>
      <c r="E1114">
        <v>66782.624899999995</v>
      </c>
      <c r="F1114">
        <v>159398251.19126299</v>
      </c>
      <c r="G1114" s="1">
        <f t="shared" si="17"/>
        <v>15939.825119126299</v>
      </c>
    </row>
    <row r="1115" spans="1:7" hidden="1" x14ac:dyDescent="0.35">
      <c r="A1115" t="s">
        <v>1118</v>
      </c>
      <c r="B1115" t="s">
        <v>1082</v>
      </c>
      <c r="C1115" t="s">
        <v>777</v>
      </c>
      <c r="D1115">
        <v>0</v>
      </c>
      <c r="E1115">
        <v>57703.362549999998</v>
      </c>
      <c r="F1115">
        <v>51211506.220963001</v>
      </c>
      <c r="G1115" s="1">
        <f t="shared" si="17"/>
        <v>5121.1506220963001</v>
      </c>
    </row>
    <row r="1116" spans="1:7" hidden="1" x14ac:dyDescent="0.35">
      <c r="A1116" t="s">
        <v>606</v>
      </c>
      <c r="B1116" t="s">
        <v>957</v>
      </c>
      <c r="C1116" t="s">
        <v>957</v>
      </c>
      <c r="D1116">
        <v>0</v>
      </c>
      <c r="E1116">
        <v>324517.02296199999</v>
      </c>
      <c r="F1116">
        <v>496046578.691809</v>
      </c>
      <c r="G1116" s="1">
        <f t="shared" si="17"/>
        <v>49604.657869180897</v>
      </c>
    </row>
    <row r="1117" spans="1:7" hidden="1" x14ac:dyDescent="0.35">
      <c r="A1117" t="s">
        <v>1119</v>
      </c>
      <c r="B1117" t="s">
        <v>957</v>
      </c>
      <c r="C1117" t="s">
        <v>957</v>
      </c>
      <c r="D1117">
        <v>0</v>
      </c>
      <c r="E1117">
        <v>141248.44386100001</v>
      </c>
      <c r="F1117">
        <v>538114838.72625101</v>
      </c>
      <c r="G1117" s="1">
        <f t="shared" si="17"/>
        <v>53811.483872625104</v>
      </c>
    </row>
    <row r="1118" spans="1:7" hidden="1" x14ac:dyDescent="0.35">
      <c r="A1118" t="s">
        <v>1120</v>
      </c>
      <c r="B1118" t="s">
        <v>1085</v>
      </c>
      <c r="C1118" t="s">
        <v>395</v>
      </c>
      <c r="D1118">
        <v>0</v>
      </c>
      <c r="E1118">
        <v>184137.21649799999</v>
      </c>
      <c r="F1118">
        <v>942028305.36922896</v>
      </c>
      <c r="G1118" s="1">
        <f t="shared" si="17"/>
        <v>94202.830536922891</v>
      </c>
    </row>
    <row r="1119" spans="1:7" hidden="1" x14ac:dyDescent="0.35">
      <c r="A1119" t="s">
        <v>1121</v>
      </c>
      <c r="B1119" t="s">
        <v>957</v>
      </c>
      <c r="C1119" t="s">
        <v>957</v>
      </c>
      <c r="D1119">
        <v>0</v>
      </c>
      <c r="E1119">
        <v>184112.266019</v>
      </c>
      <c r="F1119">
        <v>690929308.573277</v>
      </c>
      <c r="G1119" s="1">
        <f t="shared" si="17"/>
        <v>69092.930857327694</v>
      </c>
    </row>
    <row r="1120" spans="1:7" hidden="1" x14ac:dyDescent="0.35">
      <c r="A1120" t="s">
        <v>1122</v>
      </c>
      <c r="B1120" t="s">
        <v>961</v>
      </c>
      <c r="C1120" t="s">
        <v>395</v>
      </c>
      <c r="D1120">
        <v>0</v>
      </c>
      <c r="E1120">
        <v>91302.517613999997</v>
      </c>
      <c r="F1120">
        <v>336247593.36024803</v>
      </c>
      <c r="G1120" s="1">
        <f t="shared" si="17"/>
        <v>33624.759336024807</v>
      </c>
    </row>
    <row r="1121" spans="1:7" hidden="1" x14ac:dyDescent="0.35">
      <c r="A1121" t="s">
        <v>1123</v>
      </c>
      <c r="B1121" t="s">
        <v>961</v>
      </c>
      <c r="C1121" t="s">
        <v>395</v>
      </c>
      <c r="D1121">
        <v>0</v>
      </c>
      <c r="E1121">
        <v>73162.507201999993</v>
      </c>
      <c r="F1121">
        <v>282878932.714562</v>
      </c>
      <c r="G1121" s="1">
        <f t="shared" si="17"/>
        <v>28287.8932714562</v>
      </c>
    </row>
    <row r="1122" spans="1:7" hidden="1" x14ac:dyDescent="0.35">
      <c r="A1122" t="s">
        <v>1124</v>
      </c>
      <c r="B1122" t="s">
        <v>998</v>
      </c>
      <c r="C1122" t="s">
        <v>957</v>
      </c>
      <c r="D1122">
        <v>0</v>
      </c>
      <c r="E1122">
        <v>58091.536369000001</v>
      </c>
      <c r="F1122">
        <v>34870082.140147999</v>
      </c>
      <c r="G1122" s="1">
        <f t="shared" si="17"/>
        <v>3487.0082140147997</v>
      </c>
    </row>
    <row r="1123" spans="1:7" hidden="1" x14ac:dyDescent="0.35">
      <c r="A1123" t="s">
        <v>790</v>
      </c>
      <c r="B1123" t="s">
        <v>645</v>
      </c>
      <c r="C1123" t="s">
        <v>966</v>
      </c>
      <c r="D1123">
        <v>0</v>
      </c>
      <c r="E1123">
        <v>110992.84005</v>
      </c>
      <c r="F1123">
        <v>417028863.99072099</v>
      </c>
      <c r="G1123" s="1">
        <f t="shared" si="17"/>
        <v>41702.8863990721</v>
      </c>
    </row>
    <row r="1124" spans="1:7" hidden="1" x14ac:dyDescent="0.35">
      <c r="A1124" t="s">
        <v>1126</v>
      </c>
      <c r="B1124" t="s">
        <v>979</v>
      </c>
      <c r="C1124" t="s">
        <v>395</v>
      </c>
      <c r="D1124">
        <v>0</v>
      </c>
      <c r="E1124">
        <v>94100.359054999994</v>
      </c>
      <c r="F1124">
        <v>264895256.66782099</v>
      </c>
      <c r="G1124" s="1">
        <f t="shared" si="17"/>
        <v>26489.525666782098</v>
      </c>
    </row>
    <row r="1125" spans="1:7" hidden="1" x14ac:dyDescent="0.35">
      <c r="A1125" t="s">
        <v>1127</v>
      </c>
      <c r="B1125" t="s">
        <v>1048</v>
      </c>
      <c r="C1125" t="s">
        <v>992</v>
      </c>
      <c r="D1125">
        <v>0</v>
      </c>
      <c r="E1125">
        <v>43400.633454000003</v>
      </c>
      <c r="F1125">
        <v>76240450.338063002</v>
      </c>
      <c r="G1125" s="1">
        <f t="shared" si="17"/>
        <v>7624.0450338063001</v>
      </c>
    </row>
    <row r="1126" spans="1:7" hidden="1" x14ac:dyDescent="0.35">
      <c r="A1126" t="s">
        <v>1128</v>
      </c>
      <c r="B1126" t="s">
        <v>1048</v>
      </c>
      <c r="C1126" t="s">
        <v>992</v>
      </c>
      <c r="D1126">
        <v>0</v>
      </c>
      <c r="E1126">
        <v>41501.230501999999</v>
      </c>
      <c r="F1126">
        <v>72956658.643483996</v>
      </c>
      <c r="G1126" s="1">
        <f t="shared" si="17"/>
        <v>7295.6658643483997</v>
      </c>
    </row>
    <row r="1127" spans="1:7" hidden="1" x14ac:dyDescent="0.35">
      <c r="A1127" t="s">
        <v>1129</v>
      </c>
      <c r="B1127" t="s">
        <v>1036</v>
      </c>
      <c r="C1127" t="s">
        <v>992</v>
      </c>
      <c r="D1127">
        <v>0</v>
      </c>
      <c r="E1127">
        <v>68445.392986999999</v>
      </c>
      <c r="F1127">
        <v>206278776.91680101</v>
      </c>
      <c r="G1127" s="1">
        <f t="shared" si="17"/>
        <v>20627.8776916801</v>
      </c>
    </row>
    <row r="1128" spans="1:7" hidden="1" x14ac:dyDescent="0.35">
      <c r="A1128" t="s">
        <v>1050</v>
      </c>
      <c r="B1128" t="s">
        <v>1050</v>
      </c>
      <c r="C1128" t="s">
        <v>966</v>
      </c>
      <c r="D1128">
        <v>0</v>
      </c>
      <c r="E1128">
        <v>79168.145386000004</v>
      </c>
      <c r="F1128">
        <v>162608779.60381499</v>
      </c>
      <c r="G1128" s="1">
        <f t="shared" si="17"/>
        <v>16260.877960381498</v>
      </c>
    </row>
    <row r="1129" spans="1:7" hidden="1" x14ac:dyDescent="0.35">
      <c r="A1129" t="s">
        <v>1130</v>
      </c>
      <c r="B1129" t="s">
        <v>1048</v>
      </c>
      <c r="C1129" t="s">
        <v>992</v>
      </c>
      <c r="D1129">
        <v>0</v>
      </c>
      <c r="E1129">
        <v>26665.57778</v>
      </c>
      <c r="F1129">
        <v>32587646.322117999</v>
      </c>
      <c r="G1129" s="1">
        <f t="shared" si="17"/>
        <v>3258.7646322117998</v>
      </c>
    </row>
    <row r="1130" spans="1:7" hidden="1" x14ac:dyDescent="0.35">
      <c r="A1130" t="s">
        <v>1131</v>
      </c>
      <c r="B1130" t="s">
        <v>983</v>
      </c>
      <c r="C1130" t="s">
        <v>966</v>
      </c>
      <c r="D1130">
        <v>0</v>
      </c>
      <c r="E1130">
        <v>156432.420939</v>
      </c>
      <c r="F1130">
        <v>818228373.88858902</v>
      </c>
      <c r="G1130" s="1">
        <f t="shared" si="17"/>
        <v>81822.837388858898</v>
      </c>
    </row>
    <row r="1131" spans="1:7" hidden="1" x14ac:dyDescent="0.35">
      <c r="A1131" t="s">
        <v>1132</v>
      </c>
      <c r="B1131" t="s">
        <v>1050</v>
      </c>
      <c r="C1131" t="s">
        <v>966</v>
      </c>
      <c r="D1131">
        <v>0</v>
      </c>
      <c r="E1131">
        <v>105691.805966</v>
      </c>
      <c r="F1131">
        <v>259419240.148886</v>
      </c>
      <c r="G1131" s="1">
        <f t="shared" si="17"/>
        <v>25941.924014888598</v>
      </c>
    </row>
    <row r="1132" spans="1:7" hidden="1" x14ac:dyDescent="0.35">
      <c r="A1132" t="s">
        <v>280</v>
      </c>
      <c r="B1132" t="s">
        <v>1036</v>
      </c>
      <c r="C1132" t="s">
        <v>992</v>
      </c>
      <c r="D1132">
        <v>0</v>
      </c>
      <c r="E1132">
        <v>56343.515033999996</v>
      </c>
      <c r="F1132">
        <v>72971712.101735994</v>
      </c>
      <c r="G1132" s="1">
        <f t="shared" si="17"/>
        <v>7297.1712101735993</v>
      </c>
    </row>
    <row r="1133" spans="1:7" hidden="1" x14ac:dyDescent="0.35">
      <c r="A1133" t="s">
        <v>1133</v>
      </c>
      <c r="B1133" t="s">
        <v>1026</v>
      </c>
      <c r="C1133" t="s">
        <v>966</v>
      </c>
      <c r="D1133">
        <v>0</v>
      </c>
      <c r="E1133">
        <v>137330.37542299999</v>
      </c>
      <c r="F1133">
        <v>630901729.12116897</v>
      </c>
      <c r="G1133" s="1">
        <f t="shared" si="17"/>
        <v>63090.172912116897</v>
      </c>
    </row>
    <row r="1134" spans="1:7" hidden="1" x14ac:dyDescent="0.35">
      <c r="A1134" t="s">
        <v>1134</v>
      </c>
      <c r="B1134" t="s">
        <v>1009</v>
      </c>
      <c r="C1134" t="s">
        <v>966</v>
      </c>
      <c r="D1134">
        <v>0</v>
      </c>
      <c r="E1134">
        <v>165862.87785600001</v>
      </c>
      <c r="F1134">
        <v>1025355246.41606</v>
      </c>
      <c r="G1134" s="1">
        <f t="shared" si="17"/>
        <v>102535.524641606</v>
      </c>
    </row>
    <row r="1135" spans="1:7" hidden="1" x14ac:dyDescent="0.35">
      <c r="A1135" t="s">
        <v>1135</v>
      </c>
      <c r="B1135" t="s">
        <v>1036</v>
      </c>
      <c r="C1135" t="s">
        <v>992</v>
      </c>
      <c r="D1135">
        <v>0</v>
      </c>
      <c r="E1135">
        <v>74314.293541000006</v>
      </c>
      <c r="F1135">
        <v>183719649.34735501</v>
      </c>
      <c r="G1135" s="1">
        <f t="shared" si="17"/>
        <v>18371.964934735501</v>
      </c>
    </row>
    <row r="1136" spans="1:7" hidden="1" x14ac:dyDescent="0.35">
      <c r="A1136" t="s">
        <v>1125</v>
      </c>
      <c r="B1136" t="s">
        <v>1136</v>
      </c>
      <c r="C1136" t="s">
        <v>966</v>
      </c>
      <c r="D1136">
        <v>0</v>
      </c>
      <c r="E1136">
        <v>73440.254006999996</v>
      </c>
      <c r="F1136">
        <v>209188670.96293899</v>
      </c>
      <c r="G1136" s="1">
        <f t="shared" si="17"/>
        <v>20918.8670962939</v>
      </c>
    </row>
    <row r="1137" spans="1:7" hidden="1" x14ac:dyDescent="0.35">
      <c r="A1137" t="s">
        <v>1009</v>
      </c>
      <c r="B1137" t="s">
        <v>1009</v>
      </c>
      <c r="C1137" t="s">
        <v>966</v>
      </c>
      <c r="D1137">
        <v>0</v>
      </c>
      <c r="E1137">
        <v>65443.768262999998</v>
      </c>
      <c r="F1137">
        <v>149486092.71666801</v>
      </c>
      <c r="G1137" s="1">
        <f t="shared" si="17"/>
        <v>14948.609271666801</v>
      </c>
    </row>
    <row r="1138" spans="1:7" hidden="1" x14ac:dyDescent="0.35">
      <c r="A1138" t="s">
        <v>1137</v>
      </c>
      <c r="B1138" t="s">
        <v>1048</v>
      </c>
      <c r="C1138" t="s">
        <v>992</v>
      </c>
      <c r="D1138">
        <v>0</v>
      </c>
      <c r="E1138">
        <v>32798.345111000002</v>
      </c>
      <c r="F1138">
        <v>37343268.803249002</v>
      </c>
      <c r="G1138" s="1">
        <f t="shared" si="17"/>
        <v>3734.3268803249002</v>
      </c>
    </row>
    <row r="1139" spans="1:7" hidden="1" x14ac:dyDescent="0.35">
      <c r="A1139" t="s">
        <v>1138</v>
      </c>
      <c r="B1139" t="s">
        <v>992</v>
      </c>
      <c r="C1139" t="s">
        <v>992</v>
      </c>
      <c r="D1139">
        <v>0</v>
      </c>
      <c r="E1139">
        <v>140816.31863200001</v>
      </c>
      <c r="F1139">
        <v>489697705.94325602</v>
      </c>
      <c r="G1139" s="1">
        <f t="shared" si="17"/>
        <v>48969.770594325601</v>
      </c>
    </row>
    <row r="1140" spans="1:7" hidden="1" x14ac:dyDescent="0.35">
      <c r="A1140" t="s">
        <v>1139</v>
      </c>
      <c r="B1140" t="s">
        <v>1009</v>
      </c>
      <c r="C1140" t="s">
        <v>966</v>
      </c>
      <c r="D1140">
        <v>0</v>
      </c>
      <c r="E1140">
        <v>85902.376319999996</v>
      </c>
      <c r="F1140">
        <v>146243648.13666499</v>
      </c>
      <c r="G1140" s="1">
        <f t="shared" si="17"/>
        <v>14624.364813666498</v>
      </c>
    </row>
    <row r="1141" spans="1:7" hidden="1" x14ac:dyDescent="0.35">
      <c r="A1141" t="s">
        <v>720</v>
      </c>
      <c r="B1141" t="s">
        <v>1050</v>
      </c>
      <c r="C1141" t="s">
        <v>966</v>
      </c>
      <c r="D1141">
        <v>0</v>
      </c>
      <c r="E1141">
        <v>60734.514025999997</v>
      </c>
      <c r="F1141">
        <v>156890818.34353501</v>
      </c>
      <c r="G1141" s="1">
        <f t="shared" si="17"/>
        <v>15689.081834353501</v>
      </c>
    </row>
    <row r="1142" spans="1:7" hidden="1" x14ac:dyDescent="0.35">
      <c r="A1142" t="s">
        <v>1140</v>
      </c>
      <c r="B1142" t="s">
        <v>1033</v>
      </c>
      <c r="C1142" t="s">
        <v>992</v>
      </c>
      <c r="D1142">
        <v>0</v>
      </c>
      <c r="E1142">
        <v>81227.347974000004</v>
      </c>
      <c r="F1142">
        <v>38044896.654553004</v>
      </c>
      <c r="G1142" s="1">
        <f t="shared" si="17"/>
        <v>3804.4896654553004</v>
      </c>
    </row>
    <row r="1143" spans="1:7" hidden="1" x14ac:dyDescent="0.35">
      <c r="A1143" t="s">
        <v>1141</v>
      </c>
      <c r="B1143" t="s">
        <v>1048</v>
      </c>
      <c r="C1143" t="s">
        <v>992</v>
      </c>
      <c r="D1143">
        <v>0</v>
      </c>
      <c r="E1143">
        <v>59338.056413999999</v>
      </c>
      <c r="F1143">
        <v>151666829.655108</v>
      </c>
      <c r="G1143" s="1">
        <f t="shared" si="17"/>
        <v>15166.682965510801</v>
      </c>
    </row>
    <row r="1144" spans="1:7" hidden="1" x14ac:dyDescent="0.35">
      <c r="A1144" t="s">
        <v>1142</v>
      </c>
      <c r="B1144" t="s">
        <v>1048</v>
      </c>
      <c r="C1144" t="s">
        <v>992</v>
      </c>
      <c r="D1144">
        <v>0</v>
      </c>
      <c r="E1144">
        <v>113680.139018</v>
      </c>
      <c r="F1144">
        <v>269009105.160761</v>
      </c>
      <c r="G1144" s="1">
        <f t="shared" si="17"/>
        <v>26900.910516076099</v>
      </c>
    </row>
    <row r="1145" spans="1:7" hidden="1" x14ac:dyDescent="0.35">
      <c r="A1145" t="s">
        <v>116</v>
      </c>
      <c r="B1145" t="s">
        <v>1136</v>
      </c>
      <c r="C1145" t="s">
        <v>966</v>
      </c>
      <c r="D1145">
        <v>0</v>
      </c>
      <c r="E1145">
        <v>61713.205666000002</v>
      </c>
      <c r="F1145">
        <v>148585376.788017</v>
      </c>
      <c r="G1145" s="1">
        <f t="shared" si="17"/>
        <v>14858.5376788017</v>
      </c>
    </row>
    <row r="1146" spans="1:7" hidden="1" x14ac:dyDescent="0.35">
      <c r="A1146" t="s">
        <v>1143</v>
      </c>
      <c r="B1146" t="s">
        <v>1048</v>
      </c>
      <c r="C1146" t="s">
        <v>992</v>
      </c>
      <c r="D1146">
        <v>0</v>
      </c>
      <c r="E1146">
        <v>35679.246207999997</v>
      </c>
      <c r="F1146">
        <v>37208109.800696999</v>
      </c>
      <c r="G1146" s="1">
        <f t="shared" si="17"/>
        <v>3720.8109800696998</v>
      </c>
    </row>
    <row r="1147" spans="1:7" hidden="1" x14ac:dyDescent="0.35">
      <c r="A1147" t="s">
        <v>496</v>
      </c>
      <c r="B1147" t="s">
        <v>1136</v>
      </c>
      <c r="C1147" t="s">
        <v>966</v>
      </c>
      <c r="D1147">
        <v>0</v>
      </c>
      <c r="E1147">
        <v>35175.971159000001</v>
      </c>
      <c r="F1147">
        <v>52104338.658958003</v>
      </c>
      <c r="G1147" s="1">
        <f t="shared" si="17"/>
        <v>5210.4338658958004</v>
      </c>
    </row>
    <row r="1148" spans="1:7" hidden="1" x14ac:dyDescent="0.35">
      <c r="A1148" t="s">
        <v>1144</v>
      </c>
      <c r="B1148" t="s">
        <v>1136</v>
      </c>
      <c r="C1148" t="s">
        <v>966</v>
      </c>
      <c r="D1148">
        <v>0</v>
      </c>
      <c r="E1148">
        <v>74984.102994999994</v>
      </c>
      <c r="F1148">
        <v>230980481.90505999</v>
      </c>
      <c r="G1148" s="1">
        <f t="shared" si="17"/>
        <v>23098.048190506001</v>
      </c>
    </row>
    <row r="1149" spans="1:7" hidden="1" x14ac:dyDescent="0.35">
      <c r="A1149" t="s">
        <v>661</v>
      </c>
      <c r="B1149" t="s">
        <v>1136</v>
      </c>
      <c r="C1149" t="s">
        <v>966</v>
      </c>
      <c r="D1149">
        <v>0</v>
      </c>
      <c r="E1149">
        <v>107493.76126699999</v>
      </c>
      <c r="F1149">
        <v>352273464.832111</v>
      </c>
      <c r="G1149" s="1">
        <f t="shared" si="17"/>
        <v>35227.346483211099</v>
      </c>
    </row>
    <row r="1150" spans="1:7" hidden="1" x14ac:dyDescent="0.35">
      <c r="A1150" t="s">
        <v>1145</v>
      </c>
      <c r="B1150" t="s">
        <v>1146</v>
      </c>
      <c r="C1150" t="s">
        <v>992</v>
      </c>
      <c r="D1150">
        <v>0</v>
      </c>
      <c r="E1150">
        <v>128123.719275</v>
      </c>
      <c r="F1150">
        <v>414025578.610811</v>
      </c>
      <c r="G1150" s="1">
        <f t="shared" si="17"/>
        <v>41402.557861081099</v>
      </c>
    </row>
    <row r="1151" spans="1:7" hidden="1" x14ac:dyDescent="0.35">
      <c r="A1151" t="s">
        <v>1147</v>
      </c>
      <c r="B1151" t="s">
        <v>992</v>
      </c>
      <c r="C1151" t="s">
        <v>992</v>
      </c>
      <c r="D1151">
        <v>0</v>
      </c>
      <c r="E1151">
        <v>221292.089232</v>
      </c>
      <c r="F1151">
        <v>461319575.66760498</v>
      </c>
      <c r="G1151" s="1">
        <f t="shared" si="17"/>
        <v>46131.957566760495</v>
      </c>
    </row>
    <row r="1152" spans="1:7" hidden="1" x14ac:dyDescent="0.35">
      <c r="A1152" t="s">
        <v>1148</v>
      </c>
      <c r="B1152" t="s">
        <v>1149</v>
      </c>
      <c r="C1152" t="s">
        <v>966</v>
      </c>
      <c r="D1152">
        <v>0</v>
      </c>
      <c r="E1152">
        <v>125393.007201</v>
      </c>
      <c r="F1152">
        <v>419656144.82873398</v>
      </c>
      <c r="G1152" s="1">
        <f t="shared" si="17"/>
        <v>41965.614482873396</v>
      </c>
    </row>
    <row r="1153" spans="1:7" hidden="1" x14ac:dyDescent="0.35">
      <c r="A1153" t="s">
        <v>1150</v>
      </c>
      <c r="B1153" t="s">
        <v>1146</v>
      </c>
      <c r="C1153" t="s">
        <v>992</v>
      </c>
      <c r="D1153">
        <v>0</v>
      </c>
      <c r="E1153">
        <v>74777.928387000007</v>
      </c>
      <c r="F1153">
        <v>219359276.315007</v>
      </c>
      <c r="G1153" s="1">
        <f t="shared" si="17"/>
        <v>21935.927631500701</v>
      </c>
    </row>
    <row r="1154" spans="1:7" hidden="1" x14ac:dyDescent="0.35">
      <c r="A1154" t="s">
        <v>1151</v>
      </c>
      <c r="B1154" t="s">
        <v>1149</v>
      </c>
      <c r="C1154" t="s">
        <v>966</v>
      </c>
      <c r="D1154">
        <v>0</v>
      </c>
      <c r="E1154">
        <v>143259.676098</v>
      </c>
      <c r="F1154">
        <v>561785151.53516102</v>
      </c>
      <c r="G1154" s="1">
        <f t="shared" si="17"/>
        <v>56178.515153516099</v>
      </c>
    </row>
    <row r="1155" spans="1:7" hidden="1" x14ac:dyDescent="0.35">
      <c r="A1155" t="s">
        <v>1136</v>
      </c>
      <c r="B1155" t="s">
        <v>1136</v>
      </c>
      <c r="C1155" t="s">
        <v>966</v>
      </c>
      <c r="D1155">
        <v>0</v>
      </c>
      <c r="E1155">
        <v>133987.72815499999</v>
      </c>
      <c r="F1155">
        <v>423109706.70248002</v>
      </c>
      <c r="G1155" s="1">
        <f t="shared" ref="G1155:G1218" si="18">+F1155/10000</f>
        <v>42310.970670248003</v>
      </c>
    </row>
    <row r="1156" spans="1:7" hidden="1" x14ac:dyDescent="0.35">
      <c r="A1156" t="s">
        <v>1152</v>
      </c>
      <c r="B1156" t="s">
        <v>1146</v>
      </c>
      <c r="C1156" t="s">
        <v>992</v>
      </c>
      <c r="D1156">
        <v>0</v>
      </c>
      <c r="E1156">
        <v>64703.372474000003</v>
      </c>
      <c r="F1156">
        <v>98441241.127689004</v>
      </c>
      <c r="G1156" s="1">
        <f t="shared" si="18"/>
        <v>9844.1241127689009</v>
      </c>
    </row>
    <row r="1157" spans="1:7" hidden="1" x14ac:dyDescent="0.35">
      <c r="A1157" t="s">
        <v>1153</v>
      </c>
      <c r="B1157" t="s">
        <v>1153</v>
      </c>
      <c r="C1157" t="s">
        <v>1154</v>
      </c>
      <c r="D1157">
        <v>0</v>
      </c>
      <c r="E1157">
        <v>426506.77707900002</v>
      </c>
      <c r="F1157">
        <v>1409508.6433929999</v>
      </c>
      <c r="G1157" s="1">
        <f t="shared" si="18"/>
        <v>140.95086433929998</v>
      </c>
    </row>
    <row r="1158" spans="1:7" hidden="1" x14ac:dyDescent="0.35">
      <c r="A1158" t="s">
        <v>1155</v>
      </c>
      <c r="B1158" t="s">
        <v>1149</v>
      </c>
      <c r="C1158" t="s">
        <v>966</v>
      </c>
      <c r="D1158">
        <v>0</v>
      </c>
      <c r="E1158">
        <v>65798.846386999998</v>
      </c>
      <c r="F1158">
        <v>161865700.61869499</v>
      </c>
      <c r="G1158" s="1">
        <f t="shared" si="18"/>
        <v>16186.570061869499</v>
      </c>
    </row>
    <row r="1159" spans="1:7" hidden="1" x14ac:dyDescent="0.35">
      <c r="A1159" t="s">
        <v>1156</v>
      </c>
      <c r="B1159" t="s">
        <v>1157</v>
      </c>
      <c r="C1159" t="s">
        <v>1154</v>
      </c>
      <c r="D1159">
        <v>0</v>
      </c>
      <c r="E1159">
        <v>245975.66868800001</v>
      </c>
      <c r="F1159">
        <v>830135.71707400004</v>
      </c>
      <c r="G1159" s="1">
        <f t="shared" si="18"/>
        <v>83.013571707400004</v>
      </c>
    </row>
    <row r="1160" spans="1:7" hidden="1" x14ac:dyDescent="0.35">
      <c r="A1160" t="s">
        <v>1158</v>
      </c>
      <c r="B1160" t="s">
        <v>1136</v>
      </c>
      <c r="C1160" t="s">
        <v>966</v>
      </c>
      <c r="D1160">
        <v>0</v>
      </c>
      <c r="E1160">
        <v>51784.592777999998</v>
      </c>
      <c r="F1160">
        <v>138490645.26248801</v>
      </c>
      <c r="G1160" s="1">
        <f t="shared" si="18"/>
        <v>13849.064526248801</v>
      </c>
    </row>
    <row r="1161" spans="1:7" hidden="1" x14ac:dyDescent="0.35">
      <c r="A1161" t="s">
        <v>1159</v>
      </c>
      <c r="B1161" t="s">
        <v>1160</v>
      </c>
      <c r="C1161" t="s">
        <v>966</v>
      </c>
      <c r="D1161">
        <v>0</v>
      </c>
      <c r="E1161">
        <v>106206.27342699999</v>
      </c>
      <c r="F1161">
        <v>366035504.96789801</v>
      </c>
      <c r="G1161" s="1">
        <f t="shared" si="18"/>
        <v>36603.550496789801</v>
      </c>
    </row>
    <row r="1162" spans="1:7" hidden="1" x14ac:dyDescent="0.35">
      <c r="A1162" t="s">
        <v>1161</v>
      </c>
      <c r="B1162" t="s">
        <v>1136</v>
      </c>
      <c r="C1162" t="s">
        <v>966</v>
      </c>
      <c r="D1162">
        <v>0</v>
      </c>
      <c r="E1162">
        <v>38354.47408</v>
      </c>
      <c r="F1162">
        <v>62337271.463652998</v>
      </c>
      <c r="G1162" s="1">
        <f t="shared" si="18"/>
        <v>6233.7271463652996</v>
      </c>
    </row>
    <row r="1163" spans="1:7" hidden="1" x14ac:dyDescent="0.35">
      <c r="A1163" t="s">
        <v>1162</v>
      </c>
      <c r="B1163" t="s">
        <v>992</v>
      </c>
      <c r="C1163" t="s">
        <v>992</v>
      </c>
      <c r="D1163">
        <v>0</v>
      </c>
      <c r="E1163">
        <v>299600.04848699999</v>
      </c>
      <c r="F1163">
        <v>126379955.553354</v>
      </c>
      <c r="G1163" s="1">
        <f t="shared" si="18"/>
        <v>12637.995555335399</v>
      </c>
    </row>
    <row r="1164" spans="1:7" hidden="1" x14ac:dyDescent="0.35">
      <c r="A1164" t="s">
        <v>1163</v>
      </c>
      <c r="B1164" t="s">
        <v>1136</v>
      </c>
      <c r="C1164" t="s">
        <v>966</v>
      </c>
      <c r="D1164">
        <v>0</v>
      </c>
      <c r="E1164">
        <v>77313.496320000006</v>
      </c>
      <c r="F1164">
        <v>261619127.37036601</v>
      </c>
      <c r="G1164" s="1">
        <f t="shared" si="18"/>
        <v>26161.9127370366</v>
      </c>
    </row>
    <row r="1165" spans="1:7" hidden="1" x14ac:dyDescent="0.35">
      <c r="A1165" t="s">
        <v>1164</v>
      </c>
      <c r="B1165" t="s">
        <v>1146</v>
      </c>
      <c r="C1165" t="s">
        <v>992</v>
      </c>
      <c r="D1165">
        <v>0</v>
      </c>
      <c r="E1165">
        <v>36278.614313999999</v>
      </c>
      <c r="F1165">
        <v>40501995.504155003</v>
      </c>
      <c r="G1165" s="1">
        <f t="shared" si="18"/>
        <v>4050.1995504155002</v>
      </c>
    </row>
    <row r="1166" spans="1:7" hidden="1" x14ac:dyDescent="0.35">
      <c r="A1166" t="s">
        <v>1165</v>
      </c>
      <c r="B1166" t="s">
        <v>1048</v>
      </c>
      <c r="C1166" t="s">
        <v>992</v>
      </c>
      <c r="D1166">
        <v>0</v>
      </c>
      <c r="E1166">
        <v>215504.39125700001</v>
      </c>
      <c r="F1166">
        <v>485887511.64277899</v>
      </c>
      <c r="G1166" s="1">
        <f t="shared" si="18"/>
        <v>48588.751164277899</v>
      </c>
    </row>
    <row r="1167" spans="1:7" hidden="1" x14ac:dyDescent="0.35">
      <c r="A1167" t="s">
        <v>1166</v>
      </c>
      <c r="B1167" t="s">
        <v>1149</v>
      </c>
      <c r="C1167" t="s">
        <v>966</v>
      </c>
      <c r="D1167">
        <v>0</v>
      </c>
      <c r="E1167">
        <v>58560.411326000001</v>
      </c>
      <c r="F1167">
        <v>144122292.366528</v>
      </c>
      <c r="G1167" s="1">
        <f t="shared" si="18"/>
        <v>14412.2292366528</v>
      </c>
    </row>
    <row r="1168" spans="1:7" hidden="1" x14ac:dyDescent="0.35">
      <c r="A1168" t="s">
        <v>1167</v>
      </c>
      <c r="B1168" t="s">
        <v>1136</v>
      </c>
      <c r="C1168" t="s">
        <v>966</v>
      </c>
      <c r="D1168">
        <v>0</v>
      </c>
      <c r="E1168">
        <v>97246.102820999993</v>
      </c>
      <c r="F1168">
        <v>168383796.920039</v>
      </c>
      <c r="G1168" s="1">
        <f t="shared" si="18"/>
        <v>16838.379692003899</v>
      </c>
    </row>
    <row r="1169" spans="1:7" hidden="1" x14ac:dyDescent="0.35">
      <c r="A1169" t="s">
        <v>512</v>
      </c>
      <c r="B1169" t="s">
        <v>1136</v>
      </c>
      <c r="C1169" t="s">
        <v>966</v>
      </c>
      <c r="D1169">
        <v>0</v>
      </c>
      <c r="E1169">
        <v>104781.00717700001</v>
      </c>
      <c r="F1169">
        <v>345893725.577088</v>
      </c>
      <c r="G1169" s="1">
        <f t="shared" si="18"/>
        <v>34589.372557708797</v>
      </c>
    </row>
    <row r="1170" spans="1:7" hidden="1" x14ac:dyDescent="0.35">
      <c r="A1170" t="s">
        <v>106</v>
      </c>
      <c r="B1170" t="s">
        <v>1146</v>
      </c>
      <c r="C1170" t="s">
        <v>992</v>
      </c>
      <c r="D1170">
        <v>0</v>
      </c>
      <c r="E1170">
        <v>56695.792587000004</v>
      </c>
      <c r="F1170">
        <v>95628675.818166003</v>
      </c>
      <c r="G1170" s="1">
        <f t="shared" si="18"/>
        <v>9562.8675818166012</v>
      </c>
    </row>
    <row r="1171" spans="1:7" hidden="1" x14ac:dyDescent="0.35">
      <c r="A1171" t="s">
        <v>1168</v>
      </c>
      <c r="B1171" t="s">
        <v>1169</v>
      </c>
      <c r="C1171" t="s">
        <v>966</v>
      </c>
      <c r="D1171">
        <v>0</v>
      </c>
      <c r="E1171">
        <v>35143.178848000003</v>
      </c>
      <c r="F1171">
        <v>45328543.462480001</v>
      </c>
      <c r="G1171" s="1">
        <f t="shared" si="18"/>
        <v>4532.8543462480002</v>
      </c>
    </row>
    <row r="1172" spans="1:7" hidden="1" x14ac:dyDescent="0.35">
      <c r="A1172" t="s">
        <v>1170</v>
      </c>
      <c r="B1172" t="s">
        <v>1136</v>
      </c>
      <c r="C1172" t="s">
        <v>966</v>
      </c>
      <c r="D1172">
        <v>0</v>
      </c>
      <c r="E1172">
        <v>62826.159268000003</v>
      </c>
      <c r="F1172">
        <v>117272291.060524</v>
      </c>
      <c r="G1172" s="1">
        <f t="shared" si="18"/>
        <v>11727.2291060524</v>
      </c>
    </row>
    <row r="1173" spans="1:7" hidden="1" x14ac:dyDescent="0.35">
      <c r="A1173" t="s">
        <v>1171</v>
      </c>
      <c r="B1173" t="s">
        <v>1146</v>
      </c>
      <c r="C1173" t="s">
        <v>992</v>
      </c>
      <c r="D1173">
        <v>0</v>
      </c>
      <c r="E1173">
        <v>49133.857604999997</v>
      </c>
      <c r="F1173">
        <v>91329767.570952997</v>
      </c>
      <c r="G1173" s="1">
        <f t="shared" si="18"/>
        <v>9132.976757095299</v>
      </c>
    </row>
    <row r="1174" spans="1:7" hidden="1" x14ac:dyDescent="0.35">
      <c r="A1174" t="s">
        <v>1172</v>
      </c>
      <c r="B1174" t="s">
        <v>1160</v>
      </c>
      <c r="C1174" t="s">
        <v>966</v>
      </c>
      <c r="D1174">
        <v>0</v>
      </c>
      <c r="E1174">
        <v>134433.038225</v>
      </c>
      <c r="F1174">
        <v>217893649.804717</v>
      </c>
      <c r="G1174" s="1">
        <f t="shared" si="18"/>
        <v>21789.364980471699</v>
      </c>
    </row>
    <row r="1175" spans="1:7" hidden="1" x14ac:dyDescent="0.35">
      <c r="A1175" t="s">
        <v>904</v>
      </c>
      <c r="B1175" t="s">
        <v>1169</v>
      </c>
      <c r="C1175" t="s">
        <v>966</v>
      </c>
      <c r="D1175">
        <v>0</v>
      </c>
      <c r="E1175">
        <v>14649.928123</v>
      </c>
      <c r="F1175">
        <v>11939513.788471</v>
      </c>
      <c r="G1175" s="1">
        <f t="shared" si="18"/>
        <v>1193.9513788470999</v>
      </c>
    </row>
    <row r="1176" spans="1:7" hidden="1" x14ac:dyDescent="0.35">
      <c r="A1176" t="s">
        <v>1173</v>
      </c>
      <c r="B1176" t="s">
        <v>1149</v>
      </c>
      <c r="C1176" t="s">
        <v>966</v>
      </c>
      <c r="D1176">
        <v>0</v>
      </c>
      <c r="E1176">
        <v>66257.909818</v>
      </c>
      <c r="F1176">
        <v>152144910.76677999</v>
      </c>
      <c r="G1176" s="1">
        <f t="shared" si="18"/>
        <v>15214.491076677999</v>
      </c>
    </row>
    <row r="1177" spans="1:7" hidden="1" x14ac:dyDescent="0.35">
      <c r="A1177" t="s">
        <v>1174</v>
      </c>
      <c r="B1177" t="s">
        <v>1149</v>
      </c>
      <c r="C1177" t="s">
        <v>966</v>
      </c>
      <c r="D1177">
        <v>0</v>
      </c>
      <c r="E1177">
        <v>19881.558249999998</v>
      </c>
      <c r="F1177">
        <v>9551416.8989320006</v>
      </c>
      <c r="G1177" s="1">
        <f t="shared" si="18"/>
        <v>955.14168989320001</v>
      </c>
    </row>
    <row r="1178" spans="1:7" hidden="1" x14ac:dyDescent="0.35">
      <c r="A1178" t="s">
        <v>593</v>
      </c>
      <c r="B1178" t="s">
        <v>1169</v>
      </c>
      <c r="C1178" t="s">
        <v>966</v>
      </c>
      <c r="D1178">
        <v>0</v>
      </c>
      <c r="E1178">
        <v>33005.331987999998</v>
      </c>
      <c r="F1178">
        <v>43280653.687544003</v>
      </c>
      <c r="G1178" s="1">
        <f t="shared" si="18"/>
        <v>4328.0653687544</v>
      </c>
    </row>
    <row r="1179" spans="1:7" hidden="1" x14ac:dyDescent="0.35">
      <c r="A1179" t="s">
        <v>1175</v>
      </c>
      <c r="B1179" t="s">
        <v>1169</v>
      </c>
      <c r="C1179" t="s">
        <v>966</v>
      </c>
      <c r="D1179">
        <v>0</v>
      </c>
      <c r="E1179">
        <v>71878.750690999994</v>
      </c>
      <c r="F1179">
        <v>123046775.714433</v>
      </c>
      <c r="G1179" s="1">
        <f t="shared" si="18"/>
        <v>12304.677571443301</v>
      </c>
    </row>
    <row r="1180" spans="1:7" hidden="1" x14ac:dyDescent="0.35">
      <c r="A1180" t="s">
        <v>1176</v>
      </c>
      <c r="B1180" t="s">
        <v>1177</v>
      </c>
      <c r="C1180" t="s">
        <v>992</v>
      </c>
      <c r="D1180">
        <v>0</v>
      </c>
      <c r="E1180">
        <v>14804.8395</v>
      </c>
      <c r="F1180">
        <v>3892287.7303570001</v>
      </c>
      <c r="G1180" s="1">
        <f t="shared" si="18"/>
        <v>389.22877303569999</v>
      </c>
    </row>
    <row r="1181" spans="1:7" hidden="1" x14ac:dyDescent="0.35">
      <c r="A1181" t="s">
        <v>1178</v>
      </c>
      <c r="B1181" t="s">
        <v>1149</v>
      </c>
      <c r="C1181" t="s">
        <v>966</v>
      </c>
      <c r="D1181">
        <v>0</v>
      </c>
      <c r="E1181">
        <v>45785.036934000003</v>
      </c>
      <c r="F1181">
        <v>75259786.467263997</v>
      </c>
      <c r="G1181" s="1">
        <f t="shared" si="18"/>
        <v>7525.9786467263993</v>
      </c>
    </row>
    <row r="1182" spans="1:7" hidden="1" x14ac:dyDescent="0.35">
      <c r="A1182" t="s">
        <v>1179</v>
      </c>
      <c r="B1182" t="s">
        <v>304</v>
      </c>
      <c r="C1182" t="s">
        <v>992</v>
      </c>
      <c r="D1182">
        <v>0</v>
      </c>
      <c r="E1182">
        <v>5867.3328149999998</v>
      </c>
      <c r="F1182">
        <v>1132991.039602</v>
      </c>
      <c r="G1182" s="1">
        <f t="shared" si="18"/>
        <v>113.2991039602</v>
      </c>
    </row>
    <row r="1183" spans="1:7" hidden="1" x14ac:dyDescent="0.35">
      <c r="A1183" t="s">
        <v>1180</v>
      </c>
      <c r="B1183" t="s">
        <v>1149</v>
      </c>
      <c r="C1183" t="s">
        <v>966</v>
      </c>
      <c r="D1183">
        <v>0</v>
      </c>
      <c r="E1183">
        <v>48432.325155999999</v>
      </c>
      <c r="F1183">
        <v>119038757.35371</v>
      </c>
      <c r="G1183" s="1">
        <f t="shared" si="18"/>
        <v>11903.875735370999</v>
      </c>
    </row>
    <row r="1184" spans="1:7" hidden="1" x14ac:dyDescent="0.35">
      <c r="A1184" t="s">
        <v>1181</v>
      </c>
      <c r="B1184" t="s">
        <v>1146</v>
      </c>
      <c r="C1184" t="s">
        <v>992</v>
      </c>
      <c r="D1184">
        <v>0</v>
      </c>
      <c r="E1184">
        <v>78380.966709999993</v>
      </c>
      <c r="F1184">
        <v>280361379.49838197</v>
      </c>
      <c r="G1184" s="1">
        <f t="shared" si="18"/>
        <v>28036.137949838198</v>
      </c>
    </row>
    <row r="1185" spans="1:7" hidden="1" x14ac:dyDescent="0.35">
      <c r="A1185" t="s">
        <v>1182</v>
      </c>
      <c r="B1185" t="s">
        <v>1169</v>
      </c>
      <c r="C1185" t="s">
        <v>966</v>
      </c>
      <c r="D1185">
        <v>0</v>
      </c>
      <c r="E1185">
        <v>16483.583921000001</v>
      </c>
      <c r="F1185">
        <v>14589711.568124</v>
      </c>
      <c r="G1185" s="1">
        <f t="shared" si="18"/>
        <v>1458.9711568124001</v>
      </c>
    </row>
    <row r="1186" spans="1:7" hidden="1" x14ac:dyDescent="0.35">
      <c r="A1186" t="s">
        <v>1183</v>
      </c>
      <c r="B1186" t="s">
        <v>1146</v>
      </c>
      <c r="C1186" t="s">
        <v>992</v>
      </c>
      <c r="D1186">
        <v>0</v>
      </c>
      <c r="E1186">
        <v>61403.870088999996</v>
      </c>
      <c r="F1186">
        <v>161357359.42458799</v>
      </c>
      <c r="G1186" s="1">
        <f t="shared" si="18"/>
        <v>16135.735942458799</v>
      </c>
    </row>
    <row r="1187" spans="1:7" hidden="1" x14ac:dyDescent="0.35">
      <c r="A1187" t="s">
        <v>1184</v>
      </c>
      <c r="B1187" t="s">
        <v>1160</v>
      </c>
      <c r="C1187" t="s">
        <v>966</v>
      </c>
      <c r="D1187">
        <v>0</v>
      </c>
      <c r="E1187">
        <v>100266.41272399999</v>
      </c>
      <c r="F1187">
        <v>481473610.514732</v>
      </c>
      <c r="G1187" s="1">
        <f t="shared" si="18"/>
        <v>48147.361051473199</v>
      </c>
    </row>
    <row r="1188" spans="1:7" hidden="1" x14ac:dyDescent="0.35">
      <c r="A1188" t="s">
        <v>1185</v>
      </c>
      <c r="B1188" t="s">
        <v>1149</v>
      </c>
      <c r="C1188" t="s">
        <v>966</v>
      </c>
      <c r="D1188">
        <v>0</v>
      </c>
      <c r="E1188">
        <v>48199.411032000004</v>
      </c>
      <c r="F1188">
        <v>88881727.900298998</v>
      </c>
      <c r="G1188" s="1">
        <f t="shared" si="18"/>
        <v>8888.1727900298993</v>
      </c>
    </row>
    <row r="1189" spans="1:7" hidden="1" x14ac:dyDescent="0.35">
      <c r="A1189" t="s">
        <v>1186</v>
      </c>
      <c r="B1189" t="s">
        <v>1169</v>
      </c>
      <c r="C1189" t="s">
        <v>966</v>
      </c>
      <c r="D1189">
        <v>0</v>
      </c>
      <c r="E1189">
        <v>17389.873453</v>
      </c>
      <c r="F1189">
        <v>15772048.596004</v>
      </c>
      <c r="G1189" s="1">
        <f t="shared" si="18"/>
        <v>1577.2048596003999</v>
      </c>
    </row>
    <row r="1190" spans="1:7" hidden="1" x14ac:dyDescent="0.35">
      <c r="A1190" t="s">
        <v>1187</v>
      </c>
      <c r="B1190" t="s">
        <v>1169</v>
      </c>
      <c r="C1190" t="s">
        <v>966</v>
      </c>
      <c r="D1190">
        <v>0</v>
      </c>
      <c r="E1190">
        <v>100696.57983</v>
      </c>
      <c r="F1190">
        <v>177161370.240284</v>
      </c>
      <c r="G1190" s="1">
        <f t="shared" si="18"/>
        <v>17716.137024028401</v>
      </c>
    </row>
    <row r="1191" spans="1:7" hidden="1" x14ac:dyDescent="0.35">
      <c r="A1191" t="s">
        <v>1188</v>
      </c>
      <c r="B1191" t="s">
        <v>1169</v>
      </c>
      <c r="C1191" t="s">
        <v>966</v>
      </c>
      <c r="D1191">
        <v>0</v>
      </c>
      <c r="E1191">
        <v>41799.189787000003</v>
      </c>
      <c r="F1191">
        <v>46427485.924303003</v>
      </c>
      <c r="G1191" s="1">
        <f t="shared" si="18"/>
        <v>4642.7485924303001</v>
      </c>
    </row>
    <row r="1192" spans="1:7" hidden="1" x14ac:dyDescent="0.35">
      <c r="A1192" t="s">
        <v>1189</v>
      </c>
      <c r="B1192" t="s">
        <v>1190</v>
      </c>
      <c r="C1192" t="s">
        <v>966</v>
      </c>
      <c r="D1192">
        <v>0</v>
      </c>
      <c r="E1192">
        <v>101250.31148999999</v>
      </c>
      <c r="F1192">
        <v>371413642.67407501</v>
      </c>
      <c r="G1192" s="1">
        <f t="shared" si="18"/>
        <v>37141.364267407502</v>
      </c>
    </row>
    <row r="1193" spans="1:7" hidden="1" x14ac:dyDescent="0.35">
      <c r="A1193" t="s">
        <v>1191</v>
      </c>
      <c r="B1193" t="s">
        <v>1149</v>
      </c>
      <c r="C1193" t="s">
        <v>966</v>
      </c>
      <c r="D1193">
        <v>0</v>
      </c>
      <c r="E1193">
        <v>45708.811200999997</v>
      </c>
      <c r="F1193">
        <v>80687166.726297006</v>
      </c>
      <c r="G1193" s="1">
        <f t="shared" si="18"/>
        <v>8068.716672629701</v>
      </c>
    </row>
    <row r="1194" spans="1:7" hidden="1" x14ac:dyDescent="0.35">
      <c r="A1194" t="s">
        <v>1192</v>
      </c>
      <c r="B1194" t="s">
        <v>1190</v>
      </c>
      <c r="C1194" t="s">
        <v>966</v>
      </c>
      <c r="D1194">
        <v>0</v>
      </c>
      <c r="E1194">
        <v>88604.064916999996</v>
      </c>
      <c r="F1194">
        <v>137147753.38702199</v>
      </c>
      <c r="G1194" s="1">
        <f t="shared" si="18"/>
        <v>13714.775338702198</v>
      </c>
    </row>
    <row r="1195" spans="1:7" hidden="1" x14ac:dyDescent="0.35">
      <c r="A1195" t="s">
        <v>1160</v>
      </c>
      <c r="B1195" t="s">
        <v>1160</v>
      </c>
      <c r="C1195" t="s">
        <v>966</v>
      </c>
      <c r="D1195">
        <v>0</v>
      </c>
      <c r="E1195">
        <v>225660.818264</v>
      </c>
      <c r="F1195">
        <v>1210505252.7508099</v>
      </c>
      <c r="G1195" s="1">
        <f t="shared" si="18"/>
        <v>121050.52527508099</v>
      </c>
    </row>
    <row r="1196" spans="1:7" hidden="1" x14ac:dyDescent="0.35">
      <c r="A1196" t="s">
        <v>1169</v>
      </c>
      <c r="B1196" t="s">
        <v>1169</v>
      </c>
      <c r="C1196" t="s">
        <v>966</v>
      </c>
      <c r="D1196">
        <v>0</v>
      </c>
      <c r="E1196">
        <v>86167.847196999996</v>
      </c>
      <c r="F1196">
        <v>195581874.29132801</v>
      </c>
      <c r="G1196" s="1">
        <f t="shared" si="18"/>
        <v>19558.187429132802</v>
      </c>
    </row>
    <row r="1197" spans="1:7" hidden="1" x14ac:dyDescent="0.35">
      <c r="A1197" t="s">
        <v>1193</v>
      </c>
      <c r="B1197" t="s">
        <v>1169</v>
      </c>
      <c r="C1197" t="s">
        <v>966</v>
      </c>
      <c r="D1197">
        <v>0</v>
      </c>
      <c r="E1197">
        <v>16616.72207</v>
      </c>
      <c r="F1197">
        <v>13225061.297558</v>
      </c>
      <c r="G1197" s="1">
        <f t="shared" si="18"/>
        <v>1322.5061297558</v>
      </c>
    </row>
    <row r="1198" spans="1:7" hidden="1" x14ac:dyDescent="0.35">
      <c r="A1198" t="s">
        <v>1194</v>
      </c>
      <c r="B1198" t="s">
        <v>1190</v>
      </c>
      <c r="C1198" t="s">
        <v>966</v>
      </c>
      <c r="D1198">
        <v>0</v>
      </c>
      <c r="E1198">
        <v>94473.626804</v>
      </c>
      <c r="F1198">
        <v>166768882.54028901</v>
      </c>
      <c r="G1198" s="1">
        <f t="shared" si="18"/>
        <v>16676.888254028901</v>
      </c>
    </row>
    <row r="1199" spans="1:7" hidden="1" x14ac:dyDescent="0.35">
      <c r="A1199" t="s">
        <v>1195</v>
      </c>
      <c r="B1199" t="s">
        <v>1196</v>
      </c>
      <c r="C1199" t="s">
        <v>966</v>
      </c>
      <c r="D1199">
        <v>0</v>
      </c>
      <c r="E1199">
        <v>76335.592082000003</v>
      </c>
      <c r="F1199">
        <v>149634925.21445999</v>
      </c>
      <c r="G1199" s="1">
        <f t="shared" si="18"/>
        <v>14963.492521445998</v>
      </c>
    </row>
    <row r="1200" spans="1:7" hidden="1" x14ac:dyDescent="0.35">
      <c r="A1200" t="s">
        <v>1197</v>
      </c>
      <c r="B1200" t="s">
        <v>1149</v>
      </c>
      <c r="C1200" t="s">
        <v>966</v>
      </c>
      <c r="D1200">
        <v>0</v>
      </c>
      <c r="E1200">
        <v>52810.774419000001</v>
      </c>
      <c r="F1200">
        <v>144984053.55938101</v>
      </c>
      <c r="G1200" s="1">
        <f t="shared" si="18"/>
        <v>14498.405355938101</v>
      </c>
    </row>
    <row r="1201" spans="1:7" hidden="1" x14ac:dyDescent="0.35">
      <c r="A1201" t="s">
        <v>1149</v>
      </c>
      <c r="B1201" t="s">
        <v>1149</v>
      </c>
      <c r="C1201" t="s">
        <v>966</v>
      </c>
      <c r="D1201">
        <v>0</v>
      </c>
      <c r="E1201">
        <v>92103.324114000003</v>
      </c>
      <c r="F1201">
        <v>399940844.45216399</v>
      </c>
      <c r="G1201" s="1">
        <f t="shared" si="18"/>
        <v>39994.084445216402</v>
      </c>
    </row>
    <row r="1202" spans="1:7" hidden="1" x14ac:dyDescent="0.35">
      <c r="A1202" t="s">
        <v>1198</v>
      </c>
      <c r="B1202" t="s">
        <v>999</v>
      </c>
      <c r="C1202" t="s">
        <v>966</v>
      </c>
      <c r="D1202">
        <v>0</v>
      </c>
      <c r="E1202">
        <v>51754.830882000002</v>
      </c>
      <c r="F1202">
        <v>101987505.61959501</v>
      </c>
      <c r="G1202" s="1">
        <f t="shared" si="18"/>
        <v>10198.750561959501</v>
      </c>
    </row>
    <row r="1203" spans="1:7" hidden="1" x14ac:dyDescent="0.35">
      <c r="A1203" t="s">
        <v>1199</v>
      </c>
      <c r="B1203" t="s">
        <v>1149</v>
      </c>
      <c r="C1203" t="s">
        <v>966</v>
      </c>
      <c r="D1203">
        <v>0</v>
      </c>
      <c r="E1203">
        <v>93959.954650999993</v>
      </c>
      <c r="F1203">
        <v>165540889.753425</v>
      </c>
      <c r="G1203" s="1">
        <f t="shared" si="18"/>
        <v>16554.0889753425</v>
      </c>
    </row>
    <row r="1204" spans="1:7" hidden="1" x14ac:dyDescent="0.35">
      <c r="A1204" t="s">
        <v>1200</v>
      </c>
      <c r="B1204" t="s">
        <v>999</v>
      </c>
      <c r="C1204" t="s">
        <v>966</v>
      </c>
      <c r="D1204">
        <v>0</v>
      </c>
      <c r="E1204">
        <v>69907.623556999999</v>
      </c>
      <c r="F1204">
        <v>66134508.318926997</v>
      </c>
      <c r="G1204" s="1">
        <f t="shared" si="18"/>
        <v>6613.4508318927001</v>
      </c>
    </row>
    <row r="1205" spans="1:7" hidden="1" x14ac:dyDescent="0.35">
      <c r="A1205" t="s">
        <v>1201</v>
      </c>
      <c r="B1205" t="s">
        <v>1146</v>
      </c>
      <c r="C1205" t="s">
        <v>992</v>
      </c>
      <c r="D1205">
        <v>0</v>
      </c>
      <c r="E1205">
        <v>324789.20248199999</v>
      </c>
      <c r="F1205">
        <v>243603780.513161</v>
      </c>
      <c r="G1205" s="1">
        <f t="shared" si="18"/>
        <v>24360.3780513161</v>
      </c>
    </row>
    <row r="1206" spans="1:7" hidden="1" x14ac:dyDescent="0.35">
      <c r="A1206" t="s">
        <v>1202</v>
      </c>
      <c r="B1206" t="s">
        <v>1149</v>
      </c>
      <c r="C1206" t="s">
        <v>966</v>
      </c>
      <c r="D1206">
        <v>0</v>
      </c>
      <c r="E1206">
        <v>34503.092229000002</v>
      </c>
      <c r="F1206">
        <v>51672208.522977002</v>
      </c>
      <c r="G1206" s="1">
        <f t="shared" si="18"/>
        <v>5167.2208522976998</v>
      </c>
    </row>
    <row r="1207" spans="1:7" hidden="1" x14ac:dyDescent="0.35">
      <c r="A1207" t="s">
        <v>1203</v>
      </c>
      <c r="B1207" t="s">
        <v>1146</v>
      </c>
      <c r="C1207" t="s">
        <v>992</v>
      </c>
      <c r="D1207">
        <v>0</v>
      </c>
      <c r="E1207">
        <v>95965.302066999997</v>
      </c>
      <c r="F1207">
        <v>97691803.030775994</v>
      </c>
      <c r="G1207" s="1">
        <f t="shared" si="18"/>
        <v>9769.1803030775991</v>
      </c>
    </row>
    <row r="1208" spans="1:7" hidden="1" x14ac:dyDescent="0.35">
      <c r="A1208" t="s">
        <v>1204</v>
      </c>
      <c r="B1208" t="s">
        <v>1190</v>
      </c>
      <c r="C1208" t="s">
        <v>966</v>
      </c>
      <c r="D1208">
        <v>0</v>
      </c>
      <c r="E1208">
        <v>51966.632670999999</v>
      </c>
      <c r="F1208">
        <v>62996515.523042001</v>
      </c>
      <c r="G1208" s="1">
        <f t="shared" si="18"/>
        <v>6299.6515523041999</v>
      </c>
    </row>
    <row r="1209" spans="1:7" hidden="1" x14ac:dyDescent="0.35">
      <c r="A1209" t="s">
        <v>1205</v>
      </c>
      <c r="B1209" t="s">
        <v>1190</v>
      </c>
      <c r="C1209" t="s">
        <v>966</v>
      </c>
      <c r="D1209">
        <v>0</v>
      </c>
      <c r="E1209">
        <v>34003.221361000004</v>
      </c>
      <c r="F1209">
        <v>21715179.296048999</v>
      </c>
      <c r="G1209" s="1">
        <f t="shared" si="18"/>
        <v>2171.5179296049</v>
      </c>
    </row>
    <row r="1210" spans="1:7" hidden="1" x14ac:dyDescent="0.35">
      <c r="A1210" t="s">
        <v>1206</v>
      </c>
      <c r="B1210" t="s">
        <v>1149</v>
      </c>
      <c r="C1210" t="s">
        <v>966</v>
      </c>
      <c r="D1210">
        <v>0</v>
      </c>
      <c r="E1210">
        <v>43701.990620999997</v>
      </c>
      <c r="F1210">
        <v>76797617.076846004</v>
      </c>
      <c r="G1210" s="1">
        <f t="shared" si="18"/>
        <v>7679.7617076846</v>
      </c>
    </row>
    <row r="1211" spans="1:7" hidden="1" x14ac:dyDescent="0.35">
      <c r="A1211" t="s">
        <v>1207</v>
      </c>
      <c r="B1211" t="s">
        <v>999</v>
      </c>
      <c r="C1211" t="s">
        <v>966</v>
      </c>
      <c r="D1211">
        <v>0</v>
      </c>
      <c r="E1211">
        <v>39176.956575999997</v>
      </c>
      <c r="F1211">
        <v>50813114.407401003</v>
      </c>
      <c r="G1211" s="1">
        <f t="shared" si="18"/>
        <v>5081.3114407400999</v>
      </c>
    </row>
    <row r="1212" spans="1:7" hidden="1" x14ac:dyDescent="0.35">
      <c r="A1212" t="s">
        <v>1208</v>
      </c>
      <c r="B1212" t="s">
        <v>1209</v>
      </c>
      <c r="C1212" t="s">
        <v>966</v>
      </c>
      <c r="D1212">
        <v>0</v>
      </c>
      <c r="E1212">
        <v>103678.958396</v>
      </c>
      <c r="F1212">
        <v>451633072.79800701</v>
      </c>
      <c r="G1212" s="1">
        <f t="shared" si="18"/>
        <v>45163.307279800698</v>
      </c>
    </row>
    <row r="1213" spans="1:7" hidden="1" x14ac:dyDescent="0.35">
      <c r="A1213" t="s">
        <v>1210</v>
      </c>
      <c r="B1213" t="s">
        <v>1190</v>
      </c>
      <c r="C1213" t="s">
        <v>966</v>
      </c>
      <c r="D1213">
        <v>0</v>
      </c>
      <c r="E1213">
        <v>36523.065454000003</v>
      </c>
      <c r="F1213">
        <v>47089172.604676001</v>
      </c>
      <c r="G1213" s="1">
        <f t="shared" si="18"/>
        <v>4708.9172604676005</v>
      </c>
    </row>
    <row r="1214" spans="1:7" hidden="1" x14ac:dyDescent="0.35">
      <c r="A1214" t="s">
        <v>1211</v>
      </c>
      <c r="B1214" t="s">
        <v>1169</v>
      </c>
      <c r="C1214" t="s">
        <v>966</v>
      </c>
      <c r="D1214">
        <v>0</v>
      </c>
      <c r="E1214">
        <v>64050.951179999996</v>
      </c>
      <c r="F1214">
        <v>127940815.981097</v>
      </c>
      <c r="G1214" s="1">
        <f t="shared" si="18"/>
        <v>12794.0815981097</v>
      </c>
    </row>
    <row r="1215" spans="1:7" hidden="1" x14ac:dyDescent="0.35">
      <c r="A1215" t="s">
        <v>836</v>
      </c>
      <c r="B1215" t="s">
        <v>1212</v>
      </c>
      <c r="C1215" t="s">
        <v>966</v>
      </c>
      <c r="D1215">
        <v>0</v>
      </c>
      <c r="E1215">
        <v>53170.240538999999</v>
      </c>
      <c r="F1215">
        <v>127420552.99669901</v>
      </c>
      <c r="G1215" s="1">
        <f t="shared" si="18"/>
        <v>12742.055299669901</v>
      </c>
    </row>
    <row r="1216" spans="1:7" hidden="1" x14ac:dyDescent="0.35">
      <c r="A1216" t="s">
        <v>1213</v>
      </c>
      <c r="B1216" t="s">
        <v>1149</v>
      </c>
      <c r="C1216" t="s">
        <v>966</v>
      </c>
      <c r="D1216">
        <v>0</v>
      </c>
      <c r="E1216">
        <v>57352.413436000003</v>
      </c>
      <c r="F1216">
        <v>139687463.02329001</v>
      </c>
      <c r="G1216" s="1">
        <f t="shared" si="18"/>
        <v>13968.746302329</v>
      </c>
    </row>
    <row r="1217" spans="1:7" hidden="1" x14ac:dyDescent="0.35">
      <c r="A1217" t="s">
        <v>1214</v>
      </c>
      <c r="B1217" t="s">
        <v>1209</v>
      </c>
      <c r="C1217" t="s">
        <v>966</v>
      </c>
      <c r="D1217">
        <v>0</v>
      </c>
      <c r="E1217">
        <v>43394.891829</v>
      </c>
      <c r="F1217">
        <v>76613164.659749001</v>
      </c>
      <c r="G1217" s="1">
        <f t="shared" si="18"/>
        <v>7661.3164659749</v>
      </c>
    </row>
    <row r="1218" spans="1:7" hidden="1" x14ac:dyDescent="0.35">
      <c r="A1218" t="s">
        <v>1215</v>
      </c>
      <c r="B1218" t="s">
        <v>1146</v>
      </c>
      <c r="C1218" t="s">
        <v>992</v>
      </c>
      <c r="D1218">
        <v>0</v>
      </c>
      <c r="E1218">
        <v>73740.230335</v>
      </c>
      <c r="F1218">
        <v>92607867.896441996</v>
      </c>
      <c r="G1218" s="1">
        <f t="shared" si="18"/>
        <v>9260.7867896442003</v>
      </c>
    </row>
    <row r="1219" spans="1:7" hidden="1" x14ac:dyDescent="0.35">
      <c r="A1219" t="s">
        <v>1216</v>
      </c>
      <c r="B1219" t="s">
        <v>1196</v>
      </c>
      <c r="C1219" t="s">
        <v>966</v>
      </c>
      <c r="D1219">
        <v>0</v>
      </c>
      <c r="E1219">
        <v>109782.25313899999</v>
      </c>
      <c r="F1219">
        <v>357680974.32408398</v>
      </c>
      <c r="G1219" s="1">
        <f t="shared" ref="G1219:G1282" si="19">+F1219/10000</f>
        <v>35768.097432408402</v>
      </c>
    </row>
    <row r="1220" spans="1:7" hidden="1" x14ac:dyDescent="0.35">
      <c r="A1220" t="s">
        <v>1217</v>
      </c>
      <c r="B1220" t="s">
        <v>999</v>
      </c>
      <c r="C1220" t="s">
        <v>966</v>
      </c>
      <c r="D1220">
        <v>0</v>
      </c>
      <c r="E1220">
        <v>68691.676101000005</v>
      </c>
      <c r="F1220">
        <v>172155135.66066101</v>
      </c>
      <c r="G1220" s="1">
        <f t="shared" si="19"/>
        <v>17215.5135660661</v>
      </c>
    </row>
    <row r="1221" spans="1:7" hidden="1" x14ac:dyDescent="0.35">
      <c r="A1221" t="s">
        <v>1218</v>
      </c>
      <c r="B1221" t="s">
        <v>1196</v>
      </c>
      <c r="C1221" t="s">
        <v>966</v>
      </c>
      <c r="D1221">
        <v>0</v>
      </c>
      <c r="E1221">
        <v>14517.831351999999</v>
      </c>
      <c r="F1221">
        <v>8107534.2635000004</v>
      </c>
      <c r="G1221" s="1">
        <f t="shared" si="19"/>
        <v>810.75342635000004</v>
      </c>
    </row>
    <row r="1222" spans="1:7" hidden="1" x14ac:dyDescent="0.35">
      <c r="A1222" t="s">
        <v>1219</v>
      </c>
      <c r="B1222" t="s">
        <v>999</v>
      </c>
      <c r="C1222" t="s">
        <v>966</v>
      </c>
      <c r="D1222">
        <v>0</v>
      </c>
      <c r="E1222">
        <v>51858.070181000003</v>
      </c>
      <c r="F1222">
        <v>96035267.107573003</v>
      </c>
      <c r="G1222" s="1">
        <f t="shared" si="19"/>
        <v>9603.5267107573</v>
      </c>
    </row>
    <row r="1223" spans="1:7" hidden="1" x14ac:dyDescent="0.35">
      <c r="A1223" t="s">
        <v>1220</v>
      </c>
      <c r="B1223" t="s">
        <v>1196</v>
      </c>
      <c r="C1223" t="s">
        <v>966</v>
      </c>
      <c r="D1223">
        <v>0</v>
      </c>
      <c r="E1223">
        <v>129081.511205</v>
      </c>
      <c r="F1223">
        <v>401137628.22902298</v>
      </c>
      <c r="G1223" s="1">
        <f t="shared" si="19"/>
        <v>40113.762822902296</v>
      </c>
    </row>
    <row r="1224" spans="1:7" hidden="1" x14ac:dyDescent="0.35">
      <c r="A1224" t="s">
        <v>1190</v>
      </c>
      <c r="B1224" t="s">
        <v>1190</v>
      </c>
      <c r="C1224" t="s">
        <v>966</v>
      </c>
      <c r="D1224">
        <v>0</v>
      </c>
      <c r="E1224">
        <v>93311.245657000007</v>
      </c>
      <c r="F1224">
        <v>273585055.25904101</v>
      </c>
      <c r="G1224" s="1">
        <f t="shared" si="19"/>
        <v>27358.5055259041</v>
      </c>
    </row>
    <row r="1225" spans="1:7" hidden="1" x14ac:dyDescent="0.35">
      <c r="A1225" t="s">
        <v>1158</v>
      </c>
      <c r="B1225" t="s">
        <v>1221</v>
      </c>
      <c r="C1225" t="s">
        <v>992</v>
      </c>
      <c r="D1225">
        <v>0</v>
      </c>
      <c r="E1225">
        <v>131334.527088</v>
      </c>
      <c r="F1225">
        <v>197077620.167245</v>
      </c>
      <c r="G1225" s="1">
        <f t="shared" si="19"/>
        <v>19707.7620167245</v>
      </c>
    </row>
    <row r="1226" spans="1:7" hidden="1" x14ac:dyDescent="0.35">
      <c r="A1226" t="s">
        <v>165</v>
      </c>
      <c r="B1226" t="s">
        <v>1212</v>
      </c>
      <c r="C1226" t="s">
        <v>966</v>
      </c>
      <c r="D1226">
        <v>0</v>
      </c>
      <c r="E1226">
        <v>39040.551682999998</v>
      </c>
      <c r="F1226">
        <v>69557178.04366</v>
      </c>
      <c r="G1226" s="1">
        <f t="shared" si="19"/>
        <v>6955.7178043659997</v>
      </c>
    </row>
    <row r="1227" spans="1:7" hidden="1" x14ac:dyDescent="0.35">
      <c r="A1227" t="s">
        <v>1222</v>
      </c>
      <c r="B1227" t="s">
        <v>1196</v>
      </c>
      <c r="C1227" t="s">
        <v>966</v>
      </c>
      <c r="D1227">
        <v>0</v>
      </c>
      <c r="E1227">
        <v>118154.69760699999</v>
      </c>
      <c r="F1227">
        <v>458003408.45368302</v>
      </c>
      <c r="G1227" s="1">
        <f t="shared" si="19"/>
        <v>45800.340845368301</v>
      </c>
    </row>
    <row r="1228" spans="1:7" hidden="1" x14ac:dyDescent="0.35">
      <c r="A1228" t="s">
        <v>1223</v>
      </c>
      <c r="B1228" t="s">
        <v>1212</v>
      </c>
      <c r="C1228" t="s">
        <v>966</v>
      </c>
      <c r="D1228">
        <v>0</v>
      </c>
      <c r="E1228">
        <v>109937.910785</v>
      </c>
      <c r="F1228">
        <v>501009385.46326399</v>
      </c>
      <c r="G1228" s="1">
        <f t="shared" si="19"/>
        <v>50100.938546326397</v>
      </c>
    </row>
    <row r="1229" spans="1:7" hidden="1" x14ac:dyDescent="0.35">
      <c r="A1229" t="s">
        <v>689</v>
      </c>
      <c r="B1229" t="s">
        <v>1224</v>
      </c>
      <c r="C1229" t="s">
        <v>966</v>
      </c>
      <c r="D1229">
        <v>0</v>
      </c>
      <c r="E1229">
        <v>75448.502502000003</v>
      </c>
      <c r="F1229">
        <v>247622217.50299799</v>
      </c>
      <c r="G1229" s="1">
        <f t="shared" si="19"/>
        <v>24762.221750299799</v>
      </c>
    </row>
    <row r="1230" spans="1:7" hidden="1" x14ac:dyDescent="0.35">
      <c r="A1230" t="s">
        <v>1225</v>
      </c>
      <c r="B1230" t="s">
        <v>999</v>
      </c>
      <c r="C1230" t="s">
        <v>966</v>
      </c>
      <c r="D1230">
        <v>0</v>
      </c>
      <c r="E1230">
        <v>43162.016060000002</v>
      </c>
      <c r="F1230">
        <v>72022626.198870003</v>
      </c>
      <c r="G1230" s="1">
        <f t="shared" si="19"/>
        <v>7202.2626198870003</v>
      </c>
    </row>
    <row r="1231" spans="1:7" hidden="1" x14ac:dyDescent="0.35">
      <c r="A1231" t="s">
        <v>1196</v>
      </c>
      <c r="B1231" t="s">
        <v>1196</v>
      </c>
      <c r="C1231" t="s">
        <v>966</v>
      </c>
      <c r="D1231">
        <v>0</v>
      </c>
      <c r="E1231">
        <v>30965.241884999999</v>
      </c>
      <c r="F1231">
        <v>40898162.581223004</v>
      </c>
      <c r="G1231" s="1">
        <f t="shared" si="19"/>
        <v>4089.8162581223005</v>
      </c>
    </row>
    <row r="1232" spans="1:7" hidden="1" x14ac:dyDescent="0.35">
      <c r="A1232" t="s">
        <v>1226</v>
      </c>
      <c r="B1232" t="s">
        <v>1212</v>
      </c>
      <c r="C1232" t="s">
        <v>966</v>
      </c>
      <c r="D1232">
        <v>0</v>
      </c>
      <c r="E1232">
        <v>89565.223796999999</v>
      </c>
      <c r="F1232">
        <v>244149445.94151101</v>
      </c>
      <c r="G1232" s="1">
        <f t="shared" si="19"/>
        <v>24414.9445941511</v>
      </c>
    </row>
    <row r="1233" spans="1:7" hidden="1" x14ac:dyDescent="0.35">
      <c r="A1233" t="s">
        <v>1227</v>
      </c>
      <c r="B1233" t="s">
        <v>1224</v>
      </c>
      <c r="C1233" t="s">
        <v>966</v>
      </c>
      <c r="D1233">
        <v>0</v>
      </c>
      <c r="E1233">
        <v>63945.157202000002</v>
      </c>
      <c r="F1233">
        <v>174761597.27466801</v>
      </c>
      <c r="G1233" s="1">
        <f t="shared" si="19"/>
        <v>17476.159727466802</v>
      </c>
    </row>
    <row r="1234" spans="1:7" hidden="1" x14ac:dyDescent="0.35">
      <c r="A1234" t="s">
        <v>1228</v>
      </c>
      <c r="B1234" t="s">
        <v>1229</v>
      </c>
      <c r="C1234" t="s">
        <v>966</v>
      </c>
      <c r="D1234">
        <v>0</v>
      </c>
      <c r="E1234">
        <v>66628.928079000005</v>
      </c>
      <c r="F1234">
        <v>139245650.29247099</v>
      </c>
      <c r="G1234" s="1">
        <f t="shared" si="19"/>
        <v>13924.5650292471</v>
      </c>
    </row>
    <row r="1235" spans="1:7" hidden="1" x14ac:dyDescent="0.35">
      <c r="A1235" t="s">
        <v>1230</v>
      </c>
      <c r="B1235" t="s">
        <v>1212</v>
      </c>
      <c r="C1235" t="s">
        <v>966</v>
      </c>
      <c r="D1235">
        <v>0</v>
      </c>
      <c r="E1235">
        <v>47276.582782999998</v>
      </c>
      <c r="F1235">
        <v>106009572.567902</v>
      </c>
      <c r="G1235" s="1">
        <f t="shared" si="19"/>
        <v>10600.9572567902</v>
      </c>
    </row>
    <row r="1236" spans="1:7" hidden="1" x14ac:dyDescent="0.35">
      <c r="A1236" t="s">
        <v>731</v>
      </c>
      <c r="B1236" t="s">
        <v>1229</v>
      </c>
      <c r="C1236" t="s">
        <v>966</v>
      </c>
      <c r="D1236">
        <v>0</v>
      </c>
      <c r="E1236">
        <v>65470.985145999999</v>
      </c>
      <c r="F1236">
        <v>75348753.357520998</v>
      </c>
      <c r="G1236" s="1">
        <f t="shared" si="19"/>
        <v>7534.8753357521</v>
      </c>
    </row>
    <row r="1237" spans="1:7" hidden="1" x14ac:dyDescent="0.35">
      <c r="A1237" t="s">
        <v>1231</v>
      </c>
      <c r="B1237" t="s">
        <v>1190</v>
      </c>
      <c r="C1237" t="s">
        <v>966</v>
      </c>
      <c r="D1237">
        <v>0</v>
      </c>
      <c r="E1237">
        <v>104485.560006</v>
      </c>
      <c r="F1237">
        <v>284126628.84832901</v>
      </c>
      <c r="G1237" s="1">
        <f t="shared" si="19"/>
        <v>28412.662884832902</v>
      </c>
    </row>
    <row r="1238" spans="1:7" hidden="1" x14ac:dyDescent="0.35">
      <c r="A1238" t="s">
        <v>1232</v>
      </c>
      <c r="B1238" t="s">
        <v>1224</v>
      </c>
      <c r="C1238" t="s">
        <v>966</v>
      </c>
      <c r="D1238">
        <v>0</v>
      </c>
      <c r="E1238">
        <v>95843.270181</v>
      </c>
      <c r="F1238">
        <v>205043026.11401001</v>
      </c>
      <c r="G1238" s="1">
        <f t="shared" si="19"/>
        <v>20504.302611400999</v>
      </c>
    </row>
    <row r="1239" spans="1:7" hidden="1" x14ac:dyDescent="0.35">
      <c r="A1239" t="s">
        <v>1233</v>
      </c>
      <c r="B1239" t="s">
        <v>1229</v>
      </c>
      <c r="C1239" t="s">
        <v>966</v>
      </c>
      <c r="D1239">
        <v>0</v>
      </c>
      <c r="E1239">
        <v>29555.992452999999</v>
      </c>
      <c r="F1239">
        <v>49127392.037133999</v>
      </c>
      <c r="G1239" s="1">
        <f t="shared" si="19"/>
        <v>4912.7392037133995</v>
      </c>
    </row>
    <row r="1240" spans="1:7" hidden="1" x14ac:dyDescent="0.35">
      <c r="A1240" t="s">
        <v>1234</v>
      </c>
      <c r="B1240" t="s">
        <v>600</v>
      </c>
      <c r="C1240" t="s">
        <v>966</v>
      </c>
      <c r="D1240">
        <v>0</v>
      </c>
      <c r="E1240">
        <v>56989.991163999999</v>
      </c>
      <c r="F1240">
        <v>88855416.351778999</v>
      </c>
      <c r="G1240" s="1">
        <f t="shared" si="19"/>
        <v>8885.5416351779004</v>
      </c>
    </row>
    <row r="1241" spans="1:7" hidden="1" x14ac:dyDescent="0.35">
      <c r="A1241" t="s">
        <v>1235</v>
      </c>
      <c r="B1241" t="s">
        <v>1229</v>
      </c>
      <c r="C1241" t="s">
        <v>966</v>
      </c>
      <c r="D1241">
        <v>0</v>
      </c>
      <c r="E1241">
        <v>45135.411907000002</v>
      </c>
      <c r="F1241">
        <v>98525465.953149006</v>
      </c>
      <c r="G1241" s="1">
        <f t="shared" si="19"/>
        <v>9852.5465953149014</v>
      </c>
    </row>
    <row r="1242" spans="1:7" hidden="1" x14ac:dyDescent="0.35">
      <c r="A1242" t="s">
        <v>1236</v>
      </c>
      <c r="B1242" t="s">
        <v>1196</v>
      </c>
      <c r="C1242" t="s">
        <v>966</v>
      </c>
      <c r="D1242">
        <v>0</v>
      </c>
      <c r="E1242">
        <v>105331.91474399999</v>
      </c>
      <c r="F1242">
        <v>529242181.80684102</v>
      </c>
      <c r="G1242" s="1">
        <f t="shared" si="19"/>
        <v>52924.218180684104</v>
      </c>
    </row>
    <row r="1243" spans="1:7" hidden="1" x14ac:dyDescent="0.35">
      <c r="A1243" t="s">
        <v>1212</v>
      </c>
      <c r="B1243" t="s">
        <v>1212</v>
      </c>
      <c r="C1243" t="s">
        <v>966</v>
      </c>
      <c r="D1243">
        <v>0</v>
      </c>
      <c r="E1243">
        <v>42442.193199000001</v>
      </c>
      <c r="F1243">
        <v>54094836.128677003</v>
      </c>
      <c r="G1243" s="1">
        <f t="shared" si="19"/>
        <v>5409.4836128677007</v>
      </c>
    </row>
    <row r="1244" spans="1:7" hidden="1" x14ac:dyDescent="0.35">
      <c r="A1244" t="s">
        <v>1237</v>
      </c>
      <c r="B1244" t="s">
        <v>1229</v>
      </c>
      <c r="C1244" t="s">
        <v>966</v>
      </c>
      <c r="D1244">
        <v>0</v>
      </c>
      <c r="E1244">
        <v>40506.710614000003</v>
      </c>
      <c r="F1244">
        <v>38902733.063888997</v>
      </c>
      <c r="G1244" s="1">
        <f t="shared" si="19"/>
        <v>3890.2733063888995</v>
      </c>
    </row>
    <row r="1245" spans="1:7" hidden="1" x14ac:dyDescent="0.35">
      <c r="A1245" t="s">
        <v>1238</v>
      </c>
      <c r="B1245" t="s">
        <v>1221</v>
      </c>
      <c r="C1245" t="s">
        <v>992</v>
      </c>
      <c r="D1245">
        <v>0</v>
      </c>
      <c r="E1245">
        <v>83360.255115000007</v>
      </c>
      <c r="F1245">
        <v>285742174.677109</v>
      </c>
      <c r="G1245" s="1">
        <f t="shared" si="19"/>
        <v>28574.2174677109</v>
      </c>
    </row>
    <row r="1246" spans="1:7" hidden="1" x14ac:dyDescent="0.35">
      <c r="A1246" t="s">
        <v>1221</v>
      </c>
      <c r="B1246" t="s">
        <v>1221</v>
      </c>
      <c r="C1246" t="s">
        <v>992</v>
      </c>
      <c r="D1246">
        <v>0</v>
      </c>
      <c r="E1246">
        <v>213461.673538</v>
      </c>
      <c r="F1246">
        <v>427515762.537126</v>
      </c>
      <c r="G1246" s="1">
        <f t="shared" si="19"/>
        <v>42751.576253712599</v>
      </c>
    </row>
    <row r="1247" spans="1:7" hidden="1" x14ac:dyDescent="0.35">
      <c r="A1247" t="s">
        <v>331</v>
      </c>
      <c r="B1247" t="s">
        <v>1212</v>
      </c>
      <c r="C1247" t="s">
        <v>966</v>
      </c>
      <c r="D1247">
        <v>0</v>
      </c>
      <c r="E1247">
        <v>89772.964636999997</v>
      </c>
      <c r="F1247">
        <v>359921220.25623798</v>
      </c>
      <c r="G1247" s="1">
        <f t="shared" si="19"/>
        <v>35992.122025623801</v>
      </c>
    </row>
    <row r="1248" spans="1:7" hidden="1" x14ac:dyDescent="0.35">
      <c r="A1248" t="s">
        <v>1239</v>
      </c>
      <c r="B1248" t="s">
        <v>1229</v>
      </c>
      <c r="C1248" t="s">
        <v>966</v>
      </c>
      <c r="D1248">
        <v>0</v>
      </c>
      <c r="E1248">
        <v>31616.636924999999</v>
      </c>
      <c r="F1248">
        <v>45830420.641966999</v>
      </c>
      <c r="G1248" s="1">
        <f t="shared" si="19"/>
        <v>4583.0420641967003</v>
      </c>
    </row>
    <row r="1249" spans="1:7" hidden="1" x14ac:dyDescent="0.35">
      <c r="A1249" t="s">
        <v>1240</v>
      </c>
      <c r="B1249" t="s">
        <v>1212</v>
      </c>
      <c r="C1249" t="s">
        <v>966</v>
      </c>
      <c r="D1249">
        <v>0</v>
      </c>
      <c r="E1249">
        <v>44471.308674</v>
      </c>
      <c r="F1249">
        <v>84543966.289919004</v>
      </c>
      <c r="G1249" s="1">
        <f t="shared" si="19"/>
        <v>8454.3966289919008</v>
      </c>
    </row>
    <row r="1250" spans="1:7" hidden="1" x14ac:dyDescent="0.35">
      <c r="A1250" t="s">
        <v>1241</v>
      </c>
      <c r="B1250" t="s">
        <v>1229</v>
      </c>
      <c r="C1250" t="s">
        <v>966</v>
      </c>
      <c r="D1250">
        <v>0</v>
      </c>
      <c r="E1250">
        <v>39674.068562</v>
      </c>
      <c r="F1250">
        <v>76049271.884852007</v>
      </c>
      <c r="G1250" s="1">
        <f t="shared" si="19"/>
        <v>7604.9271884852005</v>
      </c>
    </row>
    <row r="1251" spans="1:7" hidden="1" x14ac:dyDescent="0.35">
      <c r="A1251" t="s">
        <v>1242</v>
      </c>
      <c r="B1251" t="s">
        <v>1221</v>
      </c>
      <c r="C1251" t="s">
        <v>992</v>
      </c>
      <c r="D1251">
        <v>0</v>
      </c>
      <c r="E1251">
        <v>63096.123571999997</v>
      </c>
      <c r="F1251">
        <v>184577453.202921</v>
      </c>
      <c r="G1251" s="1">
        <f t="shared" si="19"/>
        <v>18457.745320292099</v>
      </c>
    </row>
    <row r="1252" spans="1:7" hidden="1" x14ac:dyDescent="0.35">
      <c r="A1252" t="s">
        <v>1069</v>
      </c>
      <c r="B1252" t="s">
        <v>1243</v>
      </c>
      <c r="C1252" t="s">
        <v>992</v>
      </c>
      <c r="D1252">
        <v>0</v>
      </c>
      <c r="E1252">
        <v>53148.412795999997</v>
      </c>
      <c r="F1252">
        <v>92645455.548586994</v>
      </c>
      <c r="G1252" s="1">
        <f t="shared" si="19"/>
        <v>9264.5455548586997</v>
      </c>
    </row>
    <row r="1253" spans="1:7" hidden="1" x14ac:dyDescent="0.35">
      <c r="A1253" t="s">
        <v>1244</v>
      </c>
      <c r="B1253" t="s">
        <v>1229</v>
      </c>
      <c r="C1253" t="s">
        <v>966</v>
      </c>
      <c r="D1253">
        <v>0</v>
      </c>
      <c r="E1253">
        <v>73559.067431000003</v>
      </c>
      <c r="F1253">
        <v>213706531.760153</v>
      </c>
      <c r="G1253" s="1">
        <f t="shared" si="19"/>
        <v>21370.653176015301</v>
      </c>
    </row>
    <row r="1254" spans="1:7" hidden="1" x14ac:dyDescent="0.35">
      <c r="A1254" t="s">
        <v>1131</v>
      </c>
      <c r="B1254" t="s">
        <v>1212</v>
      </c>
      <c r="C1254" t="s">
        <v>966</v>
      </c>
      <c r="D1254">
        <v>0</v>
      </c>
      <c r="E1254">
        <v>77400.525070000003</v>
      </c>
      <c r="F1254">
        <v>195387503.56711501</v>
      </c>
      <c r="G1254" s="1">
        <f t="shared" si="19"/>
        <v>19538.750356711502</v>
      </c>
    </row>
    <row r="1255" spans="1:7" hidden="1" x14ac:dyDescent="0.35">
      <c r="A1255" t="s">
        <v>600</v>
      </c>
      <c r="B1255" t="s">
        <v>600</v>
      </c>
      <c r="C1255" t="s">
        <v>966</v>
      </c>
      <c r="D1255">
        <v>0</v>
      </c>
      <c r="E1255">
        <v>87068.456353999994</v>
      </c>
      <c r="F1255">
        <v>344441286.64806801</v>
      </c>
      <c r="G1255" s="1">
        <f t="shared" si="19"/>
        <v>34444.128664806798</v>
      </c>
    </row>
    <row r="1256" spans="1:7" hidden="1" x14ac:dyDescent="0.35">
      <c r="A1256" t="s">
        <v>1245</v>
      </c>
      <c r="B1256" t="s">
        <v>1246</v>
      </c>
      <c r="C1256" t="s">
        <v>116</v>
      </c>
      <c r="D1256">
        <v>0</v>
      </c>
      <c r="E1256">
        <v>101464.893343</v>
      </c>
      <c r="F1256">
        <v>428062029.66373903</v>
      </c>
      <c r="G1256" s="1">
        <f t="shared" si="19"/>
        <v>42806.202966373901</v>
      </c>
    </row>
    <row r="1257" spans="1:7" hidden="1" x14ac:dyDescent="0.35">
      <c r="A1257" t="s">
        <v>1247</v>
      </c>
      <c r="B1257" t="s">
        <v>1212</v>
      </c>
      <c r="C1257" t="s">
        <v>966</v>
      </c>
      <c r="D1257">
        <v>0</v>
      </c>
      <c r="E1257">
        <v>121175.804041</v>
      </c>
      <c r="F1257">
        <v>548184168.95946097</v>
      </c>
      <c r="G1257" s="1">
        <f t="shared" si="19"/>
        <v>54818.416895946095</v>
      </c>
    </row>
    <row r="1258" spans="1:7" hidden="1" x14ac:dyDescent="0.35">
      <c r="A1258" t="s">
        <v>1248</v>
      </c>
      <c r="B1258" t="s">
        <v>1196</v>
      </c>
      <c r="C1258" t="s">
        <v>966</v>
      </c>
      <c r="D1258">
        <v>0</v>
      </c>
      <c r="E1258">
        <v>213597.148564</v>
      </c>
      <c r="F1258">
        <v>1449491733.98877</v>
      </c>
      <c r="G1258" s="1">
        <f t="shared" si="19"/>
        <v>144949.173398877</v>
      </c>
    </row>
    <row r="1259" spans="1:7" hidden="1" x14ac:dyDescent="0.35">
      <c r="A1259" t="s">
        <v>1249</v>
      </c>
      <c r="B1259" t="s">
        <v>1196</v>
      </c>
      <c r="C1259" t="s">
        <v>966</v>
      </c>
      <c r="D1259">
        <v>0</v>
      </c>
      <c r="E1259">
        <v>139315.56164</v>
      </c>
      <c r="F1259">
        <v>588147975.75461996</v>
      </c>
      <c r="G1259" s="1">
        <f t="shared" si="19"/>
        <v>58814.797575461998</v>
      </c>
    </row>
    <row r="1260" spans="1:7" hidden="1" x14ac:dyDescent="0.35">
      <c r="A1260" t="s">
        <v>1250</v>
      </c>
      <c r="B1260" t="s">
        <v>600</v>
      </c>
      <c r="C1260" t="s">
        <v>966</v>
      </c>
      <c r="D1260">
        <v>0</v>
      </c>
      <c r="E1260">
        <v>63010.518774999997</v>
      </c>
      <c r="F1260">
        <v>149771429.102577</v>
      </c>
      <c r="G1260" s="1">
        <f t="shared" si="19"/>
        <v>14977.1429102577</v>
      </c>
    </row>
    <row r="1261" spans="1:7" hidden="1" x14ac:dyDescent="0.35">
      <c r="A1261" t="s">
        <v>69</v>
      </c>
      <c r="B1261" t="s">
        <v>1251</v>
      </c>
      <c r="C1261" t="s">
        <v>966</v>
      </c>
      <c r="D1261">
        <v>0</v>
      </c>
      <c r="E1261">
        <v>62029.645606999999</v>
      </c>
      <c r="F1261">
        <v>94712298.591674</v>
      </c>
      <c r="G1261" s="1">
        <f t="shared" si="19"/>
        <v>9471.2298591674007</v>
      </c>
    </row>
    <row r="1262" spans="1:7" hidden="1" x14ac:dyDescent="0.35">
      <c r="A1262" t="s">
        <v>1252</v>
      </c>
      <c r="B1262" t="s">
        <v>1251</v>
      </c>
      <c r="C1262" t="s">
        <v>966</v>
      </c>
      <c r="D1262">
        <v>0</v>
      </c>
      <c r="E1262">
        <v>30332.439900000001</v>
      </c>
      <c r="F1262">
        <v>46877672.362222001</v>
      </c>
      <c r="G1262" s="1">
        <f t="shared" si="19"/>
        <v>4687.7672362222002</v>
      </c>
    </row>
    <row r="1263" spans="1:7" hidden="1" x14ac:dyDescent="0.35">
      <c r="A1263" t="s">
        <v>251</v>
      </c>
      <c r="B1263" t="s">
        <v>1253</v>
      </c>
      <c r="C1263" t="s">
        <v>966</v>
      </c>
      <c r="D1263">
        <v>0</v>
      </c>
      <c r="E1263">
        <v>76733.304703000002</v>
      </c>
      <c r="F1263">
        <v>211578798.192184</v>
      </c>
      <c r="G1263" s="1">
        <f t="shared" si="19"/>
        <v>21157.8798192184</v>
      </c>
    </row>
    <row r="1264" spans="1:7" hidden="1" x14ac:dyDescent="0.35">
      <c r="A1264" t="s">
        <v>1254</v>
      </c>
      <c r="B1264" t="s">
        <v>1251</v>
      </c>
      <c r="C1264" t="s">
        <v>966</v>
      </c>
      <c r="D1264">
        <v>0</v>
      </c>
      <c r="E1264">
        <v>43207.766650999998</v>
      </c>
      <c r="F1264">
        <v>85062278.621612996</v>
      </c>
      <c r="G1264" s="1">
        <f t="shared" si="19"/>
        <v>8506.2278621613004</v>
      </c>
    </row>
    <row r="1265" spans="1:7" hidden="1" x14ac:dyDescent="0.35">
      <c r="A1265" t="s">
        <v>1255</v>
      </c>
      <c r="B1265" t="s">
        <v>1253</v>
      </c>
      <c r="C1265" t="s">
        <v>966</v>
      </c>
      <c r="D1265">
        <v>0</v>
      </c>
      <c r="E1265">
        <v>47812.771711000001</v>
      </c>
      <c r="F1265">
        <v>82544243.488223001</v>
      </c>
      <c r="G1265" s="1">
        <f t="shared" si="19"/>
        <v>8254.4243488223001</v>
      </c>
    </row>
    <row r="1266" spans="1:7" hidden="1" x14ac:dyDescent="0.35">
      <c r="A1266" t="s">
        <v>1256</v>
      </c>
      <c r="B1266" t="s">
        <v>1253</v>
      </c>
      <c r="C1266" t="s">
        <v>966</v>
      </c>
      <c r="D1266">
        <v>0</v>
      </c>
      <c r="E1266">
        <v>36780.830615999999</v>
      </c>
      <c r="F1266">
        <v>69677644.439397007</v>
      </c>
      <c r="G1266" s="1">
        <f t="shared" si="19"/>
        <v>6967.7644439397009</v>
      </c>
    </row>
    <row r="1267" spans="1:7" hidden="1" x14ac:dyDescent="0.35">
      <c r="A1267" t="s">
        <v>1257</v>
      </c>
      <c r="B1267" t="s">
        <v>1251</v>
      </c>
      <c r="C1267" t="s">
        <v>966</v>
      </c>
      <c r="D1267">
        <v>0</v>
      </c>
      <c r="E1267">
        <v>56753.478839000003</v>
      </c>
      <c r="F1267">
        <v>154112585.16883099</v>
      </c>
      <c r="G1267" s="1">
        <f t="shared" si="19"/>
        <v>15411.258516883099</v>
      </c>
    </row>
    <row r="1268" spans="1:7" hidden="1" x14ac:dyDescent="0.35">
      <c r="A1268" t="s">
        <v>1258</v>
      </c>
      <c r="B1268" t="s">
        <v>600</v>
      </c>
      <c r="C1268" t="s">
        <v>966</v>
      </c>
      <c r="D1268">
        <v>0</v>
      </c>
      <c r="E1268">
        <v>81360.644530000005</v>
      </c>
      <c r="F1268">
        <v>339138141.32751799</v>
      </c>
      <c r="G1268" s="1">
        <f t="shared" si="19"/>
        <v>33913.814132751795</v>
      </c>
    </row>
    <row r="1269" spans="1:7" hidden="1" x14ac:dyDescent="0.35">
      <c r="A1269" t="s">
        <v>1253</v>
      </c>
      <c r="B1269" t="s">
        <v>1253</v>
      </c>
      <c r="C1269" t="s">
        <v>966</v>
      </c>
      <c r="D1269">
        <v>0</v>
      </c>
      <c r="E1269">
        <v>30462.407996000002</v>
      </c>
      <c r="F1269">
        <v>46074019.350528002</v>
      </c>
      <c r="G1269" s="1">
        <f t="shared" si="19"/>
        <v>4607.4019350528006</v>
      </c>
    </row>
    <row r="1270" spans="1:7" hidden="1" x14ac:dyDescent="0.35">
      <c r="A1270" t="s">
        <v>1259</v>
      </c>
      <c r="B1270" t="s">
        <v>1260</v>
      </c>
      <c r="C1270" t="s">
        <v>966</v>
      </c>
      <c r="D1270">
        <v>0</v>
      </c>
      <c r="E1270">
        <v>25512.249026000001</v>
      </c>
      <c r="F1270">
        <v>29284681.183598999</v>
      </c>
      <c r="G1270" s="1">
        <f t="shared" si="19"/>
        <v>2928.4681183599</v>
      </c>
    </row>
    <row r="1271" spans="1:7" hidden="1" x14ac:dyDescent="0.35">
      <c r="A1271" t="s">
        <v>72</v>
      </c>
      <c r="B1271" t="s">
        <v>1260</v>
      </c>
      <c r="C1271" t="s">
        <v>966</v>
      </c>
      <c r="D1271">
        <v>0</v>
      </c>
      <c r="E1271">
        <v>96181.133497000003</v>
      </c>
      <c r="F1271">
        <v>290663750.12220401</v>
      </c>
      <c r="G1271" s="1">
        <f t="shared" si="19"/>
        <v>29066.3750122204</v>
      </c>
    </row>
    <row r="1272" spans="1:7" hidden="1" x14ac:dyDescent="0.35">
      <c r="A1272" t="s">
        <v>1251</v>
      </c>
      <c r="B1272" t="s">
        <v>1251</v>
      </c>
      <c r="C1272" t="s">
        <v>966</v>
      </c>
      <c r="D1272">
        <v>0</v>
      </c>
      <c r="E1272">
        <v>60999.832155999997</v>
      </c>
      <c r="F1272">
        <v>151929792.393749</v>
      </c>
      <c r="G1272" s="1">
        <f t="shared" si="19"/>
        <v>15192.979239374899</v>
      </c>
    </row>
    <row r="1273" spans="1:7" hidden="1" x14ac:dyDescent="0.35">
      <c r="A1273" t="s">
        <v>1261</v>
      </c>
      <c r="B1273" t="s">
        <v>1243</v>
      </c>
      <c r="C1273" t="s">
        <v>992</v>
      </c>
      <c r="D1273">
        <v>0</v>
      </c>
      <c r="E1273">
        <v>136160.56484100001</v>
      </c>
      <c r="F1273">
        <v>701094215.36306095</v>
      </c>
      <c r="G1273" s="1">
        <f t="shared" si="19"/>
        <v>70109.421536306094</v>
      </c>
    </row>
    <row r="1274" spans="1:7" hidden="1" x14ac:dyDescent="0.35">
      <c r="A1274" t="s">
        <v>881</v>
      </c>
      <c r="B1274" t="s">
        <v>1251</v>
      </c>
      <c r="C1274" t="s">
        <v>966</v>
      </c>
      <c r="D1274">
        <v>0</v>
      </c>
      <c r="E1274">
        <v>44764.065091999997</v>
      </c>
      <c r="F1274">
        <v>57565247.708687998</v>
      </c>
      <c r="G1274" s="1">
        <f t="shared" si="19"/>
        <v>5756.5247708688003</v>
      </c>
    </row>
    <row r="1275" spans="1:7" hidden="1" x14ac:dyDescent="0.35">
      <c r="A1275" t="s">
        <v>11</v>
      </c>
      <c r="B1275" t="s">
        <v>1253</v>
      </c>
      <c r="C1275" t="s">
        <v>966</v>
      </c>
      <c r="D1275">
        <v>0</v>
      </c>
      <c r="E1275">
        <v>55912.498480000002</v>
      </c>
      <c r="F1275">
        <v>89202738.475707993</v>
      </c>
      <c r="G1275" s="1">
        <f t="shared" si="19"/>
        <v>8920.2738475707993</v>
      </c>
    </row>
    <row r="1276" spans="1:7" hidden="1" x14ac:dyDescent="0.35">
      <c r="A1276" t="s">
        <v>1262</v>
      </c>
      <c r="B1276" t="s">
        <v>1243</v>
      </c>
      <c r="C1276" t="s">
        <v>992</v>
      </c>
      <c r="D1276">
        <v>0</v>
      </c>
      <c r="E1276">
        <v>1026425.131007</v>
      </c>
      <c r="F1276">
        <v>855904047.86816204</v>
      </c>
      <c r="G1276" s="1">
        <f t="shared" si="19"/>
        <v>85590.404786816202</v>
      </c>
    </row>
    <row r="1277" spans="1:7" hidden="1" x14ac:dyDescent="0.35">
      <c r="A1277" t="s">
        <v>652</v>
      </c>
      <c r="B1277" t="s">
        <v>1253</v>
      </c>
      <c r="C1277" t="s">
        <v>966</v>
      </c>
      <c r="D1277">
        <v>0</v>
      </c>
      <c r="E1277">
        <v>91905.892005999995</v>
      </c>
      <c r="F1277">
        <v>276917596.13194799</v>
      </c>
      <c r="G1277" s="1">
        <f t="shared" si="19"/>
        <v>27691.759613194801</v>
      </c>
    </row>
    <row r="1278" spans="1:7" hidden="1" x14ac:dyDescent="0.35">
      <c r="A1278" t="s">
        <v>1263</v>
      </c>
      <c r="B1278" t="s">
        <v>1251</v>
      </c>
      <c r="C1278" t="s">
        <v>966</v>
      </c>
      <c r="D1278">
        <v>0</v>
      </c>
      <c r="E1278">
        <v>104261.84009699999</v>
      </c>
      <c r="F1278">
        <v>426579515.760001</v>
      </c>
      <c r="G1278" s="1">
        <f t="shared" si="19"/>
        <v>42657.951576000101</v>
      </c>
    </row>
    <row r="1279" spans="1:7" hidden="1" x14ac:dyDescent="0.35">
      <c r="A1279" t="s">
        <v>1264</v>
      </c>
      <c r="B1279" t="s">
        <v>1260</v>
      </c>
      <c r="C1279" t="s">
        <v>966</v>
      </c>
      <c r="D1279">
        <v>0</v>
      </c>
      <c r="E1279">
        <v>87951.871064000006</v>
      </c>
      <c r="F1279">
        <v>199181065.79172599</v>
      </c>
      <c r="G1279" s="1">
        <f t="shared" si="19"/>
        <v>19918.1065791726</v>
      </c>
    </row>
    <row r="1280" spans="1:7" hidden="1" x14ac:dyDescent="0.35">
      <c r="A1280" t="s">
        <v>1265</v>
      </c>
      <c r="B1280" t="s">
        <v>1266</v>
      </c>
      <c r="C1280" t="s">
        <v>116</v>
      </c>
      <c r="D1280">
        <v>0</v>
      </c>
      <c r="E1280">
        <v>56679.320808999997</v>
      </c>
      <c r="F1280">
        <v>130562117.11116999</v>
      </c>
      <c r="G1280" s="1">
        <f t="shared" si="19"/>
        <v>13056.211711116999</v>
      </c>
    </row>
    <row r="1281" spans="1:7" hidden="1" x14ac:dyDescent="0.35">
      <c r="A1281" t="s">
        <v>167</v>
      </c>
      <c r="B1281" t="s">
        <v>1260</v>
      </c>
      <c r="C1281" t="s">
        <v>966</v>
      </c>
      <c r="D1281">
        <v>0</v>
      </c>
      <c r="E1281">
        <v>65092.320113000002</v>
      </c>
      <c r="F1281">
        <v>144938976.855342</v>
      </c>
      <c r="G1281" s="1">
        <f t="shared" si="19"/>
        <v>14493.897685534201</v>
      </c>
    </row>
    <row r="1282" spans="1:7" hidden="1" x14ac:dyDescent="0.35">
      <c r="A1282" t="s">
        <v>1267</v>
      </c>
      <c r="B1282" t="s">
        <v>1253</v>
      </c>
      <c r="C1282" t="s">
        <v>966</v>
      </c>
      <c r="D1282">
        <v>0</v>
      </c>
      <c r="E1282">
        <v>81630.785082000002</v>
      </c>
      <c r="F1282">
        <v>209062110.67211699</v>
      </c>
      <c r="G1282" s="1">
        <f t="shared" si="19"/>
        <v>20906.211067211698</v>
      </c>
    </row>
    <row r="1283" spans="1:7" hidden="1" x14ac:dyDescent="0.35">
      <c r="A1283" t="s">
        <v>1268</v>
      </c>
      <c r="B1283" t="s">
        <v>1266</v>
      </c>
      <c r="C1283" t="s">
        <v>116</v>
      </c>
      <c r="D1283">
        <v>0</v>
      </c>
      <c r="E1283">
        <v>110096.10858</v>
      </c>
      <c r="F1283">
        <v>242135256.58327401</v>
      </c>
      <c r="G1283" s="1">
        <f t="shared" ref="G1283:G1346" si="20">+F1283/10000</f>
        <v>24213.525658327402</v>
      </c>
    </row>
    <row r="1284" spans="1:7" hidden="1" x14ac:dyDescent="0.35">
      <c r="A1284" t="s">
        <v>1269</v>
      </c>
      <c r="B1284" t="s">
        <v>1270</v>
      </c>
      <c r="C1284" t="s">
        <v>1154</v>
      </c>
      <c r="D1284">
        <v>0</v>
      </c>
      <c r="E1284">
        <v>239570.71543899999</v>
      </c>
      <c r="F1284">
        <v>790185.41898900003</v>
      </c>
      <c r="G1284" s="1">
        <f t="shared" si="20"/>
        <v>79.018541898899997</v>
      </c>
    </row>
    <row r="1285" spans="1:7" hidden="1" x14ac:dyDescent="0.35">
      <c r="A1285" t="s">
        <v>1271</v>
      </c>
      <c r="B1285" t="s">
        <v>1246</v>
      </c>
      <c r="C1285" t="s">
        <v>116</v>
      </c>
      <c r="D1285">
        <v>0</v>
      </c>
      <c r="E1285">
        <v>217922.38295500001</v>
      </c>
      <c r="F1285">
        <v>1677041243.1372199</v>
      </c>
      <c r="G1285" s="1">
        <f t="shared" si="20"/>
        <v>167704.12431372199</v>
      </c>
    </row>
    <row r="1286" spans="1:7" hidden="1" x14ac:dyDescent="0.35">
      <c r="A1286" t="s">
        <v>1272</v>
      </c>
      <c r="B1286" t="s">
        <v>1253</v>
      </c>
      <c r="C1286" t="s">
        <v>966</v>
      </c>
      <c r="D1286">
        <v>0</v>
      </c>
      <c r="E1286">
        <v>59008.908629999998</v>
      </c>
      <c r="F1286">
        <v>148437659.78169999</v>
      </c>
      <c r="G1286" s="1">
        <f t="shared" si="20"/>
        <v>14843.765978169999</v>
      </c>
    </row>
    <row r="1287" spans="1:7" hidden="1" x14ac:dyDescent="0.35">
      <c r="A1287" t="s">
        <v>1273</v>
      </c>
      <c r="B1287" t="s">
        <v>1253</v>
      </c>
      <c r="C1287" t="s">
        <v>966</v>
      </c>
      <c r="D1287">
        <v>0</v>
      </c>
      <c r="E1287">
        <v>62895.173211000001</v>
      </c>
      <c r="F1287">
        <v>173672150.094096</v>
      </c>
      <c r="G1287" s="1">
        <f t="shared" si="20"/>
        <v>17367.2150094096</v>
      </c>
    </row>
    <row r="1288" spans="1:7" hidden="1" x14ac:dyDescent="0.35">
      <c r="A1288" t="s">
        <v>983</v>
      </c>
      <c r="B1288" t="s">
        <v>1260</v>
      </c>
      <c r="C1288" t="s">
        <v>966</v>
      </c>
      <c r="D1288">
        <v>0</v>
      </c>
      <c r="E1288">
        <v>45810.447069000002</v>
      </c>
      <c r="F1288">
        <v>81989672.853459001</v>
      </c>
      <c r="G1288" s="1">
        <f t="shared" si="20"/>
        <v>8198.9672853458997</v>
      </c>
    </row>
    <row r="1289" spans="1:7" hidden="1" x14ac:dyDescent="0.35">
      <c r="A1289" t="s">
        <v>1274</v>
      </c>
      <c r="B1289" t="s">
        <v>1260</v>
      </c>
      <c r="C1289" t="s">
        <v>966</v>
      </c>
      <c r="D1289">
        <v>0</v>
      </c>
      <c r="E1289">
        <v>18087.685335999999</v>
      </c>
      <c r="F1289">
        <v>13586006.364952</v>
      </c>
      <c r="G1289" s="1">
        <f t="shared" si="20"/>
        <v>1358.6006364952</v>
      </c>
    </row>
    <row r="1290" spans="1:7" hidden="1" x14ac:dyDescent="0.35">
      <c r="A1290" t="s">
        <v>1275</v>
      </c>
      <c r="B1290" t="s">
        <v>1260</v>
      </c>
      <c r="C1290" t="s">
        <v>966</v>
      </c>
      <c r="D1290">
        <v>0</v>
      </c>
      <c r="E1290">
        <v>53676.899618000003</v>
      </c>
      <c r="F1290">
        <v>115723953.199707</v>
      </c>
      <c r="G1290" s="1">
        <f t="shared" si="20"/>
        <v>11572.395319970699</v>
      </c>
    </row>
    <row r="1291" spans="1:7" hidden="1" x14ac:dyDescent="0.35">
      <c r="A1291" t="s">
        <v>1276</v>
      </c>
      <c r="B1291" t="s">
        <v>1266</v>
      </c>
      <c r="C1291" t="s">
        <v>116</v>
      </c>
      <c r="D1291">
        <v>0</v>
      </c>
      <c r="E1291">
        <v>47158.452698000001</v>
      </c>
      <c r="F1291">
        <v>102511946.692376</v>
      </c>
      <c r="G1291" s="1">
        <f t="shared" si="20"/>
        <v>10251.1946692376</v>
      </c>
    </row>
    <row r="1292" spans="1:7" hidden="1" x14ac:dyDescent="0.35">
      <c r="A1292" t="s">
        <v>1277</v>
      </c>
      <c r="B1292" t="s">
        <v>1278</v>
      </c>
      <c r="C1292" t="s">
        <v>427</v>
      </c>
      <c r="D1292">
        <v>0</v>
      </c>
      <c r="E1292">
        <v>555564.13341200002</v>
      </c>
      <c r="F1292">
        <v>385284297.95585603</v>
      </c>
      <c r="G1292" s="1">
        <f t="shared" si="20"/>
        <v>38528.429795585602</v>
      </c>
    </row>
    <row r="1293" spans="1:7" hidden="1" x14ac:dyDescent="0.35">
      <c r="A1293" t="s">
        <v>408</v>
      </c>
      <c r="B1293" t="s">
        <v>1253</v>
      </c>
      <c r="C1293" t="s">
        <v>966</v>
      </c>
      <c r="D1293">
        <v>0</v>
      </c>
      <c r="E1293">
        <v>57831.272835999996</v>
      </c>
      <c r="F1293">
        <v>150527044.51515701</v>
      </c>
      <c r="G1293" s="1">
        <f t="shared" si="20"/>
        <v>15052.704451515701</v>
      </c>
    </row>
    <row r="1294" spans="1:7" hidden="1" x14ac:dyDescent="0.35">
      <c r="A1294" t="s">
        <v>1260</v>
      </c>
      <c r="B1294" t="s">
        <v>1260</v>
      </c>
      <c r="C1294" t="s">
        <v>966</v>
      </c>
      <c r="D1294">
        <v>0</v>
      </c>
      <c r="E1294">
        <v>53474.643852000001</v>
      </c>
      <c r="F1294">
        <v>110559855.666876</v>
      </c>
      <c r="G1294" s="1">
        <f t="shared" si="20"/>
        <v>11055.985566687601</v>
      </c>
    </row>
    <row r="1295" spans="1:7" hidden="1" x14ac:dyDescent="0.35">
      <c r="A1295" t="s">
        <v>1279</v>
      </c>
      <c r="B1295" t="s">
        <v>1260</v>
      </c>
      <c r="C1295" t="s">
        <v>966</v>
      </c>
      <c r="D1295">
        <v>0</v>
      </c>
      <c r="E1295">
        <v>42557.976057</v>
      </c>
      <c r="F1295">
        <v>63634963.524480999</v>
      </c>
      <c r="G1295" s="1">
        <f t="shared" si="20"/>
        <v>6363.4963524481</v>
      </c>
    </row>
    <row r="1296" spans="1:7" hidden="1" x14ac:dyDescent="0.35">
      <c r="A1296" t="s">
        <v>1280</v>
      </c>
      <c r="B1296" t="s">
        <v>1266</v>
      </c>
      <c r="C1296" t="s">
        <v>116</v>
      </c>
      <c r="D1296">
        <v>0</v>
      </c>
      <c r="E1296">
        <v>56780.355893</v>
      </c>
      <c r="F1296">
        <v>130538930.973455</v>
      </c>
      <c r="G1296" s="1">
        <f t="shared" si="20"/>
        <v>13053.893097345499</v>
      </c>
    </row>
    <row r="1297" spans="1:7" hidden="1" x14ac:dyDescent="0.35">
      <c r="A1297" t="s">
        <v>1281</v>
      </c>
      <c r="B1297" t="s">
        <v>1266</v>
      </c>
      <c r="C1297" t="s">
        <v>116</v>
      </c>
      <c r="D1297">
        <v>0</v>
      </c>
      <c r="E1297">
        <v>123218.746573</v>
      </c>
      <c r="F1297">
        <v>338168955.71957898</v>
      </c>
      <c r="G1297" s="1">
        <f t="shared" si="20"/>
        <v>33816.895571957895</v>
      </c>
    </row>
    <row r="1298" spans="1:7" hidden="1" x14ac:dyDescent="0.35">
      <c r="A1298" t="s">
        <v>1282</v>
      </c>
      <c r="B1298" t="s">
        <v>1283</v>
      </c>
      <c r="C1298" t="s">
        <v>116</v>
      </c>
      <c r="D1298">
        <v>0</v>
      </c>
      <c r="E1298">
        <v>77141.070793999999</v>
      </c>
      <c r="F1298">
        <v>289434019.84234399</v>
      </c>
      <c r="G1298" s="1">
        <f t="shared" si="20"/>
        <v>28943.401984234399</v>
      </c>
    </row>
    <row r="1299" spans="1:7" hidden="1" x14ac:dyDescent="0.35">
      <c r="A1299" t="s">
        <v>1284</v>
      </c>
      <c r="B1299" t="s">
        <v>929</v>
      </c>
      <c r="C1299" t="s">
        <v>116</v>
      </c>
      <c r="D1299">
        <v>0</v>
      </c>
      <c r="E1299">
        <v>104120.619079</v>
      </c>
      <c r="F1299">
        <v>439750705.39751101</v>
      </c>
      <c r="G1299" s="1">
        <f t="shared" si="20"/>
        <v>43975.070539751097</v>
      </c>
    </row>
    <row r="1300" spans="1:7" hidden="1" x14ac:dyDescent="0.35">
      <c r="A1300" t="s">
        <v>1285</v>
      </c>
      <c r="B1300" t="s">
        <v>1278</v>
      </c>
      <c r="C1300" t="s">
        <v>427</v>
      </c>
      <c r="D1300">
        <v>0</v>
      </c>
      <c r="E1300">
        <v>20181.829290999998</v>
      </c>
      <c r="F1300">
        <v>4506619.3684189999</v>
      </c>
      <c r="G1300" s="1">
        <f t="shared" si="20"/>
        <v>450.6619368419</v>
      </c>
    </row>
    <row r="1301" spans="1:7" hidden="1" x14ac:dyDescent="0.35">
      <c r="A1301" t="s">
        <v>1246</v>
      </c>
      <c r="B1301" t="s">
        <v>1246</v>
      </c>
      <c r="C1301" t="s">
        <v>116</v>
      </c>
      <c r="D1301">
        <v>0</v>
      </c>
      <c r="E1301">
        <v>182638.55544200001</v>
      </c>
      <c r="F1301">
        <v>1087964707.42716</v>
      </c>
      <c r="G1301" s="1">
        <f t="shared" si="20"/>
        <v>108796.470742716</v>
      </c>
    </row>
    <row r="1302" spans="1:7" hidden="1" x14ac:dyDescent="0.35">
      <c r="A1302" t="s">
        <v>1286</v>
      </c>
      <c r="B1302" t="s">
        <v>1283</v>
      </c>
      <c r="C1302" t="s">
        <v>116</v>
      </c>
      <c r="D1302">
        <v>0</v>
      </c>
      <c r="E1302">
        <v>26569.195151</v>
      </c>
      <c r="F1302">
        <v>28298858.374474</v>
      </c>
      <c r="G1302" s="1">
        <f t="shared" si="20"/>
        <v>2829.8858374473998</v>
      </c>
    </row>
    <row r="1303" spans="1:7" hidden="1" x14ac:dyDescent="0.35">
      <c r="A1303" t="s">
        <v>1287</v>
      </c>
      <c r="B1303" t="s">
        <v>1266</v>
      </c>
      <c r="C1303" t="s">
        <v>116</v>
      </c>
      <c r="D1303">
        <v>0</v>
      </c>
      <c r="E1303">
        <v>44295.008690000002</v>
      </c>
      <c r="F1303">
        <v>92904267.949811995</v>
      </c>
      <c r="G1303" s="1">
        <f t="shared" si="20"/>
        <v>9290.4267949812001</v>
      </c>
    </row>
    <row r="1304" spans="1:7" hidden="1" x14ac:dyDescent="0.35">
      <c r="A1304" t="s">
        <v>1288</v>
      </c>
      <c r="B1304" t="s">
        <v>1283</v>
      </c>
      <c r="C1304" t="s">
        <v>116</v>
      </c>
      <c r="D1304">
        <v>0</v>
      </c>
      <c r="E1304">
        <v>15161.732898</v>
      </c>
      <c r="F1304">
        <v>11894257.113783</v>
      </c>
      <c r="G1304" s="1">
        <f t="shared" si="20"/>
        <v>1189.4257113783001</v>
      </c>
    </row>
    <row r="1305" spans="1:7" hidden="1" x14ac:dyDescent="0.35">
      <c r="A1305" t="s">
        <v>1289</v>
      </c>
      <c r="B1305" t="s">
        <v>1260</v>
      </c>
      <c r="C1305" t="s">
        <v>966</v>
      </c>
      <c r="D1305">
        <v>0</v>
      </c>
      <c r="E1305">
        <v>126601.40283000001</v>
      </c>
      <c r="F1305">
        <v>580310840.05292702</v>
      </c>
      <c r="G1305" s="1">
        <f t="shared" si="20"/>
        <v>58031.084005292701</v>
      </c>
    </row>
    <row r="1306" spans="1:7" hidden="1" x14ac:dyDescent="0.35">
      <c r="A1306" t="s">
        <v>1290</v>
      </c>
      <c r="B1306" t="s">
        <v>1290</v>
      </c>
      <c r="C1306" t="s">
        <v>116</v>
      </c>
      <c r="D1306">
        <v>0</v>
      </c>
      <c r="E1306">
        <v>187487.020124</v>
      </c>
      <c r="F1306">
        <v>1081839863.4233</v>
      </c>
      <c r="G1306" s="1">
        <f t="shared" si="20"/>
        <v>108183.98634233</v>
      </c>
    </row>
    <row r="1307" spans="1:7" hidden="1" x14ac:dyDescent="0.35">
      <c r="A1307" t="s">
        <v>1283</v>
      </c>
      <c r="B1307" t="s">
        <v>1283</v>
      </c>
      <c r="C1307" t="s">
        <v>116</v>
      </c>
      <c r="D1307">
        <v>0</v>
      </c>
      <c r="E1307">
        <v>31515.106765</v>
      </c>
      <c r="F1307">
        <v>38377957.131635003</v>
      </c>
      <c r="G1307" s="1">
        <f t="shared" si="20"/>
        <v>3837.7957131635003</v>
      </c>
    </row>
    <row r="1308" spans="1:7" hidden="1" x14ac:dyDescent="0.35">
      <c r="A1308" t="s">
        <v>642</v>
      </c>
      <c r="B1308" t="s">
        <v>1290</v>
      </c>
      <c r="C1308" t="s">
        <v>116</v>
      </c>
      <c r="D1308">
        <v>0</v>
      </c>
      <c r="E1308">
        <v>45046.658234000002</v>
      </c>
      <c r="F1308">
        <v>69119222.243138999</v>
      </c>
      <c r="G1308" s="1">
        <f t="shared" si="20"/>
        <v>6911.9222243139002</v>
      </c>
    </row>
    <row r="1309" spans="1:7" hidden="1" x14ac:dyDescent="0.35">
      <c r="A1309" t="s">
        <v>1291</v>
      </c>
      <c r="B1309" t="s">
        <v>1283</v>
      </c>
      <c r="C1309" t="s">
        <v>116</v>
      </c>
      <c r="D1309">
        <v>0</v>
      </c>
      <c r="E1309">
        <v>8220.3317119999992</v>
      </c>
      <c r="F1309">
        <v>2517833.9213990001</v>
      </c>
      <c r="G1309" s="1">
        <f t="shared" si="20"/>
        <v>251.7833921399</v>
      </c>
    </row>
    <row r="1310" spans="1:7" hidden="1" x14ac:dyDescent="0.35">
      <c r="A1310" t="s">
        <v>1292</v>
      </c>
      <c r="B1310" t="s">
        <v>1290</v>
      </c>
      <c r="C1310" t="s">
        <v>116</v>
      </c>
      <c r="D1310">
        <v>0</v>
      </c>
      <c r="E1310">
        <v>88301.01741</v>
      </c>
      <c r="F1310">
        <v>163590878.54303101</v>
      </c>
      <c r="G1310" s="1">
        <f t="shared" si="20"/>
        <v>16359.087854303101</v>
      </c>
    </row>
    <row r="1311" spans="1:7" hidden="1" x14ac:dyDescent="0.35">
      <c r="A1311" t="s">
        <v>1293</v>
      </c>
      <c r="B1311" t="s">
        <v>929</v>
      </c>
      <c r="C1311" t="s">
        <v>116</v>
      </c>
      <c r="D1311">
        <v>0</v>
      </c>
      <c r="E1311">
        <v>75887.676214000006</v>
      </c>
      <c r="F1311">
        <v>234974145.44906899</v>
      </c>
      <c r="G1311" s="1">
        <f t="shared" si="20"/>
        <v>23497.4145449069</v>
      </c>
    </row>
    <row r="1312" spans="1:7" hidden="1" x14ac:dyDescent="0.35">
      <c r="A1312" t="s">
        <v>1294</v>
      </c>
      <c r="B1312" t="s">
        <v>1266</v>
      </c>
      <c r="C1312" t="s">
        <v>116</v>
      </c>
      <c r="D1312">
        <v>0</v>
      </c>
      <c r="E1312">
        <v>76477.714974999995</v>
      </c>
      <c r="F1312">
        <v>230074606.55224699</v>
      </c>
      <c r="G1312" s="1">
        <f t="shared" si="20"/>
        <v>23007.460655224699</v>
      </c>
    </row>
    <row r="1313" spans="1:7" hidden="1" x14ac:dyDescent="0.35">
      <c r="A1313" t="s">
        <v>1295</v>
      </c>
      <c r="B1313" t="s">
        <v>1290</v>
      </c>
      <c r="C1313" t="s">
        <v>116</v>
      </c>
      <c r="D1313">
        <v>0</v>
      </c>
      <c r="E1313">
        <v>69457.737922</v>
      </c>
      <c r="F1313">
        <v>150387642.21537301</v>
      </c>
      <c r="G1313" s="1">
        <f t="shared" si="20"/>
        <v>15038.764221537302</v>
      </c>
    </row>
    <row r="1314" spans="1:7" hidden="1" x14ac:dyDescent="0.35">
      <c r="A1314" t="s">
        <v>1296</v>
      </c>
      <c r="B1314" t="s">
        <v>1266</v>
      </c>
      <c r="C1314" t="s">
        <v>116</v>
      </c>
      <c r="D1314">
        <v>0</v>
      </c>
      <c r="E1314">
        <v>88563.947635000004</v>
      </c>
      <c r="F1314">
        <v>308846570.14544201</v>
      </c>
      <c r="G1314" s="1">
        <f t="shared" si="20"/>
        <v>30884.657014544202</v>
      </c>
    </row>
    <row r="1315" spans="1:7" hidden="1" x14ac:dyDescent="0.35">
      <c r="A1315" t="s">
        <v>661</v>
      </c>
      <c r="B1315" t="s">
        <v>1260</v>
      </c>
      <c r="C1315" t="s">
        <v>966</v>
      </c>
      <c r="D1315">
        <v>0</v>
      </c>
      <c r="E1315">
        <v>116350.649538</v>
      </c>
      <c r="F1315">
        <v>440609748.64985597</v>
      </c>
      <c r="G1315" s="1">
        <f t="shared" si="20"/>
        <v>44060.974864985597</v>
      </c>
    </row>
    <row r="1316" spans="1:7" hidden="1" x14ac:dyDescent="0.35">
      <c r="A1316" t="s">
        <v>320</v>
      </c>
      <c r="B1316" t="s">
        <v>1290</v>
      </c>
      <c r="C1316" t="s">
        <v>116</v>
      </c>
      <c r="D1316">
        <v>0</v>
      </c>
      <c r="E1316">
        <v>48755.026678000002</v>
      </c>
      <c r="F1316">
        <v>69428572.526115</v>
      </c>
      <c r="G1316" s="1">
        <f t="shared" si="20"/>
        <v>6942.8572526115004</v>
      </c>
    </row>
    <row r="1317" spans="1:7" hidden="1" x14ac:dyDescent="0.35">
      <c r="A1317" t="s">
        <v>21</v>
      </c>
      <c r="B1317" t="s">
        <v>1283</v>
      </c>
      <c r="C1317" t="s">
        <v>116</v>
      </c>
      <c r="D1317">
        <v>0</v>
      </c>
      <c r="E1317">
        <v>20545.365365000001</v>
      </c>
      <c r="F1317">
        <v>21206091.881545</v>
      </c>
      <c r="G1317" s="1">
        <f t="shared" si="20"/>
        <v>2120.6091881544999</v>
      </c>
    </row>
    <row r="1318" spans="1:7" hidden="1" x14ac:dyDescent="0.35">
      <c r="A1318" t="s">
        <v>1278</v>
      </c>
      <c r="B1318" t="s">
        <v>1278</v>
      </c>
      <c r="C1318" t="s">
        <v>427</v>
      </c>
      <c r="D1318">
        <v>0</v>
      </c>
      <c r="E1318">
        <v>8884.1627349999999</v>
      </c>
      <c r="F1318">
        <v>692568.45830699999</v>
      </c>
      <c r="G1318" s="1">
        <f t="shared" si="20"/>
        <v>69.256845830700001</v>
      </c>
    </row>
    <row r="1319" spans="1:7" hidden="1" x14ac:dyDescent="0.35">
      <c r="A1319" t="s">
        <v>1297</v>
      </c>
      <c r="B1319" t="s">
        <v>929</v>
      </c>
      <c r="C1319" t="s">
        <v>116</v>
      </c>
      <c r="D1319">
        <v>0</v>
      </c>
      <c r="E1319">
        <v>70572.150349999996</v>
      </c>
      <c r="F1319">
        <v>209374196.58048201</v>
      </c>
      <c r="G1319" s="1">
        <f t="shared" si="20"/>
        <v>20937.419658048202</v>
      </c>
    </row>
    <row r="1320" spans="1:7" hidden="1" x14ac:dyDescent="0.35">
      <c r="A1320" t="s">
        <v>1298</v>
      </c>
      <c r="B1320" t="s">
        <v>1283</v>
      </c>
      <c r="C1320" t="s">
        <v>116</v>
      </c>
      <c r="D1320">
        <v>0</v>
      </c>
      <c r="E1320">
        <v>31396.061985</v>
      </c>
      <c r="F1320">
        <v>38529161.891165003</v>
      </c>
      <c r="G1320" s="1">
        <f t="shared" si="20"/>
        <v>3852.9161891165004</v>
      </c>
    </row>
    <row r="1321" spans="1:7" hidden="1" x14ac:dyDescent="0.35">
      <c r="A1321" t="s">
        <v>1299</v>
      </c>
      <c r="B1321" t="s">
        <v>1266</v>
      </c>
      <c r="C1321" t="s">
        <v>116</v>
      </c>
      <c r="D1321">
        <v>0</v>
      </c>
      <c r="E1321">
        <v>595636.04888799996</v>
      </c>
      <c r="F1321">
        <v>494629041.33149099</v>
      </c>
      <c r="G1321" s="1">
        <f t="shared" si="20"/>
        <v>49462.904133149103</v>
      </c>
    </row>
    <row r="1322" spans="1:7" hidden="1" x14ac:dyDescent="0.35">
      <c r="A1322" t="s">
        <v>1300</v>
      </c>
      <c r="B1322" t="s">
        <v>1301</v>
      </c>
      <c r="C1322" t="s">
        <v>116</v>
      </c>
      <c r="D1322">
        <v>0</v>
      </c>
      <c r="E1322">
        <v>35291.938935999999</v>
      </c>
      <c r="F1322">
        <v>37399079.172578</v>
      </c>
      <c r="G1322" s="1">
        <f t="shared" si="20"/>
        <v>3739.9079172577999</v>
      </c>
    </row>
    <row r="1323" spans="1:7" hidden="1" x14ac:dyDescent="0.35">
      <c r="A1323" t="s">
        <v>929</v>
      </c>
      <c r="B1323" t="s">
        <v>929</v>
      </c>
      <c r="C1323" t="s">
        <v>116</v>
      </c>
      <c r="D1323">
        <v>0</v>
      </c>
      <c r="E1323">
        <v>78601.000383000006</v>
      </c>
      <c r="F1323">
        <v>228325076.59426099</v>
      </c>
      <c r="G1323" s="1">
        <f t="shared" si="20"/>
        <v>22832.507659426101</v>
      </c>
    </row>
    <row r="1324" spans="1:7" hidden="1" x14ac:dyDescent="0.35">
      <c r="A1324" t="s">
        <v>1302</v>
      </c>
      <c r="B1324" t="s">
        <v>1283</v>
      </c>
      <c r="C1324" t="s">
        <v>116</v>
      </c>
      <c r="D1324">
        <v>0</v>
      </c>
      <c r="E1324">
        <v>127818.161358</v>
      </c>
      <c r="F1324">
        <v>493912721.29821903</v>
      </c>
      <c r="G1324" s="1">
        <f t="shared" si="20"/>
        <v>49391.272129821904</v>
      </c>
    </row>
    <row r="1325" spans="1:7" hidden="1" x14ac:dyDescent="0.35">
      <c r="A1325" t="s">
        <v>1303</v>
      </c>
      <c r="B1325" t="s">
        <v>1301</v>
      </c>
      <c r="C1325" t="s">
        <v>116</v>
      </c>
      <c r="D1325">
        <v>0</v>
      </c>
      <c r="E1325">
        <v>64294.871847000002</v>
      </c>
      <c r="F1325">
        <v>196026104.11127001</v>
      </c>
      <c r="G1325" s="1">
        <f t="shared" si="20"/>
        <v>19602.610411127</v>
      </c>
    </row>
    <row r="1326" spans="1:7" hidden="1" x14ac:dyDescent="0.35">
      <c r="A1326" t="s">
        <v>1304</v>
      </c>
      <c r="B1326" t="s">
        <v>1290</v>
      </c>
      <c r="C1326" t="s">
        <v>116</v>
      </c>
      <c r="D1326">
        <v>0</v>
      </c>
      <c r="E1326">
        <v>108854.24380500001</v>
      </c>
      <c r="F1326">
        <v>315202149.90993202</v>
      </c>
      <c r="G1326" s="1">
        <f t="shared" si="20"/>
        <v>31520.214990993201</v>
      </c>
    </row>
    <row r="1327" spans="1:7" hidden="1" x14ac:dyDescent="0.35">
      <c r="A1327" t="s">
        <v>1305</v>
      </c>
      <c r="B1327" t="s">
        <v>1266</v>
      </c>
      <c r="C1327" t="s">
        <v>116</v>
      </c>
      <c r="D1327">
        <v>0</v>
      </c>
      <c r="E1327">
        <v>51674.735490999999</v>
      </c>
      <c r="F1327">
        <v>125247292.760895</v>
      </c>
      <c r="G1327" s="1">
        <f t="shared" si="20"/>
        <v>12524.7292760895</v>
      </c>
    </row>
    <row r="1328" spans="1:7" hidden="1" x14ac:dyDescent="0.35">
      <c r="A1328" t="s">
        <v>1306</v>
      </c>
      <c r="B1328" t="s">
        <v>1283</v>
      </c>
      <c r="C1328" t="s">
        <v>116</v>
      </c>
      <c r="D1328">
        <v>0</v>
      </c>
      <c r="E1328">
        <v>63514.458514999998</v>
      </c>
      <c r="F1328">
        <v>150743762.050154</v>
      </c>
      <c r="G1328" s="1">
        <f t="shared" si="20"/>
        <v>15074.3762050154</v>
      </c>
    </row>
    <row r="1329" spans="1:7" hidden="1" x14ac:dyDescent="0.35">
      <c r="A1329" t="s">
        <v>1307</v>
      </c>
      <c r="B1329" t="s">
        <v>1290</v>
      </c>
      <c r="C1329" t="s">
        <v>116</v>
      </c>
      <c r="D1329">
        <v>0</v>
      </c>
      <c r="E1329">
        <v>86005.184101000006</v>
      </c>
      <c r="F1329">
        <v>270473408.80687302</v>
      </c>
      <c r="G1329" s="1">
        <f t="shared" si="20"/>
        <v>27047.340880687301</v>
      </c>
    </row>
    <row r="1330" spans="1:7" hidden="1" x14ac:dyDescent="0.35">
      <c r="A1330" t="s">
        <v>1308</v>
      </c>
      <c r="B1330" t="s">
        <v>1283</v>
      </c>
      <c r="C1330" t="s">
        <v>116</v>
      </c>
      <c r="D1330">
        <v>0</v>
      </c>
      <c r="E1330">
        <v>114748.946046</v>
      </c>
      <c r="F1330">
        <v>319177198.07496899</v>
      </c>
      <c r="G1330" s="1">
        <f t="shared" si="20"/>
        <v>31917.719807496898</v>
      </c>
    </row>
    <row r="1331" spans="1:7" hidden="1" x14ac:dyDescent="0.35">
      <c r="A1331" t="s">
        <v>1309</v>
      </c>
      <c r="B1331" t="s">
        <v>1290</v>
      </c>
      <c r="C1331" t="s">
        <v>116</v>
      </c>
      <c r="D1331">
        <v>0</v>
      </c>
      <c r="E1331">
        <v>126689.44053399999</v>
      </c>
      <c r="F1331">
        <v>555273920.48802495</v>
      </c>
      <c r="G1331" s="1">
        <f t="shared" si="20"/>
        <v>55527.392048802496</v>
      </c>
    </row>
    <row r="1332" spans="1:7" hidden="1" x14ac:dyDescent="0.35">
      <c r="A1332" t="s">
        <v>1310</v>
      </c>
      <c r="B1332" t="s">
        <v>1266</v>
      </c>
      <c r="C1332" t="s">
        <v>116</v>
      </c>
      <c r="D1332">
        <v>0</v>
      </c>
      <c r="E1332">
        <v>91157.453225999998</v>
      </c>
      <c r="F1332">
        <v>277906597.59314603</v>
      </c>
      <c r="G1332" s="1">
        <f t="shared" si="20"/>
        <v>27790.659759314603</v>
      </c>
    </row>
    <row r="1333" spans="1:7" hidden="1" x14ac:dyDescent="0.35">
      <c r="A1333" t="s">
        <v>1311</v>
      </c>
      <c r="B1333" t="s">
        <v>1312</v>
      </c>
      <c r="C1333" t="s">
        <v>116</v>
      </c>
      <c r="D1333">
        <v>0</v>
      </c>
      <c r="E1333">
        <v>48774.548347000004</v>
      </c>
      <c r="F1333">
        <v>113795246.33574</v>
      </c>
      <c r="G1333" s="1">
        <f t="shared" si="20"/>
        <v>11379.524633573999</v>
      </c>
    </row>
    <row r="1334" spans="1:7" hidden="1" x14ac:dyDescent="0.35">
      <c r="A1334" t="s">
        <v>1313</v>
      </c>
      <c r="B1334" t="s">
        <v>1301</v>
      </c>
      <c r="C1334" t="s">
        <v>116</v>
      </c>
      <c r="D1334">
        <v>0</v>
      </c>
      <c r="E1334">
        <v>21019.040351</v>
      </c>
      <c r="F1334">
        <v>22219338.707433999</v>
      </c>
      <c r="G1334" s="1">
        <f t="shared" si="20"/>
        <v>2221.9338707433999</v>
      </c>
    </row>
    <row r="1335" spans="1:7" hidden="1" x14ac:dyDescent="0.35">
      <c r="A1335" t="s">
        <v>1314</v>
      </c>
      <c r="B1335" t="s">
        <v>1301</v>
      </c>
      <c r="C1335" t="s">
        <v>116</v>
      </c>
      <c r="D1335">
        <v>0</v>
      </c>
      <c r="E1335">
        <v>87770.030843999994</v>
      </c>
      <c r="F1335">
        <v>258894749.028456</v>
      </c>
      <c r="G1335" s="1">
        <f t="shared" si="20"/>
        <v>25889.474902845599</v>
      </c>
    </row>
    <row r="1336" spans="1:7" hidden="1" x14ac:dyDescent="0.35">
      <c r="A1336" t="s">
        <v>1315</v>
      </c>
      <c r="B1336" t="s">
        <v>1301</v>
      </c>
      <c r="C1336" t="s">
        <v>116</v>
      </c>
      <c r="D1336">
        <v>0</v>
      </c>
      <c r="E1336">
        <v>37009.898915999998</v>
      </c>
      <c r="F1336">
        <v>41553705.012787998</v>
      </c>
      <c r="G1336" s="1">
        <f t="shared" si="20"/>
        <v>4155.3705012787996</v>
      </c>
    </row>
    <row r="1337" spans="1:7" hidden="1" x14ac:dyDescent="0.35">
      <c r="A1337" t="s">
        <v>1316</v>
      </c>
      <c r="B1337" t="s">
        <v>1317</v>
      </c>
      <c r="C1337" t="s">
        <v>116</v>
      </c>
      <c r="D1337">
        <v>0</v>
      </c>
      <c r="E1337">
        <v>113040.668504</v>
      </c>
      <c r="F1337">
        <v>335883233.04688799</v>
      </c>
      <c r="G1337" s="1">
        <f t="shared" si="20"/>
        <v>33588.323304688798</v>
      </c>
    </row>
    <row r="1338" spans="1:7" hidden="1" x14ac:dyDescent="0.35">
      <c r="A1338" t="s">
        <v>1318</v>
      </c>
      <c r="B1338" t="s">
        <v>1283</v>
      </c>
      <c r="C1338" t="s">
        <v>116</v>
      </c>
      <c r="D1338">
        <v>0</v>
      </c>
      <c r="E1338">
        <v>96659.543466999996</v>
      </c>
      <c r="F1338">
        <v>389864442.82164198</v>
      </c>
      <c r="G1338" s="1">
        <f t="shared" si="20"/>
        <v>38986.444282164201</v>
      </c>
    </row>
    <row r="1339" spans="1:7" hidden="1" x14ac:dyDescent="0.35">
      <c r="A1339" t="s">
        <v>1319</v>
      </c>
      <c r="B1339" t="s">
        <v>1312</v>
      </c>
      <c r="C1339" t="s">
        <v>116</v>
      </c>
      <c r="D1339">
        <v>0</v>
      </c>
      <c r="E1339">
        <v>59204.775325000002</v>
      </c>
      <c r="F1339">
        <v>157160554.76045701</v>
      </c>
      <c r="G1339" s="1">
        <f t="shared" si="20"/>
        <v>15716.055476045702</v>
      </c>
    </row>
    <row r="1340" spans="1:7" hidden="1" x14ac:dyDescent="0.35">
      <c r="A1340" t="s">
        <v>1320</v>
      </c>
      <c r="B1340" t="s">
        <v>1317</v>
      </c>
      <c r="C1340" t="s">
        <v>116</v>
      </c>
      <c r="D1340">
        <v>0</v>
      </c>
      <c r="E1340">
        <v>42322.501813000003</v>
      </c>
      <c r="F1340">
        <v>98393777.743396997</v>
      </c>
      <c r="G1340" s="1">
        <f t="shared" si="20"/>
        <v>9839.3777743397004</v>
      </c>
    </row>
    <row r="1341" spans="1:7" hidden="1" x14ac:dyDescent="0.35">
      <c r="A1341" t="s">
        <v>1321</v>
      </c>
      <c r="B1341" t="s">
        <v>1266</v>
      </c>
      <c r="C1341" t="s">
        <v>116</v>
      </c>
      <c r="D1341">
        <v>0</v>
      </c>
      <c r="E1341">
        <v>91706.844521000006</v>
      </c>
      <c r="F1341">
        <v>310321764.44329101</v>
      </c>
      <c r="G1341" s="1">
        <f t="shared" si="20"/>
        <v>31032.176444329099</v>
      </c>
    </row>
    <row r="1342" spans="1:7" hidden="1" x14ac:dyDescent="0.35">
      <c r="A1342" t="s">
        <v>1322</v>
      </c>
      <c r="B1342" t="s">
        <v>1301</v>
      </c>
      <c r="C1342" t="s">
        <v>116</v>
      </c>
      <c r="D1342">
        <v>0</v>
      </c>
      <c r="E1342">
        <v>35478.913462999997</v>
      </c>
      <c r="F1342">
        <v>65963162.570378996</v>
      </c>
      <c r="G1342" s="1">
        <f t="shared" si="20"/>
        <v>6596.3162570379</v>
      </c>
    </row>
    <row r="1343" spans="1:7" hidden="1" x14ac:dyDescent="0.35">
      <c r="A1343" t="s">
        <v>1323</v>
      </c>
      <c r="B1343" t="s">
        <v>1312</v>
      </c>
      <c r="C1343" t="s">
        <v>116</v>
      </c>
      <c r="D1343">
        <v>0</v>
      </c>
      <c r="E1343">
        <v>51212.341606000002</v>
      </c>
      <c r="F1343">
        <v>104225404.527347</v>
      </c>
      <c r="G1343" s="1">
        <f t="shared" si="20"/>
        <v>10422.5404527347</v>
      </c>
    </row>
    <row r="1344" spans="1:7" hidden="1" x14ac:dyDescent="0.35">
      <c r="A1344" t="s">
        <v>1301</v>
      </c>
      <c r="B1344" t="s">
        <v>1301</v>
      </c>
      <c r="C1344" t="s">
        <v>116</v>
      </c>
      <c r="D1344">
        <v>0</v>
      </c>
      <c r="E1344">
        <v>108324.788113</v>
      </c>
      <c r="F1344">
        <v>403014882.58147502</v>
      </c>
      <c r="G1344" s="1">
        <f t="shared" si="20"/>
        <v>40301.488258147503</v>
      </c>
    </row>
    <row r="1345" spans="1:7" hidden="1" x14ac:dyDescent="0.35">
      <c r="A1345" t="s">
        <v>1324</v>
      </c>
      <c r="B1345" t="s">
        <v>1317</v>
      </c>
      <c r="C1345" t="s">
        <v>116</v>
      </c>
      <c r="D1345">
        <v>0</v>
      </c>
      <c r="E1345">
        <v>140876.596361</v>
      </c>
      <c r="F1345">
        <v>416077644.91330898</v>
      </c>
      <c r="G1345" s="1">
        <f t="shared" si="20"/>
        <v>41607.764491330898</v>
      </c>
    </row>
    <row r="1346" spans="1:7" hidden="1" x14ac:dyDescent="0.35">
      <c r="A1346" t="s">
        <v>1325</v>
      </c>
      <c r="B1346" t="s">
        <v>1317</v>
      </c>
      <c r="C1346" t="s">
        <v>116</v>
      </c>
      <c r="D1346">
        <v>0</v>
      </c>
      <c r="E1346">
        <v>98525.161944000007</v>
      </c>
      <c r="F1346">
        <v>262844529.98382401</v>
      </c>
      <c r="G1346" s="1">
        <f t="shared" si="20"/>
        <v>26284.452998382403</v>
      </c>
    </row>
    <row r="1347" spans="1:7" hidden="1" x14ac:dyDescent="0.35">
      <c r="A1347" t="s">
        <v>1326</v>
      </c>
      <c r="B1347" t="s">
        <v>1278</v>
      </c>
      <c r="C1347" t="s">
        <v>427</v>
      </c>
      <c r="D1347">
        <v>0</v>
      </c>
      <c r="E1347">
        <v>129052.79689500001</v>
      </c>
      <c r="F1347">
        <v>31578025.160427999</v>
      </c>
      <c r="G1347" s="1">
        <f t="shared" ref="G1347:G1410" si="21">+F1347/10000</f>
        <v>3157.8025160427997</v>
      </c>
    </row>
    <row r="1348" spans="1:7" hidden="1" x14ac:dyDescent="0.35">
      <c r="A1348" t="s">
        <v>1327</v>
      </c>
      <c r="B1348" t="s">
        <v>1312</v>
      </c>
      <c r="C1348" t="s">
        <v>116</v>
      </c>
      <c r="D1348">
        <v>0</v>
      </c>
      <c r="E1348">
        <v>46479.172595999997</v>
      </c>
      <c r="F1348">
        <v>82078200.770769</v>
      </c>
      <c r="G1348" s="1">
        <f t="shared" si="21"/>
        <v>8207.8200770768999</v>
      </c>
    </row>
    <row r="1349" spans="1:7" hidden="1" x14ac:dyDescent="0.35">
      <c r="A1349" t="s">
        <v>1328</v>
      </c>
      <c r="B1349" t="s">
        <v>1301</v>
      </c>
      <c r="C1349" t="s">
        <v>116</v>
      </c>
      <c r="D1349">
        <v>0</v>
      </c>
      <c r="E1349">
        <v>122042.34579599999</v>
      </c>
      <c r="F1349">
        <v>468178718.95640999</v>
      </c>
      <c r="G1349" s="1">
        <f t="shared" si="21"/>
        <v>46817.871895641001</v>
      </c>
    </row>
    <row r="1350" spans="1:7" hidden="1" x14ac:dyDescent="0.35">
      <c r="A1350" t="s">
        <v>1329</v>
      </c>
      <c r="B1350" t="s">
        <v>1317</v>
      </c>
      <c r="C1350" t="s">
        <v>116</v>
      </c>
      <c r="D1350">
        <v>0</v>
      </c>
      <c r="E1350">
        <v>107643.168895</v>
      </c>
      <c r="F1350">
        <v>337559005.47175401</v>
      </c>
      <c r="G1350" s="1">
        <f t="shared" si="21"/>
        <v>33755.900547175399</v>
      </c>
    </row>
    <row r="1351" spans="1:7" hidden="1" x14ac:dyDescent="0.35">
      <c r="A1351" t="s">
        <v>1330</v>
      </c>
      <c r="B1351" t="s">
        <v>1317</v>
      </c>
      <c r="C1351" t="s">
        <v>116</v>
      </c>
      <c r="D1351">
        <v>0</v>
      </c>
      <c r="E1351">
        <v>137424.473486</v>
      </c>
      <c r="F1351">
        <v>417475069.54296499</v>
      </c>
      <c r="G1351" s="1">
        <f t="shared" si="21"/>
        <v>41747.506954296499</v>
      </c>
    </row>
    <row r="1352" spans="1:7" hidden="1" x14ac:dyDescent="0.35">
      <c r="A1352" t="s">
        <v>1331</v>
      </c>
      <c r="B1352" t="s">
        <v>1301</v>
      </c>
      <c r="C1352" t="s">
        <v>116</v>
      </c>
      <c r="D1352">
        <v>0</v>
      </c>
      <c r="E1352">
        <v>108717.147482</v>
      </c>
      <c r="F1352">
        <v>455043128.29060298</v>
      </c>
      <c r="G1352" s="1">
        <f t="shared" si="21"/>
        <v>45504.312829060298</v>
      </c>
    </row>
    <row r="1353" spans="1:7" hidden="1" x14ac:dyDescent="0.35">
      <c r="A1353" t="s">
        <v>1332</v>
      </c>
      <c r="B1353" t="s">
        <v>1301</v>
      </c>
      <c r="C1353" t="s">
        <v>116</v>
      </c>
      <c r="D1353">
        <v>0</v>
      </c>
      <c r="E1353">
        <v>69342.906161999999</v>
      </c>
      <c r="F1353">
        <v>135572725.11214</v>
      </c>
      <c r="G1353" s="1">
        <f t="shared" si="21"/>
        <v>13557.272511214</v>
      </c>
    </row>
    <row r="1354" spans="1:7" hidden="1" x14ac:dyDescent="0.35">
      <c r="A1354" t="s">
        <v>1266</v>
      </c>
      <c r="B1354" t="s">
        <v>1266</v>
      </c>
      <c r="C1354" t="s">
        <v>116</v>
      </c>
      <c r="D1354">
        <v>0</v>
      </c>
      <c r="E1354">
        <v>111007.78604599999</v>
      </c>
      <c r="F1354">
        <v>393358102.27878499</v>
      </c>
      <c r="G1354" s="1">
        <f t="shared" si="21"/>
        <v>39335.810227878501</v>
      </c>
    </row>
    <row r="1355" spans="1:7" hidden="1" x14ac:dyDescent="0.35">
      <c r="A1355" t="s">
        <v>1333</v>
      </c>
      <c r="B1355" t="s">
        <v>1317</v>
      </c>
      <c r="C1355" t="s">
        <v>116</v>
      </c>
      <c r="D1355">
        <v>0</v>
      </c>
      <c r="E1355">
        <v>94994.780954000002</v>
      </c>
      <c r="F1355">
        <v>235637810.33833301</v>
      </c>
      <c r="G1355" s="1">
        <f t="shared" si="21"/>
        <v>23563.7810338333</v>
      </c>
    </row>
    <row r="1356" spans="1:7" hidden="1" x14ac:dyDescent="0.35">
      <c r="A1356" t="s">
        <v>1334</v>
      </c>
      <c r="B1356" t="s">
        <v>1312</v>
      </c>
      <c r="C1356" t="s">
        <v>116</v>
      </c>
      <c r="D1356">
        <v>0</v>
      </c>
      <c r="E1356">
        <v>188355.317866</v>
      </c>
      <c r="F1356">
        <v>921461251.42982197</v>
      </c>
      <c r="G1356" s="1">
        <f t="shared" si="21"/>
        <v>92146.1251429822</v>
      </c>
    </row>
    <row r="1357" spans="1:7" hidden="1" x14ac:dyDescent="0.35">
      <c r="A1357" t="s">
        <v>1335</v>
      </c>
      <c r="B1357" t="s">
        <v>1335</v>
      </c>
      <c r="C1357" t="s">
        <v>422</v>
      </c>
      <c r="D1357">
        <v>0</v>
      </c>
      <c r="E1357">
        <v>65257.272484000001</v>
      </c>
      <c r="F1357">
        <v>190473423.49728</v>
      </c>
      <c r="G1357" s="1">
        <f t="shared" si="21"/>
        <v>19047.342349728002</v>
      </c>
    </row>
    <row r="1358" spans="1:7" hidden="1" x14ac:dyDescent="0.35">
      <c r="A1358" t="s">
        <v>1336</v>
      </c>
      <c r="B1358" t="s">
        <v>1312</v>
      </c>
      <c r="C1358" t="s">
        <v>116</v>
      </c>
      <c r="D1358">
        <v>0</v>
      </c>
      <c r="E1358">
        <v>99380.957733999996</v>
      </c>
      <c r="F1358">
        <v>311601170.98831898</v>
      </c>
      <c r="G1358" s="1">
        <f t="shared" si="21"/>
        <v>31160.117098831899</v>
      </c>
    </row>
    <row r="1359" spans="1:7" hidden="1" x14ac:dyDescent="0.35">
      <c r="A1359" t="s">
        <v>1337</v>
      </c>
      <c r="B1359" t="s">
        <v>1338</v>
      </c>
      <c r="C1359" t="s">
        <v>116</v>
      </c>
      <c r="D1359">
        <v>0</v>
      </c>
      <c r="E1359">
        <v>86507.134713000007</v>
      </c>
      <c r="F1359">
        <v>301024196.851717</v>
      </c>
      <c r="G1359" s="1">
        <f t="shared" si="21"/>
        <v>30102.419685171699</v>
      </c>
    </row>
    <row r="1360" spans="1:7" hidden="1" x14ac:dyDescent="0.35">
      <c r="A1360" t="s">
        <v>731</v>
      </c>
      <c r="B1360" t="s">
        <v>1338</v>
      </c>
      <c r="C1360" t="s">
        <v>116</v>
      </c>
      <c r="D1360">
        <v>0</v>
      </c>
      <c r="E1360">
        <v>77557.143511999995</v>
      </c>
      <c r="F1360">
        <v>288313030.06164902</v>
      </c>
      <c r="G1360" s="1">
        <f t="shared" si="21"/>
        <v>28831.303006164904</v>
      </c>
    </row>
    <row r="1361" spans="1:7" hidden="1" x14ac:dyDescent="0.35">
      <c r="A1361" t="s">
        <v>1312</v>
      </c>
      <c r="B1361" t="s">
        <v>1312</v>
      </c>
      <c r="C1361" t="s">
        <v>116</v>
      </c>
      <c r="D1361">
        <v>0</v>
      </c>
      <c r="E1361">
        <v>88285.696330999999</v>
      </c>
      <c r="F1361">
        <v>307830047.19483602</v>
      </c>
      <c r="G1361" s="1">
        <f t="shared" si="21"/>
        <v>30783.004719483601</v>
      </c>
    </row>
    <row r="1362" spans="1:7" hidden="1" x14ac:dyDescent="0.35">
      <c r="A1362" t="s">
        <v>1339</v>
      </c>
      <c r="B1362" t="s">
        <v>1338</v>
      </c>
      <c r="C1362" t="s">
        <v>116</v>
      </c>
      <c r="D1362">
        <v>0</v>
      </c>
      <c r="E1362">
        <v>81021.329593999995</v>
      </c>
      <c r="F1362">
        <v>234962645.92196101</v>
      </c>
      <c r="G1362" s="1">
        <f t="shared" si="21"/>
        <v>23496.264592196101</v>
      </c>
    </row>
    <row r="1363" spans="1:7" hidden="1" x14ac:dyDescent="0.35">
      <c r="A1363" t="s">
        <v>1340</v>
      </c>
      <c r="B1363" t="s">
        <v>1317</v>
      </c>
      <c r="C1363" t="s">
        <v>116</v>
      </c>
      <c r="D1363">
        <v>0</v>
      </c>
      <c r="E1363">
        <v>98078.234825000007</v>
      </c>
      <c r="F1363">
        <v>398002696.10570699</v>
      </c>
      <c r="G1363" s="1">
        <f t="shared" si="21"/>
        <v>39800.2696105707</v>
      </c>
    </row>
    <row r="1364" spans="1:7" hidden="1" x14ac:dyDescent="0.35">
      <c r="A1364" t="s">
        <v>1341</v>
      </c>
      <c r="B1364" t="s">
        <v>1335</v>
      </c>
      <c r="C1364" t="s">
        <v>422</v>
      </c>
      <c r="D1364">
        <v>0</v>
      </c>
      <c r="E1364">
        <v>62157.055913999997</v>
      </c>
      <c r="F1364">
        <v>197365964.21890399</v>
      </c>
      <c r="G1364" s="1">
        <f t="shared" si="21"/>
        <v>19736.596421890397</v>
      </c>
    </row>
    <row r="1365" spans="1:7" hidden="1" x14ac:dyDescent="0.35">
      <c r="A1365" t="s">
        <v>1342</v>
      </c>
      <c r="B1365" t="s">
        <v>1343</v>
      </c>
      <c r="C1365" t="s">
        <v>116</v>
      </c>
      <c r="D1365">
        <v>0</v>
      </c>
      <c r="E1365">
        <v>93633.965595000001</v>
      </c>
      <c r="F1365">
        <v>323856599.76628399</v>
      </c>
      <c r="G1365" s="1">
        <f t="shared" si="21"/>
        <v>32385.659976628398</v>
      </c>
    </row>
    <row r="1366" spans="1:7" hidden="1" x14ac:dyDescent="0.35">
      <c r="A1366" t="s">
        <v>1344</v>
      </c>
      <c r="B1366" t="s">
        <v>1343</v>
      </c>
      <c r="C1366" t="s">
        <v>116</v>
      </c>
      <c r="D1366">
        <v>0</v>
      </c>
      <c r="E1366">
        <v>64801.780024</v>
      </c>
      <c r="F1366">
        <v>164497530.055987</v>
      </c>
      <c r="G1366" s="1">
        <f t="shared" si="21"/>
        <v>16449.753005598701</v>
      </c>
    </row>
    <row r="1367" spans="1:7" hidden="1" x14ac:dyDescent="0.35">
      <c r="A1367" t="s">
        <v>1345</v>
      </c>
      <c r="B1367" t="s">
        <v>1338</v>
      </c>
      <c r="C1367" t="s">
        <v>116</v>
      </c>
      <c r="D1367">
        <v>0</v>
      </c>
      <c r="E1367">
        <v>124667.676204</v>
      </c>
      <c r="F1367">
        <v>468161838.52765799</v>
      </c>
      <c r="G1367" s="1">
        <f t="shared" si="21"/>
        <v>46816.183852765796</v>
      </c>
    </row>
    <row r="1368" spans="1:7" hidden="1" x14ac:dyDescent="0.35">
      <c r="A1368" t="s">
        <v>1346</v>
      </c>
      <c r="B1368" t="s">
        <v>1151</v>
      </c>
      <c r="C1368" t="s">
        <v>422</v>
      </c>
      <c r="D1368">
        <v>0</v>
      </c>
      <c r="E1368">
        <v>48434.703882000002</v>
      </c>
      <c r="F1368">
        <v>62423411.696451001</v>
      </c>
      <c r="G1368" s="1">
        <f t="shared" si="21"/>
        <v>6242.3411696451003</v>
      </c>
    </row>
    <row r="1369" spans="1:7" hidden="1" x14ac:dyDescent="0.35">
      <c r="A1369" t="s">
        <v>1347</v>
      </c>
      <c r="B1369" t="s">
        <v>1312</v>
      </c>
      <c r="C1369" t="s">
        <v>116</v>
      </c>
      <c r="D1369">
        <v>0</v>
      </c>
      <c r="E1369">
        <v>137545.98276499999</v>
      </c>
      <c r="F1369">
        <v>651984214.01003003</v>
      </c>
      <c r="G1369" s="1">
        <f t="shared" si="21"/>
        <v>65198.421401003005</v>
      </c>
    </row>
    <row r="1370" spans="1:7" hidden="1" x14ac:dyDescent="0.35">
      <c r="A1370" t="s">
        <v>1348</v>
      </c>
      <c r="B1370" t="s">
        <v>1349</v>
      </c>
      <c r="C1370" t="s">
        <v>422</v>
      </c>
      <c r="D1370">
        <v>0</v>
      </c>
      <c r="E1370">
        <v>112569.560058</v>
      </c>
      <c r="F1370">
        <v>488363842.49328101</v>
      </c>
      <c r="G1370" s="1">
        <f t="shared" si="21"/>
        <v>48836.384249328097</v>
      </c>
    </row>
    <row r="1371" spans="1:7" hidden="1" x14ac:dyDescent="0.35">
      <c r="A1371" t="s">
        <v>1061</v>
      </c>
      <c r="B1371" t="s">
        <v>1151</v>
      </c>
      <c r="C1371" t="s">
        <v>422</v>
      </c>
      <c r="D1371">
        <v>0</v>
      </c>
      <c r="E1371">
        <v>42462.340920000002</v>
      </c>
      <c r="F1371">
        <v>68437934.675105006</v>
      </c>
      <c r="G1371" s="1">
        <f t="shared" si="21"/>
        <v>6843.7934675105007</v>
      </c>
    </row>
    <row r="1372" spans="1:7" hidden="1" x14ac:dyDescent="0.35">
      <c r="A1372" t="s">
        <v>1350</v>
      </c>
      <c r="B1372" t="s">
        <v>1335</v>
      </c>
      <c r="C1372" t="s">
        <v>422</v>
      </c>
      <c r="D1372">
        <v>0</v>
      </c>
      <c r="E1372">
        <v>148778.33014500001</v>
      </c>
      <c r="F1372">
        <v>819386946.77758598</v>
      </c>
      <c r="G1372" s="1">
        <f t="shared" si="21"/>
        <v>81938.694677758598</v>
      </c>
    </row>
    <row r="1373" spans="1:7" hidden="1" x14ac:dyDescent="0.35">
      <c r="A1373" t="s">
        <v>1351</v>
      </c>
      <c r="B1373" t="s">
        <v>1352</v>
      </c>
      <c r="C1373" t="s">
        <v>116</v>
      </c>
      <c r="D1373">
        <v>0</v>
      </c>
      <c r="E1373">
        <v>141127.81226400001</v>
      </c>
      <c r="F1373">
        <v>687180482.94802701</v>
      </c>
      <c r="G1373" s="1">
        <f t="shared" si="21"/>
        <v>68718.048294802706</v>
      </c>
    </row>
    <row r="1374" spans="1:7" hidden="1" x14ac:dyDescent="0.35">
      <c r="A1374" t="s">
        <v>1352</v>
      </c>
      <c r="B1374" t="s">
        <v>1352</v>
      </c>
      <c r="C1374" t="s">
        <v>116</v>
      </c>
      <c r="D1374">
        <v>0</v>
      </c>
      <c r="E1374">
        <v>31551.401320000001</v>
      </c>
      <c r="F1374">
        <v>34681676.354246996</v>
      </c>
      <c r="G1374" s="1">
        <f t="shared" si="21"/>
        <v>3468.1676354246997</v>
      </c>
    </row>
    <row r="1375" spans="1:7" hidden="1" x14ac:dyDescent="0.35">
      <c r="A1375" t="s">
        <v>1353</v>
      </c>
      <c r="B1375" t="s">
        <v>422</v>
      </c>
      <c r="C1375" t="s">
        <v>422</v>
      </c>
      <c r="D1375">
        <v>0</v>
      </c>
      <c r="E1375">
        <v>124084.07805900001</v>
      </c>
      <c r="F1375">
        <v>554150616.26758003</v>
      </c>
      <c r="G1375" s="1">
        <f t="shared" si="21"/>
        <v>55415.061626758004</v>
      </c>
    </row>
    <row r="1376" spans="1:7" hidden="1" x14ac:dyDescent="0.35">
      <c r="A1376" t="s">
        <v>1354</v>
      </c>
      <c r="B1376" t="s">
        <v>1151</v>
      </c>
      <c r="C1376" t="s">
        <v>422</v>
      </c>
      <c r="D1376">
        <v>0</v>
      </c>
      <c r="E1376">
        <v>55261.883254</v>
      </c>
      <c r="F1376">
        <v>68018932.203595996</v>
      </c>
      <c r="G1376" s="1">
        <f t="shared" si="21"/>
        <v>6801.8932203595996</v>
      </c>
    </row>
    <row r="1377" spans="1:7" hidden="1" x14ac:dyDescent="0.35">
      <c r="A1377" t="s">
        <v>1355</v>
      </c>
      <c r="B1377" t="s">
        <v>1335</v>
      </c>
      <c r="C1377" t="s">
        <v>422</v>
      </c>
      <c r="D1377">
        <v>0</v>
      </c>
      <c r="E1377">
        <v>122708.03284299999</v>
      </c>
      <c r="F1377">
        <v>582319264.20569503</v>
      </c>
      <c r="G1377" s="1">
        <f t="shared" si="21"/>
        <v>58231.9264205695</v>
      </c>
    </row>
    <row r="1378" spans="1:7" hidden="1" x14ac:dyDescent="0.35">
      <c r="A1378" t="s">
        <v>1356</v>
      </c>
      <c r="B1378" t="s">
        <v>1352</v>
      </c>
      <c r="C1378" t="s">
        <v>116</v>
      </c>
      <c r="D1378">
        <v>0</v>
      </c>
      <c r="E1378">
        <v>33080.236922999997</v>
      </c>
      <c r="F1378">
        <v>48986754.634870999</v>
      </c>
      <c r="G1378" s="1">
        <f t="shared" si="21"/>
        <v>4898.6754634870995</v>
      </c>
    </row>
    <row r="1379" spans="1:7" hidden="1" x14ac:dyDescent="0.35">
      <c r="A1379" t="s">
        <v>105</v>
      </c>
      <c r="B1379" t="s">
        <v>1352</v>
      </c>
      <c r="C1379" t="s">
        <v>116</v>
      </c>
      <c r="D1379">
        <v>0</v>
      </c>
      <c r="E1379">
        <v>76739.763007999994</v>
      </c>
      <c r="F1379">
        <v>179138529.13285401</v>
      </c>
      <c r="G1379" s="1">
        <f t="shared" si="21"/>
        <v>17913.852913285402</v>
      </c>
    </row>
    <row r="1380" spans="1:7" hidden="1" x14ac:dyDescent="0.35">
      <c r="A1380" t="s">
        <v>1357</v>
      </c>
      <c r="B1380" t="s">
        <v>1349</v>
      </c>
      <c r="C1380" t="s">
        <v>422</v>
      </c>
      <c r="D1380">
        <v>0</v>
      </c>
      <c r="E1380">
        <v>35412.651764000002</v>
      </c>
      <c r="F1380">
        <v>50578545.007930003</v>
      </c>
      <c r="G1380" s="1">
        <f t="shared" si="21"/>
        <v>5057.8545007930006</v>
      </c>
    </row>
    <row r="1381" spans="1:7" hidden="1" x14ac:dyDescent="0.35">
      <c r="A1381" t="s">
        <v>1358</v>
      </c>
      <c r="B1381" t="s">
        <v>1151</v>
      </c>
      <c r="C1381" t="s">
        <v>422</v>
      </c>
      <c r="D1381">
        <v>0</v>
      </c>
      <c r="E1381">
        <v>50824.664884999998</v>
      </c>
      <c r="F1381">
        <v>107976804.98827501</v>
      </c>
      <c r="G1381" s="1">
        <f t="shared" si="21"/>
        <v>10797.6804988275</v>
      </c>
    </row>
    <row r="1382" spans="1:7" hidden="1" x14ac:dyDescent="0.35">
      <c r="A1382" t="s">
        <v>1359</v>
      </c>
      <c r="B1382" t="s">
        <v>1349</v>
      </c>
      <c r="C1382" t="s">
        <v>422</v>
      </c>
      <c r="D1382">
        <v>0</v>
      </c>
      <c r="E1382">
        <v>36452.371087</v>
      </c>
      <c r="F1382">
        <v>65557263.436752997</v>
      </c>
      <c r="G1382" s="1">
        <f t="shared" si="21"/>
        <v>6555.7263436753001</v>
      </c>
    </row>
    <row r="1383" spans="1:7" hidden="1" x14ac:dyDescent="0.35">
      <c r="A1383" t="s">
        <v>1209</v>
      </c>
      <c r="B1383" t="s">
        <v>422</v>
      </c>
      <c r="C1383" t="s">
        <v>422</v>
      </c>
      <c r="D1383">
        <v>0</v>
      </c>
      <c r="E1383">
        <v>76729.641961999994</v>
      </c>
      <c r="F1383">
        <v>214578078.54335099</v>
      </c>
      <c r="G1383" s="1">
        <f t="shared" si="21"/>
        <v>21457.8078543351</v>
      </c>
    </row>
    <row r="1384" spans="1:7" hidden="1" x14ac:dyDescent="0.35">
      <c r="A1384" t="s">
        <v>1360</v>
      </c>
      <c r="B1384" t="s">
        <v>1349</v>
      </c>
      <c r="C1384" t="s">
        <v>422</v>
      </c>
      <c r="D1384">
        <v>0</v>
      </c>
      <c r="E1384">
        <v>82034.745374000006</v>
      </c>
      <c r="F1384">
        <v>294113189.173953</v>
      </c>
      <c r="G1384" s="1">
        <f t="shared" si="21"/>
        <v>29411.3189173953</v>
      </c>
    </row>
    <row r="1385" spans="1:7" hidden="1" x14ac:dyDescent="0.35">
      <c r="A1385" t="s">
        <v>1361</v>
      </c>
      <c r="B1385" t="s">
        <v>1270</v>
      </c>
      <c r="C1385" t="s">
        <v>1154</v>
      </c>
      <c r="D1385">
        <v>0</v>
      </c>
      <c r="E1385">
        <v>181474.21328699999</v>
      </c>
      <c r="F1385">
        <v>587692.66191300005</v>
      </c>
      <c r="G1385" s="1">
        <f t="shared" si="21"/>
        <v>58.769266191300005</v>
      </c>
    </row>
    <row r="1386" spans="1:7" hidden="1" x14ac:dyDescent="0.35">
      <c r="A1386" t="s">
        <v>1362</v>
      </c>
      <c r="B1386" t="s">
        <v>1151</v>
      </c>
      <c r="C1386" t="s">
        <v>422</v>
      </c>
      <c r="D1386">
        <v>0</v>
      </c>
      <c r="E1386">
        <v>95740.560035000002</v>
      </c>
      <c r="F1386">
        <v>243135705.36090699</v>
      </c>
      <c r="G1386" s="1">
        <f t="shared" si="21"/>
        <v>24313.570536090698</v>
      </c>
    </row>
    <row r="1387" spans="1:7" hidden="1" x14ac:dyDescent="0.35">
      <c r="A1387" t="s">
        <v>1363</v>
      </c>
      <c r="B1387" t="s">
        <v>422</v>
      </c>
      <c r="C1387" t="s">
        <v>422</v>
      </c>
      <c r="D1387">
        <v>0</v>
      </c>
      <c r="E1387">
        <v>31952.324917999998</v>
      </c>
      <c r="F1387">
        <v>57690336.052996002</v>
      </c>
      <c r="G1387" s="1">
        <f t="shared" si="21"/>
        <v>5769.0336052995999</v>
      </c>
    </row>
    <row r="1388" spans="1:7" hidden="1" x14ac:dyDescent="0.35">
      <c r="A1388" t="s">
        <v>251</v>
      </c>
      <c r="B1388" t="s">
        <v>422</v>
      </c>
      <c r="C1388" t="s">
        <v>422</v>
      </c>
      <c r="D1388">
        <v>0</v>
      </c>
      <c r="E1388">
        <v>42481.17729</v>
      </c>
      <c r="F1388">
        <v>72549997.185320005</v>
      </c>
      <c r="G1388" s="1">
        <f t="shared" si="21"/>
        <v>7254.9997185320008</v>
      </c>
    </row>
    <row r="1389" spans="1:7" hidden="1" x14ac:dyDescent="0.35">
      <c r="A1389" t="s">
        <v>522</v>
      </c>
      <c r="B1389" t="s">
        <v>1352</v>
      </c>
      <c r="C1389" t="s">
        <v>116</v>
      </c>
      <c r="D1389">
        <v>0</v>
      </c>
      <c r="E1389">
        <v>74885.435509999996</v>
      </c>
      <c r="F1389">
        <v>168267209.78040701</v>
      </c>
      <c r="G1389" s="1">
        <f t="shared" si="21"/>
        <v>16826.720978040703</v>
      </c>
    </row>
    <row r="1390" spans="1:7" hidden="1" x14ac:dyDescent="0.35">
      <c r="A1390" t="s">
        <v>1349</v>
      </c>
      <c r="B1390" t="s">
        <v>1349</v>
      </c>
      <c r="C1390" t="s">
        <v>422</v>
      </c>
      <c r="D1390">
        <v>0</v>
      </c>
      <c r="E1390">
        <v>101450.760392</v>
      </c>
      <c r="F1390">
        <v>353036555.62371701</v>
      </c>
      <c r="G1390" s="1">
        <f t="shared" si="21"/>
        <v>35303.655562371699</v>
      </c>
    </row>
    <row r="1391" spans="1:7" hidden="1" x14ac:dyDescent="0.35">
      <c r="A1391" t="s">
        <v>1364</v>
      </c>
      <c r="B1391" t="s">
        <v>1349</v>
      </c>
      <c r="C1391" t="s">
        <v>422</v>
      </c>
      <c r="D1391">
        <v>0</v>
      </c>
      <c r="E1391">
        <v>57595.186864000003</v>
      </c>
      <c r="F1391">
        <v>131771738.126779</v>
      </c>
      <c r="G1391" s="1">
        <f t="shared" si="21"/>
        <v>13177.1738126779</v>
      </c>
    </row>
    <row r="1392" spans="1:7" hidden="1" x14ac:dyDescent="0.35">
      <c r="A1392" t="s">
        <v>1010</v>
      </c>
      <c r="B1392" t="s">
        <v>422</v>
      </c>
      <c r="C1392" t="s">
        <v>422</v>
      </c>
      <c r="D1392">
        <v>0</v>
      </c>
      <c r="E1392">
        <v>97182.838441</v>
      </c>
      <c r="F1392">
        <v>295946337.31293601</v>
      </c>
      <c r="G1392" s="1">
        <f t="shared" si="21"/>
        <v>29594.633731293601</v>
      </c>
    </row>
    <row r="1393" spans="1:7" hidden="1" x14ac:dyDescent="0.35">
      <c r="A1393" t="s">
        <v>1365</v>
      </c>
      <c r="B1393" t="s">
        <v>1349</v>
      </c>
      <c r="C1393" t="s">
        <v>422</v>
      </c>
      <c r="D1393">
        <v>0</v>
      </c>
      <c r="E1393">
        <v>60355.760427000001</v>
      </c>
      <c r="F1393">
        <v>147528996.13070899</v>
      </c>
      <c r="G1393" s="1">
        <f t="shared" si="21"/>
        <v>14752.899613070898</v>
      </c>
    </row>
    <row r="1394" spans="1:7" hidden="1" x14ac:dyDescent="0.35">
      <c r="A1394" t="s">
        <v>1366</v>
      </c>
      <c r="B1394" t="s">
        <v>1349</v>
      </c>
      <c r="C1394" t="s">
        <v>422</v>
      </c>
      <c r="D1394">
        <v>0</v>
      </c>
      <c r="E1394">
        <v>141871.35089100001</v>
      </c>
      <c r="F1394">
        <v>547337863.28247094</v>
      </c>
      <c r="G1394" s="1">
        <f t="shared" si="21"/>
        <v>54733.786328247093</v>
      </c>
    </row>
    <row r="1395" spans="1:7" hidden="1" x14ac:dyDescent="0.35">
      <c r="A1395" t="s">
        <v>1367</v>
      </c>
      <c r="B1395" t="s">
        <v>422</v>
      </c>
      <c r="C1395" t="s">
        <v>422</v>
      </c>
      <c r="D1395">
        <v>0</v>
      </c>
      <c r="E1395">
        <v>70074.878809000002</v>
      </c>
      <c r="F1395">
        <v>207631274.237488</v>
      </c>
      <c r="G1395" s="1">
        <f t="shared" si="21"/>
        <v>20763.1274237488</v>
      </c>
    </row>
    <row r="1396" spans="1:7" hidden="1" x14ac:dyDescent="0.35">
      <c r="A1396" t="s">
        <v>1368</v>
      </c>
      <c r="B1396" t="s">
        <v>422</v>
      </c>
      <c r="C1396" t="s">
        <v>422</v>
      </c>
      <c r="D1396">
        <v>0</v>
      </c>
      <c r="E1396">
        <v>36253.276644999998</v>
      </c>
      <c r="F1396">
        <v>50899144.214815997</v>
      </c>
      <c r="G1396" s="1">
        <f t="shared" si="21"/>
        <v>5089.9144214815997</v>
      </c>
    </row>
    <row r="1397" spans="1:7" hidden="1" x14ac:dyDescent="0.35">
      <c r="A1397" t="s">
        <v>1369</v>
      </c>
      <c r="B1397" t="s">
        <v>1151</v>
      </c>
      <c r="C1397" t="s">
        <v>422</v>
      </c>
      <c r="D1397">
        <v>0</v>
      </c>
      <c r="E1397">
        <v>62361.682080999999</v>
      </c>
      <c r="F1397">
        <v>221412225.520237</v>
      </c>
      <c r="G1397" s="1">
        <f t="shared" si="21"/>
        <v>22141.222552023701</v>
      </c>
    </row>
    <row r="1398" spans="1:7" hidden="1" x14ac:dyDescent="0.35">
      <c r="A1398" t="s">
        <v>1370</v>
      </c>
      <c r="B1398" t="s">
        <v>1370</v>
      </c>
      <c r="C1398" t="s">
        <v>116</v>
      </c>
      <c r="D1398">
        <v>0</v>
      </c>
      <c r="E1398">
        <v>78068.155798000007</v>
      </c>
      <c r="F1398">
        <v>289896038.21301901</v>
      </c>
      <c r="G1398" s="1">
        <f t="shared" si="21"/>
        <v>28989.603821301902</v>
      </c>
    </row>
    <row r="1399" spans="1:7" hidden="1" x14ac:dyDescent="0.35">
      <c r="A1399" t="s">
        <v>1371</v>
      </c>
      <c r="B1399" t="s">
        <v>422</v>
      </c>
      <c r="C1399" t="s">
        <v>422</v>
      </c>
      <c r="D1399">
        <v>0</v>
      </c>
      <c r="E1399">
        <v>60945.110023000001</v>
      </c>
      <c r="F1399">
        <v>158048656.58241299</v>
      </c>
      <c r="G1399" s="1">
        <f t="shared" si="21"/>
        <v>15804.865658241299</v>
      </c>
    </row>
    <row r="1400" spans="1:7" hidden="1" x14ac:dyDescent="0.35">
      <c r="A1400" t="s">
        <v>1372</v>
      </c>
      <c r="B1400" t="s">
        <v>389</v>
      </c>
      <c r="C1400" t="s">
        <v>422</v>
      </c>
      <c r="D1400">
        <v>0</v>
      </c>
      <c r="E1400">
        <v>72119.341629999995</v>
      </c>
      <c r="F1400">
        <v>166938100.59090301</v>
      </c>
      <c r="G1400" s="1">
        <f t="shared" si="21"/>
        <v>16693.810059090301</v>
      </c>
    </row>
    <row r="1401" spans="1:7" hidden="1" x14ac:dyDescent="0.35">
      <c r="A1401" t="s">
        <v>1373</v>
      </c>
      <c r="B1401" t="s">
        <v>1343</v>
      </c>
      <c r="C1401" t="s">
        <v>116</v>
      </c>
      <c r="D1401">
        <v>0</v>
      </c>
      <c r="E1401">
        <v>59744.640366</v>
      </c>
      <c r="F1401">
        <v>96905211.869468004</v>
      </c>
      <c r="G1401" s="1">
        <f t="shared" si="21"/>
        <v>9690.5211869468003</v>
      </c>
    </row>
    <row r="1402" spans="1:7" hidden="1" x14ac:dyDescent="0.35">
      <c r="A1402" t="s">
        <v>689</v>
      </c>
      <c r="B1402" t="s">
        <v>389</v>
      </c>
      <c r="C1402" t="s">
        <v>422</v>
      </c>
      <c r="D1402">
        <v>0</v>
      </c>
      <c r="E1402">
        <v>36501.673322000002</v>
      </c>
      <c r="F1402">
        <v>42948553.752114996</v>
      </c>
      <c r="G1402" s="1">
        <f t="shared" si="21"/>
        <v>4294.8553752114994</v>
      </c>
    </row>
    <row r="1403" spans="1:7" hidden="1" x14ac:dyDescent="0.35">
      <c r="A1403" t="s">
        <v>1374</v>
      </c>
      <c r="B1403" t="s">
        <v>422</v>
      </c>
      <c r="C1403" t="s">
        <v>422</v>
      </c>
      <c r="D1403">
        <v>0</v>
      </c>
      <c r="E1403">
        <v>39889.919990000002</v>
      </c>
      <c r="F1403">
        <v>73755112.855215997</v>
      </c>
      <c r="G1403" s="1">
        <f t="shared" si="21"/>
        <v>7375.5112855215993</v>
      </c>
    </row>
    <row r="1404" spans="1:7" hidden="1" x14ac:dyDescent="0.35">
      <c r="A1404" t="s">
        <v>1343</v>
      </c>
      <c r="B1404" t="s">
        <v>1343</v>
      </c>
      <c r="C1404" t="s">
        <v>116</v>
      </c>
      <c r="D1404">
        <v>0</v>
      </c>
      <c r="E1404">
        <v>142330.47973399999</v>
      </c>
      <c r="F1404">
        <v>737082586.94965196</v>
      </c>
      <c r="G1404" s="1">
        <f t="shared" si="21"/>
        <v>73708.258694965189</v>
      </c>
    </row>
    <row r="1405" spans="1:7" hidden="1" x14ac:dyDescent="0.35">
      <c r="A1405" t="s">
        <v>37</v>
      </c>
      <c r="B1405" t="s">
        <v>1370</v>
      </c>
      <c r="C1405" t="s">
        <v>116</v>
      </c>
      <c r="D1405">
        <v>0</v>
      </c>
      <c r="E1405">
        <v>85916.847508999999</v>
      </c>
      <c r="F1405">
        <v>271767935.922104</v>
      </c>
      <c r="G1405" s="1">
        <f t="shared" si="21"/>
        <v>27176.793592210401</v>
      </c>
    </row>
    <row r="1406" spans="1:7" hidden="1" x14ac:dyDescent="0.35">
      <c r="A1406" t="s">
        <v>1375</v>
      </c>
      <c r="B1406" t="s">
        <v>1151</v>
      </c>
      <c r="C1406" t="s">
        <v>422</v>
      </c>
      <c r="D1406">
        <v>0</v>
      </c>
      <c r="E1406">
        <v>118202.33138600001</v>
      </c>
      <c r="F1406">
        <v>583977697.07528996</v>
      </c>
      <c r="G1406" s="1">
        <f t="shared" si="21"/>
        <v>58397.769707528998</v>
      </c>
    </row>
    <row r="1407" spans="1:7" hidden="1" x14ac:dyDescent="0.35">
      <c r="A1407" t="s">
        <v>389</v>
      </c>
      <c r="B1407" t="s">
        <v>389</v>
      </c>
      <c r="C1407" t="s">
        <v>422</v>
      </c>
      <c r="D1407">
        <v>0</v>
      </c>
      <c r="E1407">
        <v>75054.750599000006</v>
      </c>
      <c r="F1407">
        <v>200710533.71752</v>
      </c>
      <c r="G1407" s="1">
        <f t="shared" si="21"/>
        <v>20071.053371752001</v>
      </c>
    </row>
    <row r="1408" spans="1:7" hidden="1" x14ac:dyDescent="0.35">
      <c r="A1408" t="s">
        <v>97</v>
      </c>
      <c r="B1408" t="s">
        <v>719</v>
      </c>
      <c r="C1408" t="s">
        <v>422</v>
      </c>
      <c r="D1408">
        <v>0</v>
      </c>
      <c r="E1408">
        <v>88207.998000000007</v>
      </c>
      <c r="F1408">
        <v>309565289.15379399</v>
      </c>
      <c r="G1408" s="1">
        <f t="shared" si="21"/>
        <v>30956.5289153794</v>
      </c>
    </row>
    <row r="1409" spans="1:7" hidden="1" x14ac:dyDescent="0.35">
      <c r="A1409" t="s">
        <v>1376</v>
      </c>
      <c r="B1409" t="s">
        <v>422</v>
      </c>
      <c r="C1409" t="s">
        <v>422</v>
      </c>
      <c r="D1409">
        <v>0</v>
      </c>
      <c r="E1409">
        <v>87701.695005999994</v>
      </c>
      <c r="F1409">
        <v>282771029.69454002</v>
      </c>
      <c r="G1409" s="1">
        <f t="shared" si="21"/>
        <v>28277.102969454001</v>
      </c>
    </row>
    <row r="1410" spans="1:7" hidden="1" x14ac:dyDescent="0.35">
      <c r="A1410" t="s">
        <v>1377</v>
      </c>
      <c r="B1410" t="s">
        <v>719</v>
      </c>
      <c r="C1410" t="s">
        <v>422</v>
      </c>
      <c r="D1410">
        <v>0</v>
      </c>
      <c r="E1410">
        <v>78058.777682</v>
      </c>
      <c r="F1410">
        <v>170718627.33975899</v>
      </c>
      <c r="G1410" s="1">
        <f t="shared" si="21"/>
        <v>17071.8627339759</v>
      </c>
    </row>
    <row r="1411" spans="1:7" hidden="1" x14ac:dyDescent="0.35">
      <c r="A1411" t="s">
        <v>1379</v>
      </c>
      <c r="B1411" t="s">
        <v>719</v>
      </c>
      <c r="C1411" t="s">
        <v>422</v>
      </c>
      <c r="D1411">
        <v>0</v>
      </c>
      <c r="E1411">
        <v>51909.889917</v>
      </c>
      <c r="F1411">
        <v>70594102.952750996</v>
      </c>
      <c r="G1411" s="1">
        <f t="shared" ref="G1411:G1474" si="22">+F1411/10000</f>
        <v>7059.4102952751</v>
      </c>
    </row>
    <row r="1412" spans="1:7" hidden="1" x14ac:dyDescent="0.35">
      <c r="A1412" t="s">
        <v>1380</v>
      </c>
      <c r="B1412" t="s">
        <v>1343</v>
      </c>
      <c r="C1412" t="s">
        <v>116</v>
      </c>
      <c r="D1412">
        <v>0</v>
      </c>
      <c r="E1412">
        <v>78404.988975999993</v>
      </c>
      <c r="F1412">
        <v>189196626.31830001</v>
      </c>
      <c r="G1412" s="1">
        <f t="shared" si="22"/>
        <v>18919.66263183</v>
      </c>
    </row>
    <row r="1413" spans="1:7" hidden="1" x14ac:dyDescent="0.35">
      <c r="A1413" t="s">
        <v>1381</v>
      </c>
      <c r="B1413" t="s">
        <v>1370</v>
      </c>
      <c r="C1413" t="s">
        <v>116</v>
      </c>
      <c r="D1413">
        <v>0</v>
      </c>
      <c r="E1413">
        <v>107566.27944699999</v>
      </c>
      <c r="F1413">
        <v>591159353.17183399</v>
      </c>
      <c r="G1413" s="1">
        <f t="shared" si="22"/>
        <v>59115.935317183401</v>
      </c>
    </row>
    <row r="1414" spans="1:7" hidden="1" x14ac:dyDescent="0.35">
      <c r="A1414" t="s">
        <v>1382</v>
      </c>
      <c r="B1414" t="s">
        <v>1383</v>
      </c>
      <c r="C1414" t="s">
        <v>422</v>
      </c>
      <c r="D1414">
        <v>0</v>
      </c>
      <c r="E1414">
        <v>91992.334233999994</v>
      </c>
      <c r="F1414">
        <v>282081058.24362499</v>
      </c>
      <c r="G1414" s="1">
        <f t="shared" si="22"/>
        <v>28208.105824362498</v>
      </c>
    </row>
    <row r="1415" spans="1:7" hidden="1" x14ac:dyDescent="0.35">
      <c r="A1415" t="s">
        <v>1384</v>
      </c>
      <c r="B1415" t="s">
        <v>1343</v>
      </c>
      <c r="C1415" t="s">
        <v>116</v>
      </c>
      <c r="D1415">
        <v>0</v>
      </c>
      <c r="E1415">
        <v>100079.074771</v>
      </c>
      <c r="F1415">
        <v>213560904.88294601</v>
      </c>
      <c r="G1415" s="1">
        <f t="shared" si="22"/>
        <v>21356.090488294602</v>
      </c>
    </row>
    <row r="1416" spans="1:7" hidden="1" x14ac:dyDescent="0.35">
      <c r="A1416" t="s">
        <v>1343</v>
      </c>
      <c r="B1416" t="s">
        <v>719</v>
      </c>
      <c r="C1416" t="s">
        <v>422</v>
      </c>
      <c r="D1416">
        <v>0</v>
      </c>
      <c r="E1416">
        <v>45664.962048000001</v>
      </c>
      <c r="F1416">
        <v>84812873.724996999</v>
      </c>
      <c r="G1416" s="1">
        <f t="shared" si="22"/>
        <v>8481.2873724997007</v>
      </c>
    </row>
    <row r="1417" spans="1:7" hidden="1" x14ac:dyDescent="0.35">
      <c r="A1417" t="s">
        <v>719</v>
      </c>
      <c r="B1417" t="s">
        <v>719</v>
      </c>
      <c r="C1417" t="s">
        <v>422</v>
      </c>
      <c r="D1417">
        <v>0</v>
      </c>
      <c r="E1417">
        <v>115852.091504</v>
      </c>
      <c r="F1417">
        <v>356150273.57817203</v>
      </c>
      <c r="G1417" s="1">
        <f t="shared" si="22"/>
        <v>35615.027357817205</v>
      </c>
    </row>
    <row r="1418" spans="1:7" hidden="1" x14ac:dyDescent="0.35">
      <c r="A1418" t="s">
        <v>361</v>
      </c>
      <c r="B1418" t="s">
        <v>1383</v>
      </c>
      <c r="C1418" t="s">
        <v>422</v>
      </c>
      <c r="D1418">
        <v>0</v>
      </c>
      <c r="E1418">
        <v>79027.529483000006</v>
      </c>
      <c r="F1418">
        <v>262944994.580452</v>
      </c>
      <c r="G1418" s="1">
        <f t="shared" si="22"/>
        <v>26294.4994580452</v>
      </c>
    </row>
    <row r="1419" spans="1:7" hidden="1" x14ac:dyDescent="0.35">
      <c r="A1419" t="s">
        <v>1385</v>
      </c>
      <c r="B1419" t="s">
        <v>1386</v>
      </c>
      <c r="C1419" t="s">
        <v>1387</v>
      </c>
      <c r="D1419">
        <v>0</v>
      </c>
      <c r="E1419">
        <v>22608.259297000001</v>
      </c>
      <c r="F1419">
        <v>13252089.09341</v>
      </c>
      <c r="G1419" s="1">
        <f t="shared" si="22"/>
        <v>1325.208909341</v>
      </c>
    </row>
    <row r="1420" spans="1:7" hidden="1" x14ac:dyDescent="0.35">
      <c r="A1420" t="s">
        <v>1388</v>
      </c>
      <c r="B1420" t="s">
        <v>1383</v>
      </c>
      <c r="C1420" t="s">
        <v>422</v>
      </c>
      <c r="D1420">
        <v>0</v>
      </c>
      <c r="E1420">
        <v>36066.341412000002</v>
      </c>
      <c r="F1420">
        <v>51930771.570954002</v>
      </c>
      <c r="G1420" s="1">
        <f t="shared" si="22"/>
        <v>5193.0771570954003</v>
      </c>
    </row>
    <row r="1421" spans="1:7" hidden="1" x14ac:dyDescent="0.35">
      <c r="A1421" t="s">
        <v>1389</v>
      </c>
      <c r="B1421" t="s">
        <v>1386</v>
      </c>
      <c r="C1421" t="s">
        <v>1387</v>
      </c>
      <c r="D1421">
        <v>0</v>
      </c>
      <c r="E1421">
        <v>100525.692144</v>
      </c>
      <c r="F1421">
        <v>432497671.449736</v>
      </c>
      <c r="G1421" s="1">
        <f t="shared" si="22"/>
        <v>43249.767144973601</v>
      </c>
    </row>
    <row r="1422" spans="1:7" hidden="1" x14ac:dyDescent="0.35">
      <c r="A1422" t="s">
        <v>1390</v>
      </c>
      <c r="B1422" t="s">
        <v>1383</v>
      </c>
      <c r="C1422" t="s">
        <v>422</v>
      </c>
      <c r="D1422">
        <v>0</v>
      </c>
      <c r="E1422">
        <v>34308.789338000002</v>
      </c>
      <c r="F1422">
        <v>50477225.613173001</v>
      </c>
      <c r="G1422" s="1">
        <f t="shared" si="22"/>
        <v>5047.7225613173005</v>
      </c>
    </row>
    <row r="1423" spans="1:7" hidden="1" x14ac:dyDescent="0.35">
      <c r="A1423" t="s">
        <v>422</v>
      </c>
      <c r="B1423" t="s">
        <v>422</v>
      </c>
      <c r="C1423" t="s">
        <v>422</v>
      </c>
      <c r="D1423">
        <v>0</v>
      </c>
      <c r="E1423">
        <v>125021.423389</v>
      </c>
      <c r="F1423">
        <v>380119535.51782697</v>
      </c>
      <c r="G1423" s="1">
        <f t="shared" si="22"/>
        <v>38011.953551782695</v>
      </c>
    </row>
    <row r="1424" spans="1:7" hidden="1" x14ac:dyDescent="0.35">
      <c r="A1424" t="s">
        <v>1391</v>
      </c>
      <c r="B1424" t="s">
        <v>1386</v>
      </c>
      <c r="C1424" t="s">
        <v>1387</v>
      </c>
      <c r="D1424">
        <v>0</v>
      </c>
      <c r="E1424">
        <v>44150.578973999996</v>
      </c>
      <c r="F1424">
        <v>83790022.227052003</v>
      </c>
      <c r="G1424" s="1">
        <f t="shared" si="22"/>
        <v>8379.0022227051995</v>
      </c>
    </row>
    <row r="1425" spans="1:7" hidden="1" x14ac:dyDescent="0.35">
      <c r="A1425" t="s">
        <v>1392</v>
      </c>
      <c r="B1425" t="s">
        <v>719</v>
      </c>
      <c r="C1425" t="s">
        <v>422</v>
      </c>
      <c r="D1425">
        <v>0</v>
      </c>
      <c r="E1425">
        <v>103895.85249600001</v>
      </c>
      <c r="F1425">
        <v>360495626.12543702</v>
      </c>
      <c r="G1425" s="1">
        <f t="shared" si="22"/>
        <v>36049.562612543705</v>
      </c>
    </row>
    <row r="1426" spans="1:7" hidden="1" x14ac:dyDescent="0.35">
      <c r="A1426" t="s">
        <v>1393</v>
      </c>
      <c r="B1426" t="s">
        <v>1383</v>
      </c>
      <c r="C1426" t="s">
        <v>422</v>
      </c>
      <c r="D1426">
        <v>0</v>
      </c>
      <c r="E1426">
        <v>63098.436979999999</v>
      </c>
      <c r="F1426">
        <v>167041414.823459</v>
      </c>
      <c r="G1426" s="1">
        <f t="shared" si="22"/>
        <v>16704.141482345902</v>
      </c>
    </row>
    <row r="1427" spans="1:7" hidden="1" x14ac:dyDescent="0.35">
      <c r="A1427" t="s">
        <v>160</v>
      </c>
      <c r="B1427" t="s">
        <v>1394</v>
      </c>
      <c r="C1427" t="s">
        <v>417</v>
      </c>
      <c r="D1427">
        <v>0</v>
      </c>
      <c r="E1427">
        <v>116807.286156</v>
      </c>
      <c r="F1427">
        <v>149953999.993038</v>
      </c>
      <c r="G1427" s="1">
        <f t="shared" si="22"/>
        <v>14995.3999993038</v>
      </c>
    </row>
    <row r="1428" spans="1:7" hidden="1" x14ac:dyDescent="0.35">
      <c r="A1428" t="s">
        <v>1395</v>
      </c>
      <c r="B1428" t="s">
        <v>719</v>
      </c>
      <c r="C1428" t="s">
        <v>422</v>
      </c>
      <c r="D1428">
        <v>0</v>
      </c>
      <c r="E1428">
        <v>66115.490336999996</v>
      </c>
      <c r="F1428">
        <v>134657583.02693799</v>
      </c>
      <c r="G1428" s="1">
        <f t="shared" si="22"/>
        <v>13465.758302693799</v>
      </c>
    </row>
    <row r="1429" spans="1:7" hidden="1" x14ac:dyDescent="0.35">
      <c r="A1429" t="s">
        <v>1396</v>
      </c>
      <c r="B1429" t="s">
        <v>1386</v>
      </c>
      <c r="C1429" t="s">
        <v>1387</v>
      </c>
      <c r="D1429">
        <v>0</v>
      </c>
      <c r="E1429">
        <v>76791.116852000006</v>
      </c>
      <c r="F1429">
        <v>212529239.77007499</v>
      </c>
      <c r="G1429" s="1">
        <f t="shared" si="22"/>
        <v>21252.9239770075</v>
      </c>
    </row>
    <row r="1430" spans="1:7" hidden="1" x14ac:dyDescent="0.35">
      <c r="A1430" t="s">
        <v>1397</v>
      </c>
      <c r="B1430" t="s">
        <v>719</v>
      </c>
      <c r="C1430" t="s">
        <v>422</v>
      </c>
      <c r="D1430">
        <v>0</v>
      </c>
      <c r="E1430">
        <v>89958.420012000002</v>
      </c>
      <c r="F1430">
        <v>155645423.706397</v>
      </c>
      <c r="G1430" s="1">
        <f t="shared" si="22"/>
        <v>15564.5423706397</v>
      </c>
    </row>
    <row r="1431" spans="1:7" hidden="1" x14ac:dyDescent="0.35">
      <c r="A1431" t="s">
        <v>1398</v>
      </c>
      <c r="B1431" t="s">
        <v>389</v>
      </c>
      <c r="C1431" t="s">
        <v>422</v>
      </c>
      <c r="D1431">
        <v>0</v>
      </c>
      <c r="E1431">
        <v>80689.364856999993</v>
      </c>
      <c r="F1431">
        <v>256514800.38867599</v>
      </c>
      <c r="G1431" s="1">
        <f t="shared" si="22"/>
        <v>25651.480038867598</v>
      </c>
    </row>
    <row r="1432" spans="1:7" hidden="1" x14ac:dyDescent="0.35">
      <c r="A1432" t="s">
        <v>72</v>
      </c>
      <c r="B1432" t="s">
        <v>1386</v>
      </c>
      <c r="C1432" t="s">
        <v>1387</v>
      </c>
      <c r="D1432">
        <v>0</v>
      </c>
      <c r="E1432">
        <v>25412.555973999999</v>
      </c>
      <c r="F1432">
        <v>13676941.010578001</v>
      </c>
      <c r="G1432" s="1">
        <f t="shared" si="22"/>
        <v>1367.6941010578</v>
      </c>
    </row>
    <row r="1433" spans="1:7" hidden="1" x14ac:dyDescent="0.35">
      <c r="A1433" t="s">
        <v>1399</v>
      </c>
      <c r="B1433" t="s">
        <v>719</v>
      </c>
      <c r="C1433" t="s">
        <v>422</v>
      </c>
      <c r="D1433">
        <v>0</v>
      </c>
      <c r="E1433">
        <v>88388.864321999994</v>
      </c>
      <c r="F1433">
        <v>340400710.72942698</v>
      </c>
      <c r="G1433" s="1">
        <f t="shared" si="22"/>
        <v>34040.071072942701</v>
      </c>
    </row>
    <row r="1434" spans="1:7" hidden="1" x14ac:dyDescent="0.35">
      <c r="A1434" t="s">
        <v>1400</v>
      </c>
      <c r="B1434" t="s">
        <v>1386</v>
      </c>
      <c r="C1434" t="s">
        <v>1387</v>
      </c>
      <c r="D1434">
        <v>0</v>
      </c>
      <c r="E1434">
        <v>77771.492284000007</v>
      </c>
      <c r="F1434">
        <v>165308132.54945701</v>
      </c>
      <c r="G1434" s="1">
        <f t="shared" si="22"/>
        <v>16530.8132549457</v>
      </c>
    </row>
    <row r="1435" spans="1:7" hidden="1" x14ac:dyDescent="0.35">
      <c r="A1435" t="s">
        <v>1401</v>
      </c>
      <c r="B1435" t="s">
        <v>1383</v>
      </c>
      <c r="C1435" t="s">
        <v>422</v>
      </c>
      <c r="D1435">
        <v>0</v>
      </c>
      <c r="E1435">
        <v>49673.548169000002</v>
      </c>
      <c r="F1435">
        <v>99118996.984910995</v>
      </c>
      <c r="G1435" s="1">
        <f t="shared" si="22"/>
        <v>9911.8996984910991</v>
      </c>
    </row>
    <row r="1436" spans="1:7" hidden="1" x14ac:dyDescent="0.35">
      <c r="A1436" t="s">
        <v>1402</v>
      </c>
      <c r="B1436" t="s">
        <v>719</v>
      </c>
      <c r="C1436" t="s">
        <v>422</v>
      </c>
      <c r="D1436">
        <v>0</v>
      </c>
      <c r="E1436">
        <v>44423.240682000003</v>
      </c>
      <c r="F1436">
        <v>55218609.054293998</v>
      </c>
      <c r="G1436" s="1">
        <f t="shared" si="22"/>
        <v>5521.8609054294002</v>
      </c>
    </row>
    <row r="1437" spans="1:7" hidden="1" x14ac:dyDescent="0.35">
      <c r="A1437" t="s">
        <v>1403</v>
      </c>
      <c r="B1437" t="s">
        <v>1386</v>
      </c>
      <c r="C1437" t="s">
        <v>1387</v>
      </c>
      <c r="D1437">
        <v>0</v>
      </c>
      <c r="E1437">
        <v>42467.546750000001</v>
      </c>
      <c r="F1437">
        <v>47095613.003756002</v>
      </c>
      <c r="G1437" s="1">
        <f t="shared" si="22"/>
        <v>4709.5613003755998</v>
      </c>
    </row>
    <row r="1438" spans="1:7" hidden="1" x14ac:dyDescent="0.35">
      <c r="A1438" t="s">
        <v>1404</v>
      </c>
      <c r="B1438" t="s">
        <v>1386</v>
      </c>
      <c r="C1438" t="s">
        <v>1387</v>
      </c>
      <c r="D1438">
        <v>0</v>
      </c>
      <c r="E1438">
        <v>36469.659671000001</v>
      </c>
      <c r="F1438">
        <v>45600472.623402998</v>
      </c>
      <c r="G1438" s="1">
        <f t="shared" si="22"/>
        <v>4560.0472623403002</v>
      </c>
    </row>
    <row r="1439" spans="1:7" hidden="1" x14ac:dyDescent="0.35">
      <c r="A1439" t="s">
        <v>1405</v>
      </c>
      <c r="B1439" t="s">
        <v>719</v>
      </c>
      <c r="C1439" t="s">
        <v>422</v>
      </c>
      <c r="D1439">
        <v>0</v>
      </c>
      <c r="E1439">
        <v>89653.888636999996</v>
      </c>
      <c r="F1439">
        <v>142786820.27952999</v>
      </c>
      <c r="G1439" s="1">
        <f t="shared" si="22"/>
        <v>14278.682027952998</v>
      </c>
    </row>
    <row r="1440" spans="1:7" hidden="1" x14ac:dyDescent="0.35">
      <c r="A1440" t="s">
        <v>1406</v>
      </c>
      <c r="B1440" t="s">
        <v>422</v>
      </c>
      <c r="C1440" t="s">
        <v>422</v>
      </c>
      <c r="D1440">
        <v>0</v>
      </c>
      <c r="E1440">
        <v>160382.23679</v>
      </c>
      <c r="F1440">
        <v>635168708.60336602</v>
      </c>
      <c r="G1440" s="1">
        <f t="shared" si="22"/>
        <v>63516.870860336603</v>
      </c>
    </row>
    <row r="1441" spans="1:7" hidden="1" x14ac:dyDescent="0.35">
      <c r="A1441" t="s">
        <v>846</v>
      </c>
      <c r="B1441" t="s">
        <v>1386</v>
      </c>
      <c r="C1441" t="s">
        <v>1387</v>
      </c>
      <c r="D1441">
        <v>0</v>
      </c>
      <c r="E1441">
        <v>30546.642604000001</v>
      </c>
      <c r="F1441">
        <v>41152524.674410999</v>
      </c>
      <c r="G1441" s="1">
        <f t="shared" si="22"/>
        <v>4115.2524674410997</v>
      </c>
    </row>
    <row r="1442" spans="1:7" hidden="1" x14ac:dyDescent="0.35">
      <c r="A1442" t="s">
        <v>1407</v>
      </c>
      <c r="B1442" t="s">
        <v>1386</v>
      </c>
      <c r="C1442" t="s">
        <v>1387</v>
      </c>
      <c r="D1442">
        <v>0</v>
      </c>
      <c r="E1442">
        <v>128587.47702999999</v>
      </c>
      <c r="F1442">
        <v>315891863.95137399</v>
      </c>
      <c r="G1442" s="1">
        <f t="shared" si="22"/>
        <v>31589.1863951374</v>
      </c>
    </row>
    <row r="1443" spans="1:7" hidden="1" x14ac:dyDescent="0.35">
      <c r="A1443" t="s">
        <v>1408</v>
      </c>
      <c r="B1443" t="s">
        <v>1386</v>
      </c>
      <c r="C1443" t="s">
        <v>1387</v>
      </c>
      <c r="D1443">
        <v>0</v>
      </c>
      <c r="E1443">
        <v>91686.865692000007</v>
      </c>
      <c r="F1443">
        <v>175936591.42743501</v>
      </c>
      <c r="G1443" s="1">
        <f t="shared" si="22"/>
        <v>17593.659142743501</v>
      </c>
    </row>
    <row r="1444" spans="1:7" hidden="1" x14ac:dyDescent="0.35">
      <c r="A1444" t="s">
        <v>1386</v>
      </c>
      <c r="B1444" t="s">
        <v>1386</v>
      </c>
      <c r="C1444" t="s">
        <v>1387</v>
      </c>
      <c r="D1444">
        <v>0</v>
      </c>
      <c r="E1444">
        <v>40246.169137999997</v>
      </c>
      <c r="F1444">
        <v>47482162.941466004</v>
      </c>
      <c r="G1444" s="1">
        <f t="shared" si="22"/>
        <v>4748.2162941466004</v>
      </c>
    </row>
    <row r="1445" spans="1:7" hidden="1" x14ac:dyDescent="0.35">
      <c r="A1445" t="s">
        <v>1409</v>
      </c>
      <c r="B1445" t="s">
        <v>719</v>
      </c>
      <c r="C1445" t="s">
        <v>422</v>
      </c>
      <c r="D1445">
        <v>0</v>
      </c>
      <c r="E1445">
        <v>67783.409100000004</v>
      </c>
      <c r="F1445">
        <v>202731432.039345</v>
      </c>
      <c r="G1445" s="1">
        <f t="shared" si="22"/>
        <v>20273.143203934498</v>
      </c>
    </row>
    <row r="1446" spans="1:7" hidden="1" x14ac:dyDescent="0.35">
      <c r="A1446" t="s">
        <v>1410</v>
      </c>
      <c r="B1446" t="s">
        <v>1386</v>
      </c>
      <c r="C1446" t="s">
        <v>1387</v>
      </c>
      <c r="D1446">
        <v>0</v>
      </c>
      <c r="E1446">
        <v>43414.156321000002</v>
      </c>
      <c r="F1446">
        <v>77099563.870761007</v>
      </c>
      <c r="G1446" s="1">
        <f t="shared" si="22"/>
        <v>7709.9563870761003</v>
      </c>
    </row>
    <row r="1447" spans="1:7" hidden="1" x14ac:dyDescent="0.35">
      <c r="A1447" t="s">
        <v>105</v>
      </c>
      <c r="B1447" t="s">
        <v>1387</v>
      </c>
      <c r="C1447" t="s">
        <v>1387</v>
      </c>
      <c r="D1447">
        <v>0</v>
      </c>
      <c r="E1447">
        <v>30087.336217</v>
      </c>
      <c r="F1447">
        <v>45472812.025328003</v>
      </c>
      <c r="G1447" s="1">
        <f t="shared" si="22"/>
        <v>4547.2812025328003</v>
      </c>
    </row>
    <row r="1448" spans="1:7" hidden="1" x14ac:dyDescent="0.35">
      <c r="A1448" t="s">
        <v>1411</v>
      </c>
      <c r="B1448" t="s">
        <v>1386</v>
      </c>
      <c r="C1448" t="s">
        <v>1387</v>
      </c>
      <c r="D1448">
        <v>0</v>
      </c>
      <c r="E1448">
        <v>43442.207986000001</v>
      </c>
      <c r="F1448">
        <v>67034326.702035002</v>
      </c>
      <c r="G1448" s="1">
        <f t="shared" si="22"/>
        <v>6703.4326702035005</v>
      </c>
    </row>
    <row r="1449" spans="1:7" hidden="1" x14ac:dyDescent="0.35">
      <c r="A1449" t="s">
        <v>1412</v>
      </c>
      <c r="B1449" t="s">
        <v>1386</v>
      </c>
      <c r="C1449" t="s">
        <v>1387</v>
      </c>
      <c r="D1449">
        <v>0</v>
      </c>
      <c r="E1449">
        <v>27724.834432</v>
      </c>
      <c r="F1449">
        <v>29465630.052352</v>
      </c>
      <c r="G1449" s="1">
        <f t="shared" si="22"/>
        <v>2946.5630052351999</v>
      </c>
    </row>
    <row r="1450" spans="1:7" hidden="1" x14ac:dyDescent="0.35">
      <c r="A1450" t="s">
        <v>1414</v>
      </c>
      <c r="B1450" t="s">
        <v>719</v>
      </c>
      <c r="C1450" t="s">
        <v>422</v>
      </c>
      <c r="D1450">
        <v>0</v>
      </c>
      <c r="E1450">
        <v>63868.175385000002</v>
      </c>
      <c r="F1450">
        <v>161724982.46328801</v>
      </c>
      <c r="G1450" s="1">
        <f t="shared" si="22"/>
        <v>16172.498246328802</v>
      </c>
    </row>
    <row r="1451" spans="1:7" hidden="1" x14ac:dyDescent="0.35">
      <c r="A1451" t="s">
        <v>1415</v>
      </c>
      <c r="B1451" t="s">
        <v>1394</v>
      </c>
      <c r="C1451" t="s">
        <v>417</v>
      </c>
      <c r="D1451">
        <v>0</v>
      </c>
      <c r="E1451">
        <v>189336.12938699999</v>
      </c>
      <c r="F1451">
        <v>219079786.55558601</v>
      </c>
      <c r="G1451" s="1">
        <f t="shared" si="22"/>
        <v>21907.9786555586</v>
      </c>
    </row>
    <row r="1452" spans="1:7" hidden="1" x14ac:dyDescent="0.35">
      <c r="A1452" t="s">
        <v>1416</v>
      </c>
      <c r="B1452" t="s">
        <v>1386</v>
      </c>
      <c r="C1452" t="s">
        <v>1387</v>
      </c>
      <c r="D1452">
        <v>0</v>
      </c>
      <c r="E1452">
        <v>38230.988821999999</v>
      </c>
      <c r="F1452">
        <v>52598446.975818999</v>
      </c>
      <c r="G1452" s="1">
        <f t="shared" si="22"/>
        <v>5259.8446975818997</v>
      </c>
    </row>
    <row r="1453" spans="1:7" hidden="1" x14ac:dyDescent="0.35">
      <c r="A1453" t="s">
        <v>1417</v>
      </c>
      <c r="B1453" t="s">
        <v>1386</v>
      </c>
      <c r="C1453" t="s">
        <v>1387</v>
      </c>
      <c r="D1453">
        <v>0</v>
      </c>
      <c r="E1453">
        <v>75019.012434999997</v>
      </c>
      <c r="F1453">
        <v>126434192.95995501</v>
      </c>
      <c r="G1453" s="1">
        <f t="shared" si="22"/>
        <v>12643.4192959955</v>
      </c>
    </row>
    <row r="1454" spans="1:7" hidden="1" x14ac:dyDescent="0.35">
      <c r="A1454" t="s">
        <v>1418</v>
      </c>
      <c r="B1454" t="s">
        <v>1383</v>
      </c>
      <c r="C1454" t="s">
        <v>422</v>
      </c>
      <c r="D1454">
        <v>0</v>
      </c>
      <c r="E1454">
        <v>137494.416046</v>
      </c>
      <c r="F1454">
        <v>446542005.08617997</v>
      </c>
      <c r="G1454" s="1">
        <f t="shared" si="22"/>
        <v>44654.200508618</v>
      </c>
    </row>
    <row r="1455" spans="1:7" hidden="1" x14ac:dyDescent="0.35">
      <c r="A1455" t="s">
        <v>1419</v>
      </c>
      <c r="B1455" t="s">
        <v>1386</v>
      </c>
      <c r="C1455" t="s">
        <v>1387</v>
      </c>
      <c r="D1455">
        <v>0</v>
      </c>
      <c r="E1455">
        <v>113384.393396</v>
      </c>
      <c r="F1455">
        <v>488995212.055484</v>
      </c>
      <c r="G1455" s="1">
        <f t="shared" si="22"/>
        <v>48899.521205548401</v>
      </c>
    </row>
    <row r="1456" spans="1:7" hidden="1" x14ac:dyDescent="0.35">
      <c r="A1456" t="s">
        <v>1420</v>
      </c>
      <c r="B1456" t="s">
        <v>331</v>
      </c>
      <c r="C1456" t="s">
        <v>422</v>
      </c>
      <c r="D1456">
        <v>0</v>
      </c>
      <c r="E1456">
        <v>66713.180399000004</v>
      </c>
      <c r="F1456">
        <v>159537164.26058501</v>
      </c>
      <c r="G1456" s="1">
        <f t="shared" si="22"/>
        <v>15953.716426058501</v>
      </c>
    </row>
    <row r="1457" spans="1:7" hidden="1" x14ac:dyDescent="0.35">
      <c r="A1457" t="s">
        <v>1421</v>
      </c>
      <c r="B1457" t="s">
        <v>331</v>
      </c>
      <c r="C1457" t="s">
        <v>422</v>
      </c>
      <c r="D1457">
        <v>0</v>
      </c>
      <c r="E1457">
        <v>27281.080597</v>
      </c>
      <c r="F1457">
        <v>31364189.883735001</v>
      </c>
      <c r="G1457" s="1">
        <f t="shared" si="22"/>
        <v>3136.4189883735003</v>
      </c>
    </row>
    <row r="1458" spans="1:7" hidden="1" x14ac:dyDescent="0.35">
      <c r="A1458" t="s">
        <v>1422</v>
      </c>
      <c r="B1458" t="s">
        <v>1422</v>
      </c>
      <c r="C1458" t="s">
        <v>422</v>
      </c>
      <c r="D1458">
        <v>0</v>
      </c>
      <c r="E1458">
        <v>73981.427259000004</v>
      </c>
      <c r="F1458">
        <v>229322332.719098</v>
      </c>
      <c r="G1458" s="1">
        <f t="shared" si="22"/>
        <v>22932.233271909801</v>
      </c>
    </row>
    <row r="1459" spans="1:7" hidden="1" x14ac:dyDescent="0.35">
      <c r="A1459" t="s">
        <v>1423</v>
      </c>
      <c r="B1459" t="s">
        <v>331</v>
      </c>
      <c r="C1459" t="s">
        <v>422</v>
      </c>
      <c r="D1459">
        <v>0</v>
      </c>
      <c r="E1459">
        <v>27243.463489000002</v>
      </c>
      <c r="F1459">
        <v>33855553.992778003</v>
      </c>
      <c r="G1459" s="1">
        <f t="shared" si="22"/>
        <v>3385.5553992778005</v>
      </c>
    </row>
    <row r="1460" spans="1:7" hidden="1" x14ac:dyDescent="0.35">
      <c r="A1460" t="s">
        <v>1424</v>
      </c>
      <c r="B1460" t="s">
        <v>1394</v>
      </c>
      <c r="C1460" t="s">
        <v>417</v>
      </c>
      <c r="D1460">
        <v>0</v>
      </c>
      <c r="E1460">
        <v>236130.13540599999</v>
      </c>
      <c r="F1460">
        <v>184879931.493213</v>
      </c>
      <c r="G1460" s="1">
        <f t="shared" si="22"/>
        <v>18487.993149321301</v>
      </c>
    </row>
    <row r="1461" spans="1:7" hidden="1" x14ac:dyDescent="0.35">
      <c r="A1461" t="s">
        <v>735</v>
      </c>
      <c r="B1461" t="s">
        <v>331</v>
      </c>
      <c r="C1461" t="s">
        <v>422</v>
      </c>
      <c r="D1461">
        <v>0</v>
      </c>
      <c r="E1461">
        <v>12746.473253</v>
      </c>
      <c r="F1461">
        <v>8654703.3080010004</v>
      </c>
      <c r="G1461" s="1">
        <f t="shared" si="22"/>
        <v>865.47033080009999</v>
      </c>
    </row>
    <row r="1462" spans="1:7" hidden="1" x14ac:dyDescent="0.35">
      <c r="A1462" t="s">
        <v>1425</v>
      </c>
      <c r="B1462" t="s">
        <v>331</v>
      </c>
      <c r="C1462" t="s">
        <v>422</v>
      </c>
      <c r="D1462">
        <v>0</v>
      </c>
      <c r="E1462">
        <v>37574.035337000001</v>
      </c>
      <c r="F1462">
        <v>57696852.290232003</v>
      </c>
      <c r="G1462" s="1">
        <f t="shared" si="22"/>
        <v>5769.6852290232</v>
      </c>
    </row>
    <row r="1463" spans="1:7" hidden="1" x14ac:dyDescent="0.35">
      <c r="A1463" t="s">
        <v>1426</v>
      </c>
      <c r="B1463" t="s">
        <v>1386</v>
      </c>
      <c r="C1463" t="s">
        <v>1387</v>
      </c>
      <c r="D1463">
        <v>0</v>
      </c>
      <c r="E1463">
        <v>69102.593978000004</v>
      </c>
      <c r="F1463">
        <v>185083305.63263899</v>
      </c>
      <c r="G1463" s="1">
        <f t="shared" si="22"/>
        <v>18508.330563263899</v>
      </c>
    </row>
    <row r="1464" spans="1:7" hidden="1" x14ac:dyDescent="0.35">
      <c r="A1464" t="s">
        <v>1427</v>
      </c>
      <c r="B1464" t="s">
        <v>1422</v>
      </c>
      <c r="C1464" t="s">
        <v>422</v>
      </c>
      <c r="D1464">
        <v>0</v>
      </c>
      <c r="E1464">
        <v>45524.928053000003</v>
      </c>
      <c r="F1464">
        <v>106032855.413771</v>
      </c>
      <c r="G1464" s="1">
        <f t="shared" si="22"/>
        <v>10603.285541377101</v>
      </c>
    </row>
    <row r="1465" spans="1:7" hidden="1" x14ac:dyDescent="0.35">
      <c r="A1465" t="s">
        <v>1428</v>
      </c>
      <c r="B1465" t="s">
        <v>1383</v>
      </c>
      <c r="C1465" t="s">
        <v>422</v>
      </c>
      <c r="D1465">
        <v>0</v>
      </c>
      <c r="E1465">
        <v>67770.941993</v>
      </c>
      <c r="F1465">
        <v>169900698.07147601</v>
      </c>
      <c r="G1465" s="1">
        <f t="shared" si="22"/>
        <v>16990.0698071476</v>
      </c>
    </row>
    <row r="1466" spans="1:7" hidden="1" x14ac:dyDescent="0.35">
      <c r="A1466" t="s">
        <v>1429</v>
      </c>
      <c r="B1466" t="s">
        <v>331</v>
      </c>
      <c r="C1466" t="s">
        <v>422</v>
      </c>
      <c r="D1466">
        <v>0</v>
      </c>
      <c r="E1466">
        <v>146966.183341</v>
      </c>
      <c r="F1466">
        <v>566494291.51436806</v>
      </c>
      <c r="G1466" s="1">
        <f t="shared" si="22"/>
        <v>56649.429151436809</v>
      </c>
    </row>
    <row r="1467" spans="1:7" hidden="1" x14ac:dyDescent="0.35">
      <c r="A1467" t="s">
        <v>1383</v>
      </c>
      <c r="B1467" t="s">
        <v>1383</v>
      </c>
      <c r="C1467" t="s">
        <v>422</v>
      </c>
      <c r="D1467">
        <v>0</v>
      </c>
      <c r="E1467">
        <v>112752.476994</v>
      </c>
      <c r="F1467">
        <v>403960001.17488003</v>
      </c>
      <c r="G1467" s="1">
        <f t="shared" si="22"/>
        <v>40396.000117488002</v>
      </c>
    </row>
    <row r="1468" spans="1:7" hidden="1" x14ac:dyDescent="0.35">
      <c r="A1468" t="s">
        <v>37</v>
      </c>
      <c r="B1468" t="s">
        <v>1430</v>
      </c>
      <c r="C1468" t="s">
        <v>1387</v>
      </c>
      <c r="D1468">
        <v>0</v>
      </c>
      <c r="E1468">
        <v>22442.772702999999</v>
      </c>
      <c r="F1468">
        <v>31330537.789677002</v>
      </c>
      <c r="G1468" s="1">
        <f t="shared" si="22"/>
        <v>3133.0537789677001</v>
      </c>
    </row>
    <row r="1469" spans="1:7" hidden="1" x14ac:dyDescent="0.35">
      <c r="A1469" t="s">
        <v>1387</v>
      </c>
      <c r="B1469" t="s">
        <v>1387</v>
      </c>
      <c r="C1469" t="s">
        <v>1387</v>
      </c>
      <c r="D1469">
        <v>0</v>
      </c>
      <c r="E1469">
        <v>96722.403892000002</v>
      </c>
      <c r="F1469">
        <v>327258860.50489998</v>
      </c>
      <c r="G1469" s="1">
        <f t="shared" si="22"/>
        <v>32725.886050489997</v>
      </c>
    </row>
    <row r="1470" spans="1:7" hidden="1" x14ac:dyDescent="0.35">
      <c r="A1470" t="s">
        <v>331</v>
      </c>
      <c r="B1470" t="s">
        <v>331</v>
      </c>
      <c r="C1470" t="s">
        <v>422</v>
      </c>
      <c r="D1470">
        <v>0</v>
      </c>
      <c r="E1470">
        <v>49736.490590000001</v>
      </c>
      <c r="F1470">
        <v>105575262.551239</v>
      </c>
      <c r="G1470" s="1">
        <f t="shared" si="22"/>
        <v>10557.526255123899</v>
      </c>
    </row>
    <row r="1471" spans="1:7" hidden="1" x14ac:dyDescent="0.35">
      <c r="A1471" t="s">
        <v>1431</v>
      </c>
      <c r="B1471" t="s">
        <v>1394</v>
      </c>
      <c r="C1471" t="s">
        <v>417</v>
      </c>
      <c r="D1471">
        <v>0</v>
      </c>
      <c r="E1471">
        <v>42624.33741</v>
      </c>
      <c r="F1471">
        <v>21890015.799623001</v>
      </c>
      <c r="G1471" s="1">
        <f t="shared" si="22"/>
        <v>2189.0015799623002</v>
      </c>
    </row>
    <row r="1472" spans="1:7" hidden="1" x14ac:dyDescent="0.35">
      <c r="A1472" t="s">
        <v>1432</v>
      </c>
      <c r="B1472" t="s">
        <v>331</v>
      </c>
      <c r="C1472" t="s">
        <v>422</v>
      </c>
      <c r="D1472">
        <v>0</v>
      </c>
      <c r="E1472">
        <v>28941.816082000001</v>
      </c>
      <c r="F1472">
        <v>43437587.027521998</v>
      </c>
      <c r="G1472" s="1">
        <f t="shared" si="22"/>
        <v>4343.7587027521995</v>
      </c>
    </row>
    <row r="1473" spans="1:7" hidden="1" x14ac:dyDescent="0.35">
      <c r="A1473" t="s">
        <v>21</v>
      </c>
      <c r="B1473" t="s">
        <v>331</v>
      </c>
      <c r="C1473" t="s">
        <v>422</v>
      </c>
      <c r="D1473">
        <v>0</v>
      </c>
      <c r="E1473">
        <v>42904.897563999999</v>
      </c>
      <c r="F1473">
        <v>59907921.591600001</v>
      </c>
      <c r="G1473" s="1">
        <f t="shared" si="22"/>
        <v>5990.7921591599998</v>
      </c>
    </row>
    <row r="1474" spans="1:7" hidden="1" x14ac:dyDescent="0.35">
      <c r="A1474" t="s">
        <v>1430</v>
      </c>
      <c r="B1474" t="s">
        <v>1430</v>
      </c>
      <c r="C1474" t="s">
        <v>1387</v>
      </c>
      <c r="D1474">
        <v>0</v>
      </c>
      <c r="E1474">
        <v>44553.153373000001</v>
      </c>
      <c r="F1474">
        <v>60581444.987929001</v>
      </c>
      <c r="G1474" s="1">
        <f t="shared" si="22"/>
        <v>6058.1444987928999</v>
      </c>
    </row>
    <row r="1475" spans="1:7" hidden="1" x14ac:dyDescent="0.35">
      <c r="A1475" t="s">
        <v>1433</v>
      </c>
      <c r="B1475" t="s">
        <v>1383</v>
      </c>
      <c r="C1475" t="s">
        <v>422</v>
      </c>
      <c r="D1475">
        <v>0</v>
      </c>
      <c r="E1475">
        <v>113462.037253</v>
      </c>
      <c r="F1475">
        <v>263088680.617567</v>
      </c>
      <c r="G1475" s="1">
        <f t="shared" ref="G1475:G1538" si="23">+F1475/10000</f>
        <v>26308.868061756701</v>
      </c>
    </row>
    <row r="1476" spans="1:7" hidden="1" x14ac:dyDescent="0.35">
      <c r="A1476" t="s">
        <v>1434</v>
      </c>
      <c r="B1476" t="s">
        <v>1435</v>
      </c>
      <c r="C1476" t="s">
        <v>417</v>
      </c>
      <c r="D1476">
        <v>0</v>
      </c>
      <c r="E1476">
        <v>59613.569723000001</v>
      </c>
      <c r="F1476">
        <v>17146060.841658998</v>
      </c>
      <c r="G1476" s="1">
        <f t="shared" si="23"/>
        <v>1714.6060841658998</v>
      </c>
    </row>
    <row r="1477" spans="1:7" hidden="1" x14ac:dyDescent="0.35">
      <c r="A1477" t="s">
        <v>1344</v>
      </c>
      <c r="B1477" t="s">
        <v>1422</v>
      </c>
      <c r="C1477" t="s">
        <v>422</v>
      </c>
      <c r="D1477">
        <v>0</v>
      </c>
      <c r="E1477">
        <v>107765.331968</v>
      </c>
      <c r="F1477">
        <v>454577252.570961</v>
      </c>
      <c r="G1477" s="1">
        <f t="shared" si="23"/>
        <v>45457.725257096099</v>
      </c>
    </row>
    <row r="1478" spans="1:7" hidden="1" x14ac:dyDescent="0.35">
      <c r="A1478" t="s">
        <v>1436</v>
      </c>
      <c r="B1478" t="s">
        <v>1430</v>
      </c>
      <c r="C1478" t="s">
        <v>1387</v>
      </c>
      <c r="D1478">
        <v>0</v>
      </c>
      <c r="E1478">
        <v>74709.104107000006</v>
      </c>
      <c r="F1478">
        <v>210617510.17494899</v>
      </c>
      <c r="G1478" s="1">
        <f t="shared" si="23"/>
        <v>21061.751017494898</v>
      </c>
    </row>
    <row r="1479" spans="1:7" hidden="1" x14ac:dyDescent="0.35">
      <c r="A1479" t="s">
        <v>952</v>
      </c>
      <c r="B1479" t="s">
        <v>1394</v>
      </c>
      <c r="C1479" t="s">
        <v>417</v>
      </c>
      <c r="D1479">
        <v>0</v>
      </c>
      <c r="E1479">
        <v>41873.850142000003</v>
      </c>
      <c r="F1479">
        <v>29640157.238200001</v>
      </c>
      <c r="G1479" s="1">
        <f t="shared" si="23"/>
        <v>2964.0157238199999</v>
      </c>
    </row>
    <row r="1480" spans="1:7" hidden="1" x14ac:dyDescent="0.35">
      <c r="A1480" t="s">
        <v>1437</v>
      </c>
      <c r="B1480" t="s">
        <v>1387</v>
      </c>
      <c r="C1480" t="s">
        <v>1387</v>
      </c>
      <c r="D1480">
        <v>0</v>
      </c>
      <c r="E1480">
        <v>51520.411032999997</v>
      </c>
      <c r="F1480">
        <v>103334416.31001399</v>
      </c>
      <c r="G1480" s="1">
        <f t="shared" si="23"/>
        <v>10333.4416310014</v>
      </c>
    </row>
    <row r="1481" spans="1:7" hidden="1" x14ac:dyDescent="0.35">
      <c r="A1481" t="s">
        <v>1438</v>
      </c>
      <c r="B1481" t="s">
        <v>1435</v>
      </c>
      <c r="C1481" t="s">
        <v>417</v>
      </c>
      <c r="D1481">
        <v>0</v>
      </c>
      <c r="E1481">
        <v>198513.117184</v>
      </c>
      <c r="F1481">
        <v>171546139.314632</v>
      </c>
      <c r="G1481" s="1">
        <f t="shared" si="23"/>
        <v>17154.613931463198</v>
      </c>
    </row>
    <row r="1482" spans="1:7" hidden="1" x14ac:dyDescent="0.35">
      <c r="A1482" t="s">
        <v>321</v>
      </c>
      <c r="B1482" t="s">
        <v>1435</v>
      </c>
      <c r="C1482" t="s">
        <v>417</v>
      </c>
      <c r="D1482">
        <v>0</v>
      </c>
      <c r="E1482">
        <v>63556.795127999998</v>
      </c>
      <c r="F1482">
        <v>17597281.359384</v>
      </c>
      <c r="G1482" s="1">
        <f t="shared" si="23"/>
        <v>1759.7281359384001</v>
      </c>
    </row>
    <row r="1483" spans="1:7" hidden="1" x14ac:dyDescent="0.35">
      <c r="A1483" t="s">
        <v>1439</v>
      </c>
      <c r="B1483" t="s">
        <v>331</v>
      </c>
      <c r="C1483" t="s">
        <v>422</v>
      </c>
      <c r="D1483">
        <v>0</v>
      </c>
      <c r="E1483">
        <v>63362.177021000003</v>
      </c>
      <c r="F1483">
        <v>191524721.47956601</v>
      </c>
      <c r="G1483" s="1">
        <f t="shared" si="23"/>
        <v>19152.4721479566</v>
      </c>
    </row>
    <row r="1484" spans="1:7" hidden="1" x14ac:dyDescent="0.35">
      <c r="A1484" t="s">
        <v>1440</v>
      </c>
      <c r="B1484" t="s">
        <v>331</v>
      </c>
      <c r="C1484" t="s">
        <v>422</v>
      </c>
      <c r="D1484">
        <v>0</v>
      </c>
      <c r="E1484">
        <v>61269.288850999998</v>
      </c>
      <c r="F1484">
        <v>128153325.067637</v>
      </c>
      <c r="G1484" s="1">
        <f t="shared" si="23"/>
        <v>12815.3325067637</v>
      </c>
    </row>
    <row r="1485" spans="1:7" hidden="1" x14ac:dyDescent="0.35">
      <c r="A1485" t="s">
        <v>1441</v>
      </c>
      <c r="B1485" t="s">
        <v>1386</v>
      </c>
      <c r="C1485" t="s">
        <v>1387</v>
      </c>
      <c r="D1485">
        <v>0</v>
      </c>
      <c r="E1485">
        <v>144087.90568200001</v>
      </c>
      <c r="F1485">
        <v>725066522.29814005</v>
      </c>
      <c r="G1485" s="1">
        <f t="shared" si="23"/>
        <v>72506.652229814004</v>
      </c>
    </row>
    <row r="1486" spans="1:7" hidden="1" x14ac:dyDescent="0.35">
      <c r="A1486" t="s">
        <v>901</v>
      </c>
      <c r="B1486" t="s">
        <v>1442</v>
      </c>
      <c r="C1486" t="s">
        <v>422</v>
      </c>
      <c r="D1486">
        <v>0</v>
      </c>
      <c r="E1486">
        <v>44864.833186000003</v>
      </c>
      <c r="F1486">
        <v>98285565.004438996</v>
      </c>
      <c r="G1486" s="1">
        <f t="shared" si="23"/>
        <v>9828.5565004438995</v>
      </c>
    </row>
    <row r="1487" spans="1:7" hidden="1" x14ac:dyDescent="0.35">
      <c r="A1487" t="s">
        <v>1443</v>
      </c>
      <c r="B1487" t="s">
        <v>1383</v>
      </c>
      <c r="C1487" t="s">
        <v>422</v>
      </c>
      <c r="D1487">
        <v>0</v>
      </c>
      <c r="E1487">
        <v>62778.015197000001</v>
      </c>
      <c r="F1487">
        <v>205323589.32653001</v>
      </c>
      <c r="G1487" s="1">
        <f t="shared" si="23"/>
        <v>20532.358932653002</v>
      </c>
    </row>
    <row r="1488" spans="1:7" hidden="1" x14ac:dyDescent="0.35">
      <c r="A1488" t="s">
        <v>1444</v>
      </c>
      <c r="B1488" t="s">
        <v>1445</v>
      </c>
      <c r="C1488" t="s">
        <v>417</v>
      </c>
      <c r="D1488">
        <v>0</v>
      </c>
      <c r="E1488">
        <v>20220</v>
      </c>
      <c r="F1488">
        <v>6103800</v>
      </c>
      <c r="G1488" s="1">
        <f t="shared" si="23"/>
        <v>610.38</v>
      </c>
    </row>
    <row r="1489" spans="1:7" hidden="1" x14ac:dyDescent="0.35">
      <c r="A1489" t="s">
        <v>1446</v>
      </c>
      <c r="B1489" t="s">
        <v>1442</v>
      </c>
      <c r="C1489" t="s">
        <v>422</v>
      </c>
      <c r="D1489">
        <v>0</v>
      </c>
      <c r="E1489">
        <v>61827.505487000002</v>
      </c>
      <c r="F1489">
        <v>121376334.077277</v>
      </c>
      <c r="G1489" s="1">
        <f t="shared" si="23"/>
        <v>12137.633407727701</v>
      </c>
    </row>
    <row r="1490" spans="1:7" hidden="1" x14ac:dyDescent="0.35">
      <c r="A1490" t="s">
        <v>1447</v>
      </c>
      <c r="B1490" t="s">
        <v>1387</v>
      </c>
      <c r="C1490" t="s">
        <v>1387</v>
      </c>
      <c r="D1490">
        <v>0</v>
      </c>
      <c r="E1490">
        <v>45577.331109999999</v>
      </c>
      <c r="F1490">
        <v>63812717.609789997</v>
      </c>
      <c r="G1490" s="1">
        <f t="shared" si="23"/>
        <v>6381.2717609789997</v>
      </c>
    </row>
    <row r="1491" spans="1:7" hidden="1" x14ac:dyDescent="0.35">
      <c r="A1491" t="s">
        <v>1442</v>
      </c>
      <c r="B1491" t="s">
        <v>1442</v>
      </c>
      <c r="C1491" t="s">
        <v>422</v>
      </c>
      <c r="D1491">
        <v>0</v>
      </c>
      <c r="E1491">
        <v>83781.013483000002</v>
      </c>
      <c r="F1491">
        <v>267075926.10538501</v>
      </c>
      <c r="G1491" s="1">
        <f t="shared" si="23"/>
        <v>26707.592610538501</v>
      </c>
    </row>
    <row r="1492" spans="1:7" hidden="1" x14ac:dyDescent="0.35">
      <c r="A1492" t="s">
        <v>1448</v>
      </c>
      <c r="B1492" t="s">
        <v>1387</v>
      </c>
      <c r="C1492" t="s">
        <v>1387</v>
      </c>
      <c r="D1492">
        <v>0</v>
      </c>
      <c r="E1492">
        <v>31697.979656</v>
      </c>
      <c r="F1492">
        <v>24189154.0024</v>
      </c>
      <c r="G1492" s="1">
        <f t="shared" si="23"/>
        <v>2418.9154002400001</v>
      </c>
    </row>
    <row r="1493" spans="1:7" hidden="1" x14ac:dyDescent="0.35">
      <c r="A1493" t="s">
        <v>1449</v>
      </c>
      <c r="B1493" t="s">
        <v>1442</v>
      </c>
      <c r="C1493" t="s">
        <v>422</v>
      </c>
      <c r="D1493">
        <v>0</v>
      </c>
      <c r="E1493">
        <v>59763.437447999997</v>
      </c>
      <c r="F1493">
        <v>177908885.33541799</v>
      </c>
      <c r="G1493" s="1">
        <f t="shared" si="23"/>
        <v>17790.888533541798</v>
      </c>
    </row>
    <row r="1494" spans="1:7" hidden="1" x14ac:dyDescent="0.35">
      <c r="A1494" t="s">
        <v>1450</v>
      </c>
      <c r="B1494" t="s">
        <v>1394</v>
      </c>
      <c r="C1494" t="s">
        <v>417</v>
      </c>
      <c r="D1494">
        <v>0</v>
      </c>
      <c r="E1494">
        <v>57735.096490000004</v>
      </c>
      <c r="F1494">
        <v>37531666.901676998</v>
      </c>
      <c r="G1494" s="1">
        <f t="shared" si="23"/>
        <v>3753.1666901676999</v>
      </c>
    </row>
    <row r="1495" spans="1:7" hidden="1" x14ac:dyDescent="0.35">
      <c r="A1495" t="s">
        <v>1158</v>
      </c>
      <c r="B1495" t="s">
        <v>1442</v>
      </c>
      <c r="C1495" t="s">
        <v>422</v>
      </c>
      <c r="D1495">
        <v>0</v>
      </c>
      <c r="E1495">
        <v>69817.858938000005</v>
      </c>
      <c r="F1495">
        <v>118224098.747605</v>
      </c>
      <c r="G1495" s="1">
        <f t="shared" si="23"/>
        <v>11822.4098747605</v>
      </c>
    </row>
    <row r="1496" spans="1:7" hidden="1" x14ac:dyDescent="0.35">
      <c r="A1496" t="s">
        <v>1451</v>
      </c>
      <c r="B1496" t="s">
        <v>1435</v>
      </c>
      <c r="C1496" t="s">
        <v>417</v>
      </c>
      <c r="D1496">
        <v>0</v>
      </c>
      <c r="E1496">
        <v>124908.096603</v>
      </c>
      <c r="F1496">
        <v>33161163.302832</v>
      </c>
      <c r="G1496" s="1">
        <f t="shared" si="23"/>
        <v>3316.1163302832001</v>
      </c>
    </row>
    <row r="1497" spans="1:7" hidden="1" x14ac:dyDescent="0.35">
      <c r="A1497" t="s">
        <v>1452</v>
      </c>
      <c r="B1497" t="s">
        <v>1435</v>
      </c>
      <c r="C1497" t="s">
        <v>417</v>
      </c>
      <c r="D1497">
        <v>0</v>
      </c>
      <c r="E1497">
        <v>8583.4385299999994</v>
      </c>
      <c r="F1497">
        <v>984150.48741499998</v>
      </c>
      <c r="G1497" s="1">
        <f t="shared" si="23"/>
        <v>98.415048741500001</v>
      </c>
    </row>
    <row r="1498" spans="1:7" hidden="1" x14ac:dyDescent="0.35">
      <c r="A1498" t="s">
        <v>1453</v>
      </c>
      <c r="B1498" t="s">
        <v>1387</v>
      </c>
      <c r="C1498" t="s">
        <v>1387</v>
      </c>
      <c r="D1498">
        <v>0</v>
      </c>
      <c r="E1498">
        <v>50782.123161000003</v>
      </c>
      <c r="F1498">
        <v>89300748.661679</v>
      </c>
      <c r="G1498" s="1">
        <f t="shared" si="23"/>
        <v>8930.0748661679008</v>
      </c>
    </row>
    <row r="1499" spans="1:7" hidden="1" x14ac:dyDescent="0.35">
      <c r="A1499" t="s">
        <v>1454</v>
      </c>
      <c r="B1499" t="s">
        <v>1442</v>
      </c>
      <c r="C1499" t="s">
        <v>422</v>
      </c>
      <c r="D1499">
        <v>0</v>
      </c>
      <c r="E1499">
        <v>69574.563146</v>
      </c>
      <c r="F1499">
        <v>153351096.73047</v>
      </c>
      <c r="G1499" s="1">
        <f t="shared" si="23"/>
        <v>15335.109673047</v>
      </c>
    </row>
    <row r="1500" spans="1:7" hidden="1" x14ac:dyDescent="0.35">
      <c r="A1500" t="s">
        <v>1233</v>
      </c>
      <c r="B1500" t="s">
        <v>1442</v>
      </c>
      <c r="C1500" t="s">
        <v>422</v>
      </c>
      <c r="D1500">
        <v>0</v>
      </c>
      <c r="E1500">
        <v>136803.7941</v>
      </c>
      <c r="F1500">
        <v>492836106.58606702</v>
      </c>
      <c r="G1500" s="1">
        <f t="shared" si="23"/>
        <v>49283.610658606704</v>
      </c>
    </row>
    <row r="1501" spans="1:7" hidden="1" x14ac:dyDescent="0.35">
      <c r="A1501" t="s">
        <v>1455</v>
      </c>
      <c r="B1501" t="s">
        <v>1383</v>
      </c>
      <c r="C1501" t="s">
        <v>422</v>
      </c>
      <c r="D1501">
        <v>0</v>
      </c>
      <c r="E1501">
        <v>73189.283055000007</v>
      </c>
      <c r="F1501">
        <v>252280633.60275599</v>
      </c>
      <c r="G1501" s="1">
        <f t="shared" si="23"/>
        <v>25228.063360275599</v>
      </c>
    </row>
    <row r="1502" spans="1:7" hidden="1" x14ac:dyDescent="0.35">
      <c r="A1502" t="s">
        <v>1456</v>
      </c>
      <c r="B1502" t="s">
        <v>1442</v>
      </c>
      <c r="C1502" t="s">
        <v>422</v>
      </c>
      <c r="D1502">
        <v>0</v>
      </c>
      <c r="E1502">
        <v>36490.481230999998</v>
      </c>
      <c r="F1502">
        <v>64960219.369113997</v>
      </c>
      <c r="G1502" s="1">
        <f t="shared" si="23"/>
        <v>6496.0219369113993</v>
      </c>
    </row>
    <row r="1503" spans="1:7" hidden="1" x14ac:dyDescent="0.35">
      <c r="A1503" t="s">
        <v>1457</v>
      </c>
      <c r="B1503" t="s">
        <v>1442</v>
      </c>
      <c r="C1503" t="s">
        <v>422</v>
      </c>
      <c r="D1503">
        <v>0</v>
      </c>
      <c r="E1503">
        <v>30838.008783000001</v>
      </c>
      <c r="F1503">
        <v>48293780.309176996</v>
      </c>
      <c r="G1503" s="1">
        <f t="shared" si="23"/>
        <v>4829.3780309177</v>
      </c>
    </row>
    <row r="1504" spans="1:7" hidden="1" x14ac:dyDescent="0.35">
      <c r="A1504" t="s">
        <v>1458</v>
      </c>
      <c r="B1504" t="s">
        <v>104</v>
      </c>
      <c r="C1504" t="s">
        <v>427</v>
      </c>
      <c r="D1504">
        <v>0</v>
      </c>
      <c r="E1504">
        <v>1966966.1851689999</v>
      </c>
      <c r="F1504">
        <v>1842136614.6275799</v>
      </c>
      <c r="G1504" s="1">
        <f t="shared" si="23"/>
        <v>184213.661462758</v>
      </c>
    </row>
    <row r="1505" spans="1:7" hidden="1" x14ac:dyDescent="0.35">
      <c r="A1505" t="s">
        <v>1459</v>
      </c>
      <c r="B1505" t="s">
        <v>1445</v>
      </c>
      <c r="C1505" t="s">
        <v>417</v>
      </c>
      <c r="D1505">
        <v>0</v>
      </c>
      <c r="E1505">
        <v>53136.903944999998</v>
      </c>
      <c r="F1505">
        <v>11398825.315368</v>
      </c>
      <c r="G1505" s="1">
        <f t="shared" si="23"/>
        <v>1139.8825315368001</v>
      </c>
    </row>
    <row r="1506" spans="1:7" hidden="1" x14ac:dyDescent="0.35">
      <c r="A1506" t="s">
        <v>1460</v>
      </c>
      <c r="B1506" t="s">
        <v>1435</v>
      </c>
      <c r="C1506" t="s">
        <v>417</v>
      </c>
      <c r="D1506">
        <v>0</v>
      </c>
      <c r="E1506">
        <v>146801.51782400001</v>
      </c>
      <c r="F1506">
        <v>116546644.49437401</v>
      </c>
      <c r="G1506" s="1">
        <f t="shared" si="23"/>
        <v>11654.664449437401</v>
      </c>
    </row>
    <row r="1507" spans="1:7" hidden="1" x14ac:dyDescent="0.35">
      <c r="A1507" t="s">
        <v>1461</v>
      </c>
      <c r="B1507" t="s">
        <v>1387</v>
      </c>
      <c r="C1507" t="s">
        <v>1387</v>
      </c>
      <c r="D1507">
        <v>0</v>
      </c>
      <c r="E1507">
        <v>187162.121973</v>
      </c>
      <c r="F1507">
        <v>1061544100.61018</v>
      </c>
      <c r="G1507" s="1">
        <f t="shared" si="23"/>
        <v>106154.410061018</v>
      </c>
    </row>
    <row r="1508" spans="1:7" hidden="1" x14ac:dyDescent="0.35">
      <c r="A1508" t="s">
        <v>1462</v>
      </c>
      <c r="B1508" t="s">
        <v>1430</v>
      </c>
      <c r="C1508" t="s">
        <v>1387</v>
      </c>
      <c r="D1508">
        <v>0</v>
      </c>
      <c r="E1508">
        <v>134575.23803000001</v>
      </c>
      <c r="F1508">
        <v>552989555.65093803</v>
      </c>
      <c r="G1508" s="1">
        <f t="shared" si="23"/>
        <v>55298.955565093805</v>
      </c>
    </row>
    <row r="1509" spans="1:7" hidden="1" x14ac:dyDescent="0.35">
      <c r="A1509" t="s">
        <v>1463</v>
      </c>
      <c r="B1509" t="s">
        <v>1442</v>
      </c>
      <c r="C1509" t="s">
        <v>422</v>
      </c>
      <c r="D1509">
        <v>0</v>
      </c>
      <c r="E1509">
        <v>75980.898793999993</v>
      </c>
      <c r="F1509">
        <v>218041650.55119199</v>
      </c>
      <c r="G1509" s="1">
        <f t="shared" si="23"/>
        <v>21804.1650551192</v>
      </c>
    </row>
    <row r="1510" spans="1:7" hidden="1" x14ac:dyDescent="0.35">
      <c r="A1510" t="s">
        <v>1464</v>
      </c>
      <c r="B1510" t="s">
        <v>1442</v>
      </c>
      <c r="C1510" t="s">
        <v>422</v>
      </c>
      <c r="D1510">
        <v>0</v>
      </c>
      <c r="E1510">
        <v>82589.622868000006</v>
      </c>
      <c r="F1510">
        <v>201020991.50953099</v>
      </c>
      <c r="G1510" s="1">
        <f t="shared" si="23"/>
        <v>20102.099150953098</v>
      </c>
    </row>
    <row r="1511" spans="1:7" hidden="1" x14ac:dyDescent="0.35">
      <c r="A1511" t="s">
        <v>1367</v>
      </c>
      <c r="B1511" t="s">
        <v>1394</v>
      </c>
      <c r="C1511" t="s">
        <v>417</v>
      </c>
      <c r="D1511">
        <v>0</v>
      </c>
      <c r="E1511">
        <v>62743.295714</v>
      </c>
      <c r="F1511">
        <v>23485354.834904999</v>
      </c>
      <c r="G1511" s="1">
        <f t="shared" si="23"/>
        <v>2348.5354834904997</v>
      </c>
    </row>
    <row r="1512" spans="1:7" hidden="1" x14ac:dyDescent="0.35">
      <c r="A1512" t="s">
        <v>1465</v>
      </c>
      <c r="B1512" t="s">
        <v>1435</v>
      </c>
      <c r="C1512" t="s">
        <v>417</v>
      </c>
      <c r="D1512">
        <v>0</v>
      </c>
      <c r="E1512">
        <v>61624.967977</v>
      </c>
      <c r="F1512">
        <v>24926020.644857999</v>
      </c>
      <c r="G1512" s="1">
        <f t="shared" si="23"/>
        <v>2492.6020644857999</v>
      </c>
    </row>
    <row r="1513" spans="1:7" hidden="1" x14ac:dyDescent="0.35">
      <c r="A1513" t="s">
        <v>1466</v>
      </c>
      <c r="B1513" t="s">
        <v>1442</v>
      </c>
      <c r="C1513" t="s">
        <v>422</v>
      </c>
      <c r="D1513">
        <v>0</v>
      </c>
      <c r="E1513">
        <v>91352.139557999995</v>
      </c>
      <c r="F1513">
        <v>193711954.627406</v>
      </c>
      <c r="G1513" s="1">
        <f t="shared" si="23"/>
        <v>19371.195462740601</v>
      </c>
    </row>
    <row r="1514" spans="1:7" hidden="1" x14ac:dyDescent="0.35">
      <c r="A1514" t="s">
        <v>1467</v>
      </c>
      <c r="B1514" t="s">
        <v>1442</v>
      </c>
      <c r="C1514" t="s">
        <v>422</v>
      </c>
      <c r="D1514">
        <v>0</v>
      </c>
      <c r="E1514">
        <v>83372.941219999993</v>
      </c>
      <c r="F1514">
        <v>246351433.60774601</v>
      </c>
      <c r="G1514" s="1">
        <f t="shared" si="23"/>
        <v>24635.1433607746</v>
      </c>
    </row>
    <row r="1515" spans="1:7" hidden="1" x14ac:dyDescent="0.35">
      <c r="A1515" t="s">
        <v>1468</v>
      </c>
      <c r="B1515" t="s">
        <v>1435</v>
      </c>
      <c r="C1515" t="s">
        <v>417</v>
      </c>
      <c r="D1515">
        <v>0</v>
      </c>
      <c r="E1515">
        <v>40808.132552000003</v>
      </c>
      <c r="F1515">
        <v>9706814.1001440007</v>
      </c>
      <c r="G1515" s="1">
        <f t="shared" si="23"/>
        <v>970.68141001440006</v>
      </c>
    </row>
    <row r="1516" spans="1:7" hidden="1" x14ac:dyDescent="0.35">
      <c r="A1516" t="s">
        <v>1469</v>
      </c>
      <c r="B1516" t="s">
        <v>1394</v>
      </c>
      <c r="C1516" t="s">
        <v>417</v>
      </c>
      <c r="D1516">
        <v>0</v>
      </c>
      <c r="E1516">
        <v>61724.340748000002</v>
      </c>
      <c r="F1516">
        <v>33962924.081914999</v>
      </c>
      <c r="G1516" s="1">
        <f t="shared" si="23"/>
        <v>3396.2924081914998</v>
      </c>
    </row>
    <row r="1517" spans="1:7" hidden="1" x14ac:dyDescent="0.35">
      <c r="A1517" t="s">
        <v>1232</v>
      </c>
      <c r="B1517" t="s">
        <v>1445</v>
      </c>
      <c r="C1517" t="s">
        <v>417</v>
      </c>
      <c r="D1517">
        <v>0</v>
      </c>
      <c r="E1517">
        <v>7126.9988729999995</v>
      </c>
      <c r="F1517">
        <v>1240456.3040110001</v>
      </c>
      <c r="G1517" s="1">
        <f t="shared" si="23"/>
        <v>124.04563040110001</v>
      </c>
    </row>
    <row r="1518" spans="1:7" hidden="1" x14ac:dyDescent="0.35">
      <c r="A1518" t="s">
        <v>1470</v>
      </c>
      <c r="B1518" t="s">
        <v>1442</v>
      </c>
      <c r="C1518" t="s">
        <v>422</v>
      </c>
      <c r="D1518">
        <v>0</v>
      </c>
      <c r="E1518">
        <v>57206.835454</v>
      </c>
      <c r="F1518">
        <v>153027650.19460401</v>
      </c>
      <c r="G1518" s="1">
        <f t="shared" si="23"/>
        <v>15302.765019460401</v>
      </c>
    </row>
    <row r="1519" spans="1:7" hidden="1" x14ac:dyDescent="0.35">
      <c r="A1519" t="s">
        <v>1471</v>
      </c>
      <c r="B1519" t="s">
        <v>1445</v>
      </c>
      <c r="C1519" t="s">
        <v>417</v>
      </c>
      <c r="D1519">
        <v>0</v>
      </c>
      <c r="E1519">
        <v>45989.056832000002</v>
      </c>
      <c r="F1519">
        <v>8838479.2601800002</v>
      </c>
      <c r="G1519" s="1">
        <f t="shared" si="23"/>
        <v>883.84792601800007</v>
      </c>
    </row>
    <row r="1520" spans="1:7" hidden="1" x14ac:dyDescent="0.35">
      <c r="A1520" t="s">
        <v>1472</v>
      </c>
      <c r="B1520" t="s">
        <v>1394</v>
      </c>
      <c r="C1520" t="s">
        <v>417</v>
      </c>
      <c r="D1520">
        <v>0</v>
      </c>
      <c r="E1520">
        <v>31536.408941000002</v>
      </c>
      <c r="F1520">
        <v>27198306.539161999</v>
      </c>
      <c r="G1520" s="1">
        <f t="shared" si="23"/>
        <v>2719.8306539161999</v>
      </c>
    </row>
    <row r="1521" spans="1:7" hidden="1" x14ac:dyDescent="0.35">
      <c r="A1521" t="s">
        <v>1473</v>
      </c>
      <c r="B1521" t="s">
        <v>1442</v>
      </c>
      <c r="C1521" t="s">
        <v>422</v>
      </c>
      <c r="D1521">
        <v>0</v>
      </c>
      <c r="E1521">
        <v>72466.784001000007</v>
      </c>
      <c r="F1521">
        <v>207876651.21687099</v>
      </c>
      <c r="G1521" s="1">
        <f t="shared" si="23"/>
        <v>20787.6651216871</v>
      </c>
    </row>
    <row r="1522" spans="1:7" hidden="1" x14ac:dyDescent="0.35">
      <c r="A1522" t="s">
        <v>1474</v>
      </c>
      <c r="B1522" t="s">
        <v>1442</v>
      </c>
      <c r="C1522" t="s">
        <v>422</v>
      </c>
      <c r="D1522">
        <v>0</v>
      </c>
      <c r="E1522">
        <v>91839.877473</v>
      </c>
      <c r="F1522">
        <v>299828513.11239499</v>
      </c>
      <c r="G1522" s="1">
        <f t="shared" si="23"/>
        <v>29982.851311239498</v>
      </c>
    </row>
    <row r="1523" spans="1:7" hidden="1" x14ac:dyDescent="0.35">
      <c r="A1523" t="s">
        <v>1475</v>
      </c>
      <c r="B1523" t="s">
        <v>1475</v>
      </c>
      <c r="C1523" t="s">
        <v>422</v>
      </c>
      <c r="D1523">
        <v>0</v>
      </c>
      <c r="E1523">
        <v>123877.68057700001</v>
      </c>
      <c r="F1523">
        <v>431380378.80326003</v>
      </c>
      <c r="G1523" s="1">
        <f t="shared" si="23"/>
        <v>43138.037880326003</v>
      </c>
    </row>
    <row r="1524" spans="1:7" hidden="1" x14ac:dyDescent="0.35">
      <c r="A1524" t="s">
        <v>1476</v>
      </c>
      <c r="B1524" t="s">
        <v>1435</v>
      </c>
      <c r="C1524" t="s">
        <v>417</v>
      </c>
      <c r="D1524">
        <v>0</v>
      </c>
      <c r="E1524">
        <v>73579.365441000002</v>
      </c>
      <c r="F1524">
        <v>38016202.284979001</v>
      </c>
      <c r="G1524" s="1">
        <f t="shared" si="23"/>
        <v>3801.6202284978999</v>
      </c>
    </row>
    <row r="1525" spans="1:7" hidden="1" x14ac:dyDescent="0.35">
      <c r="A1525" t="s">
        <v>1477</v>
      </c>
      <c r="B1525" t="s">
        <v>1435</v>
      </c>
      <c r="C1525" t="s">
        <v>417</v>
      </c>
      <c r="D1525">
        <v>0</v>
      </c>
      <c r="E1525">
        <v>86249.649363000004</v>
      </c>
      <c r="F1525">
        <v>20852779.563058998</v>
      </c>
      <c r="G1525" s="1">
        <f t="shared" si="23"/>
        <v>2085.2779563058998</v>
      </c>
    </row>
    <row r="1526" spans="1:7" hidden="1" x14ac:dyDescent="0.35">
      <c r="A1526" t="s">
        <v>1478</v>
      </c>
      <c r="B1526" t="s">
        <v>1435</v>
      </c>
      <c r="C1526" t="s">
        <v>417</v>
      </c>
      <c r="D1526">
        <v>0</v>
      </c>
      <c r="E1526">
        <v>87159.250094999996</v>
      </c>
      <c r="F1526">
        <v>56156963.787169002</v>
      </c>
      <c r="G1526" s="1">
        <f t="shared" si="23"/>
        <v>5615.6963787169007</v>
      </c>
    </row>
    <row r="1527" spans="1:7" hidden="1" x14ac:dyDescent="0.35">
      <c r="A1527" t="s">
        <v>1479</v>
      </c>
      <c r="B1527" t="s">
        <v>1394</v>
      </c>
      <c r="C1527" t="s">
        <v>417</v>
      </c>
      <c r="D1527">
        <v>0</v>
      </c>
      <c r="E1527">
        <v>1108.458869</v>
      </c>
      <c r="F1527">
        <v>20160.230608999998</v>
      </c>
      <c r="G1527" s="1">
        <f t="shared" si="23"/>
        <v>2.0160230608999998</v>
      </c>
    </row>
    <row r="1528" spans="1:7" hidden="1" x14ac:dyDescent="0.35">
      <c r="A1528" t="s">
        <v>1480</v>
      </c>
      <c r="B1528" t="s">
        <v>1394</v>
      </c>
      <c r="C1528" t="s">
        <v>417</v>
      </c>
      <c r="D1528">
        <v>0</v>
      </c>
      <c r="E1528">
        <v>49434.150629999996</v>
      </c>
      <c r="F1528">
        <v>22501507.966476001</v>
      </c>
      <c r="G1528" s="1">
        <f t="shared" si="23"/>
        <v>2250.1507966476001</v>
      </c>
    </row>
    <row r="1529" spans="1:7" hidden="1" x14ac:dyDescent="0.35">
      <c r="A1529" t="s">
        <v>1481</v>
      </c>
      <c r="B1529" t="s">
        <v>1442</v>
      </c>
      <c r="C1529" t="s">
        <v>422</v>
      </c>
      <c r="D1529">
        <v>0</v>
      </c>
      <c r="E1529">
        <v>66057.889832000001</v>
      </c>
      <c r="F1529">
        <v>145744387.44207299</v>
      </c>
      <c r="G1529" s="1">
        <f t="shared" si="23"/>
        <v>14574.438744207298</v>
      </c>
    </row>
    <row r="1530" spans="1:7" hidden="1" x14ac:dyDescent="0.35">
      <c r="A1530" t="s">
        <v>1482</v>
      </c>
      <c r="B1530" t="s">
        <v>1442</v>
      </c>
      <c r="C1530" t="s">
        <v>422</v>
      </c>
      <c r="D1530">
        <v>0</v>
      </c>
      <c r="E1530">
        <v>145226.87831100001</v>
      </c>
      <c r="F1530">
        <v>423224385.16326398</v>
      </c>
      <c r="G1530" s="1">
        <f t="shared" si="23"/>
        <v>42322.438516326394</v>
      </c>
    </row>
    <row r="1531" spans="1:7" hidden="1" x14ac:dyDescent="0.35">
      <c r="A1531" t="s">
        <v>1483</v>
      </c>
      <c r="B1531" t="s">
        <v>1475</v>
      </c>
      <c r="C1531" t="s">
        <v>422</v>
      </c>
      <c r="D1531">
        <v>0</v>
      </c>
      <c r="E1531">
        <v>52967.446150000003</v>
      </c>
      <c r="F1531">
        <v>102831136.152043</v>
      </c>
      <c r="G1531" s="1">
        <f t="shared" si="23"/>
        <v>10283.1136152043</v>
      </c>
    </row>
    <row r="1532" spans="1:7" hidden="1" x14ac:dyDescent="0.35">
      <c r="A1532" t="s">
        <v>1484</v>
      </c>
      <c r="B1532" t="s">
        <v>1475</v>
      </c>
      <c r="C1532" t="s">
        <v>422</v>
      </c>
      <c r="D1532">
        <v>0</v>
      </c>
      <c r="E1532">
        <v>68183.472848999998</v>
      </c>
      <c r="F1532">
        <v>154996281.25389299</v>
      </c>
      <c r="G1532" s="1">
        <f t="shared" si="23"/>
        <v>15499.628125389299</v>
      </c>
    </row>
    <row r="1533" spans="1:7" hidden="1" x14ac:dyDescent="0.35">
      <c r="A1533" t="s">
        <v>1485</v>
      </c>
      <c r="B1533" t="s">
        <v>1435</v>
      </c>
      <c r="C1533" t="s">
        <v>417</v>
      </c>
      <c r="D1533">
        <v>0</v>
      </c>
      <c r="E1533">
        <v>26401.727234999998</v>
      </c>
      <c r="F1533">
        <v>3261827.5422749999</v>
      </c>
      <c r="G1533" s="1">
        <f t="shared" si="23"/>
        <v>326.18275422749997</v>
      </c>
    </row>
    <row r="1534" spans="1:7" hidden="1" x14ac:dyDescent="0.35">
      <c r="A1534" t="s">
        <v>1486</v>
      </c>
      <c r="B1534" t="s">
        <v>1475</v>
      </c>
      <c r="C1534" t="s">
        <v>422</v>
      </c>
      <c r="D1534">
        <v>0</v>
      </c>
      <c r="E1534">
        <v>45760.127105</v>
      </c>
      <c r="F1534">
        <v>104947221.886824</v>
      </c>
      <c r="G1534" s="1">
        <f t="shared" si="23"/>
        <v>10494.722188682399</v>
      </c>
    </row>
    <row r="1535" spans="1:7" hidden="1" x14ac:dyDescent="0.35">
      <c r="A1535" t="s">
        <v>1487</v>
      </c>
      <c r="B1535" t="s">
        <v>1445</v>
      </c>
      <c r="C1535" t="s">
        <v>417</v>
      </c>
      <c r="D1535">
        <v>0</v>
      </c>
      <c r="E1535">
        <v>24972.219168</v>
      </c>
      <c r="F1535">
        <v>7720115.2867980003</v>
      </c>
      <c r="G1535" s="1">
        <f t="shared" si="23"/>
        <v>772.01152867979999</v>
      </c>
    </row>
    <row r="1536" spans="1:7" hidden="1" x14ac:dyDescent="0.35">
      <c r="A1536" t="s">
        <v>1394</v>
      </c>
      <c r="B1536" t="s">
        <v>1394</v>
      </c>
      <c r="C1536" t="s">
        <v>417</v>
      </c>
      <c r="D1536">
        <v>0</v>
      </c>
      <c r="E1536">
        <v>18413.020452000001</v>
      </c>
      <c r="F1536">
        <v>5689915.3896019999</v>
      </c>
      <c r="G1536" s="1">
        <f t="shared" si="23"/>
        <v>568.99153896020005</v>
      </c>
    </row>
    <row r="1537" spans="1:7" hidden="1" x14ac:dyDescent="0.35">
      <c r="A1537" t="s">
        <v>1488</v>
      </c>
      <c r="B1537" t="s">
        <v>1475</v>
      </c>
      <c r="C1537" t="s">
        <v>422</v>
      </c>
      <c r="D1537">
        <v>0</v>
      </c>
      <c r="E1537">
        <v>26168.928337000001</v>
      </c>
      <c r="F1537">
        <v>34655697.263805002</v>
      </c>
      <c r="G1537" s="1">
        <f t="shared" si="23"/>
        <v>3465.5697263805</v>
      </c>
    </row>
    <row r="1538" spans="1:7" hidden="1" x14ac:dyDescent="0.35">
      <c r="A1538" t="s">
        <v>1489</v>
      </c>
      <c r="B1538" t="s">
        <v>1475</v>
      </c>
      <c r="C1538" t="s">
        <v>422</v>
      </c>
      <c r="D1538">
        <v>0</v>
      </c>
      <c r="E1538">
        <v>70762.79307</v>
      </c>
      <c r="F1538">
        <v>124846077.019016</v>
      </c>
      <c r="G1538" s="1">
        <f t="shared" si="23"/>
        <v>12484.607701901599</v>
      </c>
    </row>
    <row r="1539" spans="1:7" hidden="1" x14ac:dyDescent="0.35">
      <c r="A1539" t="s">
        <v>1490</v>
      </c>
      <c r="B1539" t="s">
        <v>1387</v>
      </c>
      <c r="C1539" t="s">
        <v>1387</v>
      </c>
      <c r="D1539">
        <v>0</v>
      </c>
      <c r="E1539">
        <v>162528.15252599999</v>
      </c>
      <c r="F1539">
        <v>691660391.81141806</v>
      </c>
      <c r="G1539" s="1">
        <f t="shared" ref="G1539:G1602" si="24">+F1539/10000</f>
        <v>69166.039181141809</v>
      </c>
    </row>
    <row r="1540" spans="1:7" hidden="1" x14ac:dyDescent="0.35">
      <c r="A1540" t="s">
        <v>1491</v>
      </c>
      <c r="B1540" t="s">
        <v>1435</v>
      </c>
      <c r="C1540" t="s">
        <v>417</v>
      </c>
      <c r="D1540">
        <v>0</v>
      </c>
      <c r="E1540">
        <v>19980.521838000001</v>
      </c>
      <c r="F1540">
        <v>6935531.7601939999</v>
      </c>
      <c r="G1540" s="1">
        <f t="shared" si="24"/>
        <v>693.55317601939998</v>
      </c>
    </row>
    <row r="1541" spans="1:7" hidden="1" x14ac:dyDescent="0.35">
      <c r="A1541" t="s">
        <v>1492</v>
      </c>
      <c r="B1541" t="s">
        <v>1394</v>
      </c>
      <c r="C1541" t="s">
        <v>417</v>
      </c>
      <c r="D1541">
        <v>0</v>
      </c>
      <c r="E1541">
        <v>99512.426047999994</v>
      </c>
      <c r="F1541">
        <v>54839045.314375997</v>
      </c>
      <c r="G1541" s="1">
        <f t="shared" si="24"/>
        <v>5483.9045314375999</v>
      </c>
    </row>
    <row r="1542" spans="1:7" hidden="1" x14ac:dyDescent="0.35">
      <c r="A1542" t="s">
        <v>1493</v>
      </c>
      <c r="B1542" t="s">
        <v>1387</v>
      </c>
      <c r="C1542" t="s">
        <v>1387</v>
      </c>
      <c r="D1542">
        <v>0</v>
      </c>
      <c r="E1542">
        <v>45035.600812999997</v>
      </c>
      <c r="F1542">
        <v>77746239.268006995</v>
      </c>
      <c r="G1542" s="1">
        <f t="shared" si="24"/>
        <v>7774.6239268006993</v>
      </c>
    </row>
    <row r="1543" spans="1:7" hidden="1" x14ac:dyDescent="0.35">
      <c r="A1543" t="s">
        <v>1494</v>
      </c>
      <c r="B1543" t="s">
        <v>1475</v>
      </c>
      <c r="C1543" t="s">
        <v>422</v>
      </c>
      <c r="D1543">
        <v>0</v>
      </c>
      <c r="E1543">
        <v>39474.470869999997</v>
      </c>
      <c r="F1543">
        <v>68424877.250652999</v>
      </c>
      <c r="G1543" s="1">
        <f t="shared" si="24"/>
        <v>6842.4877250652999</v>
      </c>
    </row>
    <row r="1544" spans="1:7" hidden="1" x14ac:dyDescent="0.35">
      <c r="A1544" t="s">
        <v>1435</v>
      </c>
      <c r="B1544" t="s">
        <v>1435</v>
      </c>
      <c r="C1544" t="s">
        <v>417</v>
      </c>
      <c r="D1544">
        <v>0</v>
      </c>
      <c r="E1544">
        <v>17994.755290000001</v>
      </c>
      <c r="F1544">
        <v>5228785.2644220004</v>
      </c>
      <c r="G1544" s="1">
        <f t="shared" si="24"/>
        <v>522.87852644220004</v>
      </c>
    </row>
    <row r="1545" spans="1:7" hidden="1" x14ac:dyDescent="0.35">
      <c r="A1545" t="s">
        <v>1495</v>
      </c>
      <c r="B1545" t="s">
        <v>1442</v>
      </c>
      <c r="C1545" t="s">
        <v>422</v>
      </c>
      <c r="D1545">
        <v>0</v>
      </c>
      <c r="E1545">
        <v>59120.558236999997</v>
      </c>
      <c r="F1545">
        <v>141566742.556914</v>
      </c>
      <c r="G1545" s="1">
        <f t="shared" si="24"/>
        <v>14156.6742556914</v>
      </c>
    </row>
    <row r="1546" spans="1:7" hidden="1" x14ac:dyDescent="0.35">
      <c r="A1546" t="s">
        <v>1496</v>
      </c>
      <c r="B1546" t="s">
        <v>1435</v>
      </c>
      <c r="C1546" t="s">
        <v>417</v>
      </c>
      <c r="D1546">
        <v>0</v>
      </c>
      <c r="E1546">
        <v>84930.456932999994</v>
      </c>
      <c r="F1546">
        <v>50873258.329277001</v>
      </c>
      <c r="G1546" s="1">
        <f t="shared" si="24"/>
        <v>5087.3258329277005</v>
      </c>
    </row>
    <row r="1547" spans="1:7" hidden="1" x14ac:dyDescent="0.35">
      <c r="A1547" t="s">
        <v>1497</v>
      </c>
      <c r="B1547" t="s">
        <v>1430</v>
      </c>
      <c r="C1547" t="s">
        <v>1387</v>
      </c>
      <c r="D1547">
        <v>0</v>
      </c>
      <c r="E1547">
        <v>125225.804707</v>
      </c>
      <c r="F1547">
        <v>437521402.54256701</v>
      </c>
      <c r="G1547" s="1">
        <f t="shared" si="24"/>
        <v>43752.140254256701</v>
      </c>
    </row>
    <row r="1548" spans="1:7" hidden="1" x14ac:dyDescent="0.35">
      <c r="A1548" t="s">
        <v>1498</v>
      </c>
      <c r="B1548" t="s">
        <v>1475</v>
      </c>
      <c r="C1548" t="s">
        <v>422</v>
      </c>
      <c r="D1548">
        <v>0</v>
      </c>
      <c r="E1548">
        <v>45612.770296000002</v>
      </c>
      <c r="F1548">
        <v>99036484.019096002</v>
      </c>
      <c r="G1548" s="1">
        <f t="shared" si="24"/>
        <v>9903.6484019096006</v>
      </c>
    </row>
    <row r="1549" spans="1:7" hidden="1" x14ac:dyDescent="0.35">
      <c r="A1549" t="s">
        <v>1499</v>
      </c>
      <c r="B1549" t="s">
        <v>1475</v>
      </c>
      <c r="C1549" t="s">
        <v>422</v>
      </c>
      <c r="D1549">
        <v>0</v>
      </c>
      <c r="E1549">
        <v>142538.58519300001</v>
      </c>
      <c r="F1549">
        <v>689398950.40573299</v>
      </c>
      <c r="G1549" s="1">
        <f t="shared" si="24"/>
        <v>68939.895040573305</v>
      </c>
    </row>
    <row r="1550" spans="1:7" hidden="1" x14ac:dyDescent="0.35">
      <c r="A1550" t="s">
        <v>66</v>
      </c>
      <c r="B1550" t="s">
        <v>1435</v>
      </c>
      <c r="C1550" t="s">
        <v>417</v>
      </c>
      <c r="D1550">
        <v>0</v>
      </c>
      <c r="E1550">
        <v>5971.8284540000004</v>
      </c>
      <c r="F1550">
        <v>1497425.289266</v>
      </c>
      <c r="G1550" s="1">
        <f t="shared" si="24"/>
        <v>149.74252892660002</v>
      </c>
    </row>
    <row r="1551" spans="1:7" hidden="1" x14ac:dyDescent="0.35">
      <c r="A1551" t="s">
        <v>1500</v>
      </c>
      <c r="B1551" t="s">
        <v>1394</v>
      </c>
      <c r="C1551" t="s">
        <v>417</v>
      </c>
      <c r="D1551">
        <v>0</v>
      </c>
      <c r="E1551">
        <v>111811.54563199999</v>
      </c>
      <c r="F1551">
        <v>124681174.76311401</v>
      </c>
      <c r="G1551" s="1">
        <f t="shared" si="24"/>
        <v>12468.117476311401</v>
      </c>
    </row>
    <row r="1552" spans="1:7" hidden="1" x14ac:dyDescent="0.35">
      <c r="A1552" t="s">
        <v>1501</v>
      </c>
      <c r="B1552" t="s">
        <v>1435</v>
      </c>
      <c r="C1552" t="s">
        <v>417</v>
      </c>
      <c r="D1552">
        <v>0</v>
      </c>
      <c r="E1552">
        <v>998.14441699999998</v>
      </c>
      <c r="F1552">
        <v>42387.046527999999</v>
      </c>
      <c r="G1552" s="1">
        <f t="shared" si="24"/>
        <v>4.2387046528000001</v>
      </c>
    </row>
    <row r="1553" spans="1:7" hidden="1" x14ac:dyDescent="0.35">
      <c r="A1553" t="s">
        <v>1502</v>
      </c>
      <c r="B1553" t="s">
        <v>1394</v>
      </c>
      <c r="C1553" t="s">
        <v>417</v>
      </c>
      <c r="D1553">
        <v>0</v>
      </c>
      <c r="E1553">
        <v>55296.296131000003</v>
      </c>
      <c r="F1553">
        <v>20853145.782178</v>
      </c>
      <c r="G1553" s="1">
        <f t="shared" si="24"/>
        <v>2085.3145782177999</v>
      </c>
    </row>
    <row r="1554" spans="1:7" hidden="1" x14ac:dyDescent="0.35">
      <c r="A1554" t="s">
        <v>1503</v>
      </c>
      <c r="B1554" t="s">
        <v>419</v>
      </c>
      <c r="C1554" t="s">
        <v>417</v>
      </c>
      <c r="D1554">
        <v>0</v>
      </c>
      <c r="E1554">
        <v>23809.769971999998</v>
      </c>
      <c r="F1554">
        <v>11056725.437408</v>
      </c>
      <c r="G1554" s="1">
        <f t="shared" si="24"/>
        <v>1105.6725437407999</v>
      </c>
    </row>
    <row r="1555" spans="1:7" hidden="1" x14ac:dyDescent="0.35">
      <c r="A1555" t="s">
        <v>331</v>
      </c>
      <c r="B1555" t="s">
        <v>1475</v>
      </c>
      <c r="C1555" t="s">
        <v>422</v>
      </c>
      <c r="D1555">
        <v>0</v>
      </c>
      <c r="E1555">
        <v>51319.749078000001</v>
      </c>
      <c r="F1555">
        <v>129940866.68983001</v>
      </c>
      <c r="G1555" s="1">
        <f t="shared" si="24"/>
        <v>12994.086668983</v>
      </c>
    </row>
    <row r="1556" spans="1:7" hidden="1" x14ac:dyDescent="0.35">
      <c r="A1556" t="s">
        <v>1504</v>
      </c>
      <c r="B1556" t="s">
        <v>1435</v>
      </c>
      <c r="C1556" t="s">
        <v>417</v>
      </c>
      <c r="D1556">
        <v>0</v>
      </c>
      <c r="E1556">
        <v>34868.840350999999</v>
      </c>
      <c r="F1556">
        <v>15596840.001189999</v>
      </c>
      <c r="G1556" s="1">
        <f t="shared" si="24"/>
        <v>1559.6840001189998</v>
      </c>
    </row>
    <row r="1557" spans="1:7" hidden="1" x14ac:dyDescent="0.35">
      <c r="A1557" t="s">
        <v>1505</v>
      </c>
      <c r="B1557" t="s">
        <v>1475</v>
      </c>
      <c r="C1557" t="s">
        <v>422</v>
      </c>
      <c r="D1557">
        <v>0</v>
      </c>
      <c r="E1557">
        <v>103564.260888</v>
      </c>
      <c r="F1557">
        <v>309161403.28562897</v>
      </c>
      <c r="G1557" s="1">
        <f t="shared" si="24"/>
        <v>30916.140328562899</v>
      </c>
    </row>
    <row r="1558" spans="1:7" hidden="1" x14ac:dyDescent="0.35">
      <c r="A1558" t="s">
        <v>1506</v>
      </c>
      <c r="B1558" t="s">
        <v>1435</v>
      </c>
      <c r="C1558" t="s">
        <v>417</v>
      </c>
      <c r="D1558">
        <v>0</v>
      </c>
      <c r="E1558">
        <v>58551.948664000003</v>
      </c>
      <c r="F1558">
        <v>17236384.446387999</v>
      </c>
      <c r="G1558" s="1">
        <f t="shared" si="24"/>
        <v>1723.6384446387999</v>
      </c>
    </row>
    <row r="1559" spans="1:7" hidden="1" x14ac:dyDescent="0.35">
      <c r="A1559" t="s">
        <v>273</v>
      </c>
      <c r="B1559" t="s">
        <v>1445</v>
      </c>
      <c r="C1559" t="s">
        <v>417</v>
      </c>
      <c r="D1559">
        <v>0</v>
      </c>
      <c r="E1559">
        <v>151071.366006</v>
      </c>
      <c r="F1559">
        <v>93812264.224675</v>
      </c>
      <c r="G1559" s="1">
        <f t="shared" si="24"/>
        <v>9381.2264224675</v>
      </c>
    </row>
    <row r="1560" spans="1:7" hidden="1" x14ac:dyDescent="0.35">
      <c r="A1560" t="s">
        <v>1507</v>
      </c>
      <c r="B1560" t="s">
        <v>1387</v>
      </c>
      <c r="C1560" t="s">
        <v>1387</v>
      </c>
      <c r="D1560">
        <v>0</v>
      </c>
      <c r="E1560">
        <v>143126.17324400001</v>
      </c>
      <c r="F1560">
        <v>559155150.11571002</v>
      </c>
      <c r="G1560" s="1">
        <f t="shared" si="24"/>
        <v>55915.515011570998</v>
      </c>
    </row>
    <row r="1561" spans="1:7" hidden="1" x14ac:dyDescent="0.35">
      <c r="A1561" t="s">
        <v>321</v>
      </c>
      <c r="B1561" t="s">
        <v>1475</v>
      </c>
      <c r="C1561" t="s">
        <v>422</v>
      </c>
      <c r="D1561">
        <v>0</v>
      </c>
      <c r="E1561">
        <v>85811.038715000002</v>
      </c>
      <c r="F1561">
        <v>228211325.60658899</v>
      </c>
      <c r="G1561" s="1">
        <f t="shared" si="24"/>
        <v>22821.132560658898</v>
      </c>
    </row>
    <row r="1562" spans="1:7" hidden="1" x14ac:dyDescent="0.35">
      <c r="A1562" t="s">
        <v>1508</v>
      </c>
      <c r="B1562" t="s">
        <v>1394</v>
      </c>
      <c r="C1562" t="s">
        <v>417</v>
      </c>
      <c r="D1562">
        <v>0</v>
      </c>
      <c r="E1562">
        <v>91609.625847000003</v>
      </c>
      <c r="F1562">
        <v>15651784.025409</v>
      </c>
      <c r="G1562" s="1">
        <f t="shared" si="24"/>
        <v>1565.1784025408999</v>
      </c>
    </row>
    <row r="1563" spans="1:7" hidden="1" x14ac:dyDescent="0.35">
      <c r="A1563" t="s">
        <v>1509</v>
      </c>
      <c r="B1563" t="s">
        <v>1430</v>
      </c>
      <c r="C1563" t="s">
        <v>1387</v>
      </c>
      <c r="D1563">
        <v>0</v>
      </c>
      <c r="E1563">
        <v>106812.65410499999</v>
      </c>
      <c r="F1563">
        <v>290400108.21574497</v>
      </c>
      <c r="G1563" s="1">
        <f t="shared" si="24"/>
        <v>29040.010821574499</v>
      </c>
    </row>
    <row r="1564" spans="1:7" hidden="1" x14ac:dyDescent="0.35">
      <c r="A1564" t="s">
        <v>1510</v>
      </c>
      <c r="B1564" t="s">
        <v>1475</v>
      </c>
      <c r="C1564" t="s">
        <v>422</v>
      </c>
      <c r="D1564">
        <v>0</v>
      </c>
      <c r="E1564">
        <v>82558.949336999998</v>
      </c>
      <c r="F1564">
        <v>169710857.30952799</v>
      </c>
      <c r="G1564" s="1">
        <f t="shared" si="24"/>
        <v>16971.0857309528</v>
      </c>
    </row>
    <row r="1565" spans="1:7" hidden="1" x14ac:dyDescent="0.35">
      <c r="A1565" t="s">
        <v>1511</v>
      </c>
      <c r="B1565" t="s">
        <v>416</v>
      </c>
      <c r="C1565" t="s">
        <v>417</v>
      </c>
      <c r="D1565">
        <v>0</v>
      </c>
      <c r="E1565">
        <v>88844.481494000007</v>
      </c>
      <c r="F1565">
        <v>52982544.763857998</v>
      </c>
      <c r="G1565" s="1">
        <f t="shared" si="24"/>
        <v>5298.2544763857995</v>
      </c>
    </row>
    <row r="1566" spans="1:7" hidden="1" x14ac:dyDescent="0.35">
      <c r="A1566" t="s">
        <v>1413</v>
      </c>
      <c r="B1566" t="s">
        <v>419</v>
      </c>
      <c r="C1566" t="s">
        <v>417</v>
      </c>
      <c r="D1566">
        <v>0</v>
      </c>
      <c r="E1566">
        <v>45796.101881000002</v>
      </c>
      <c r="F1566">
        <v>38065425.690315999</v>
      </c>
      <c r="G1566" s="1">
        <f t="shared" si="24"/>
        <v>3806.5425690316001</v>
      </c>
    </row>
    <row r="1567" spans="1:7" hidden="1" x14ac:dyDescent="0.35">
      <c r="A1567" t="s">
        <v>1512</v>
      </c>
      <c r="B1567" t="s">
        <v>1513</v>
      </c>
      <c r="C1567" t="s">
        <v>1514</v>
      </c>
      <c r="D1567">
        <v>0</v>
      </c>
      <c r="E1567">
        <v>118415.74009199999</v>
      </c>
      <c r="F1567">
        <v>381128.51797300001</v>
      </c>
      <c r="G1567" s="1">
        <f t="shared" si="24"/>
        <v>38.112851797300003</v>
      </c>
    </row>
    <row r="1568" spans="1:7" hidden="1" x14ac:dyDescent="0.35">
      <c r="A1568" t="s">
        <v>1209</v>
      </c>
      <c r="B1568" t="s">
        <v>1394</v>
      </c>
      <c r="C1568" t="s">
        <v>417</v>
      </c>
      <c r="D1568">
        <v>0</v>
      </c>
      <c r="E1568">
        <v>25560.605593</v>
      </c>
      <c r="F1568">
        <v>6759249.9469630001</v>
      </c>
      <c r="G1568" s="1">
        <f t="shared" si="24"/>
        <v>675.92499469630002</v>
      </c>
    </row>
    <row r="1569" spans="1:7" hidden="1" x14ac:dyDescent="0.35">
      <c r="A1569" t="s">
        <v>1144</v>
      </c>
      <c r="B1569" t="s">
        <v>1394</v>
      </c>
      <c r="C1569" t="s">
        <v>417</v>
      </c>
      <c r="D1569">
        <v>0</v>
      </c>
      <c r="E1569">
        <v>72430.672216999999</v>
      </c>
      <c r="F1569">
        <v>46828804.710020997</v>
      </c>
      <c r="G1569" s="1">
        <f t="shared" si="24"/>
        <v>4682.8804710020995</v>
      </c>
    </row>
    <row r="1570" spans="1:7" hidden="1" x14ac:dyDescent="0.35">
      <c r="A1570" t="s">
        <v>1515</v>
      </c>
      <c r="B1570" t="s">
        <v>416</v>
      </c>
      <c r="C1570" t="s">
        <v>417</v>
      </c>
      <c r="D1570">
        <v>0</v>
      </c>
      <c r="E1570">
        <v>44171.539805</v>
      </c>
      <c r="F1570">
        <v>38745050.611861996</v>
      </c>
      <c r="G1570" s="1">
        <f t="shared" si="24"/>
        <v>3874.5050611861998</v>
      </c>
    </row>
    <row r="1571" spans="1:7" hidden="1" x14ac:dyDescent="0.35">
      <c r="A1571" t="s">
        <v>264</v>
      </c>
      <c r="B1571" t="s">
        <v>421</v>
      </c>
      <c r="C1571" t="s">
        <v>422</v>
      </c>
      <c r="D1571">
        <v>0</v>
      </c>
      <c r="E1571">
        <v>82577.233869999996</v>
      </c>
      <c r="F1571">
        <v>159156820.35803801</v>
      </c>
      <c r="G1571" s="1">
        <f t="shared" si="24"/>
        <v>15915.6820358038</v>
      </c>
    </row>
    <row r="1572" spans="1:7" hidden="1" x14ac:dyDescent="0.35">
      <c r="A1572" t="s">
        <v>521</v>
      </c>
      <c r="B1572" t="s">
        <v>1387</v>
      </c>
      <c r="C1572" t="s">
        <v>1387</v>
      </c>
      <c r="D1572">
        <v>0</v>
      </c>
      <c r="E1572">
        <v>185219.32076500001</v>
      </c>
      <c r="F1572">
        <v>1008681593.7503</v>
      </c>
      <c r="G1572" s="1">
        <f t="shared" si="24"/>
        <v>100868.15937503001</v>
      </c>
    </row>
    <row r="1573" spans="1:7" hidden="1" x14ac:dyDescent="0.35">
      <c r="A1573" t="s">
        <v>570</v>
      </c>
      <c r="B1573" t="s">
        <v>1435</v>
      </c>
      <c r="C1573" t="s">
        <v>417</v>
      </c>
      <c r="D1573">
        <v>0</v>
      </c>
      <c r="E1573">
        <v>51481.484800999999</v>
      </c>
      <c r="F1573">
        <v>12934617.953396</v>
      </c>
      <c r="G1573" s="1">
        <f t="shared" si="24"/>
        <v>1293.4617953396</v>
      </c>
    </row>
    <row r="1574" spans="1:7" hidden="1" x14ac:dyDescent="0.35">
      <c r="A1574" t="s">
        <v>1516</v>
      </c>
      <c r="B1574" t="s">
        <v>1475</v>
      </c>
      <c r="C1574" t="s">
        <v>422</v>
      </c>
      <c r="D1574">
        <v>0</v>
      </c>
      <c r="E1574">
        <v>52358.408921000002</v>
      </c>
      <c r="F1574">
        <v>129723410.280755</v>
      </c>
      <c r="G1574" s="1">
        <f t="shared" si="24"/>
        <v>12972.3410280755</v>
      </c>
    </row>
    <row r="1575" spans="1:7" hidden="1" x14ac:dyDescent="0.35">
      <c r="A1575" t="s">
        <v>1517</v>
      </c>
      <c r="B1575" t="s">
        <v>419</v>
      </c>
      <c r="C1575" t="s">
        <v>417</v>
      </c>
      <c r="D1575">
        <v>0</v>
      </c>
      <c r="E1575">
        <v>8947.0071850000004</v>
      </c>
      <c r="F1575">
        <v>758668.44475100003</v>
      </c>
      <c r="G1575" s="1">
        <f t="shared" si="24"/>
        <v>75.86684447510001</v>
      </c>
    </row>
    <row r="1576" spans="1:7" hidden="1" x14ac:dyDescent="0.35">
      <c r="A1576" t="s">
        <v>1518</v>
      </c>
      <c r="B1576" t="s">
        <v>419</v>
      </c>
      <c r="C1576" t="s">
        <v>417</v>
      </c>
      <c r="D1576">
        <v>0</v>
      </c>
      <c r="E1576">
        <v>4331.1449890000004</v>
      </c>
      <c r="F1576">
        <v>525989.30499099998</v>
      </c>
      <c r="G1576" s="1">
        <f t="shared" si="24"/>
        <v>52.5989304991</v>
      </c>
    </row>
    <row r="1577" spans="1:7" hidden="1" x14ac:dyDescent="0.35">
      <c r="A1577" t="s">
        <v>1519</v>
      </c>
      <c r="B1577" t="s">
        <v>419</v>
      </c>
      <c r="C1577" t="s">
        <v>417</v>
      </c>
      <c r="D1577">
        <v>0</v>
      </c>
      <c r="E1577">
        <v>75211.939928000007</v>
      </c>
      <c r="F1577">
        <v>20431913.210912999</v>
      </c>
      <c r="G1577" s="1">
        <f t="shared" si="24"/>
        <v>2043.1913210912999</v>
      </c>
    </row>
    <row r="1578" spans="1:7" hidden="1" x14ac:dyDescent="0.35">
      <c r="A1578" t="s">
        <v>1520</v>
      </c>
      <c r="B1578" t="s">
        <v>419</v>
      </c>
      <c r="C1578" t="s">
        <v>417</v>
      </c>
      <c r="D1578">
        <v>0</v>
      </c>
      <c r="E1578">
        <v>94513.968364</v>
      </c>
      <c r="F1578">
        <v>43908351.412873998</v>
      </c>
      <c r="G1578" s="1">
        <f t="shared" si="24"/>
        <v>4390.8351412873999</v>
      </c>
    </row>
    <row r="1579" spans="1:7" hidden="1" x14ac:dyDescent="0.35">
      <c r="A1579" t="s">
        <v>1521</v>
      </c>
      <c r="B1579" t="s">
        <v>416</v>
      </c>
      <c r="C1579" t="s">
        <v>417</v>
      </c>
      <c r="D1579">
        <v>0</v>
      </c>
      <c r="E1579">
        <v>89437.516061999995</v>
      </c>
      <c r="F1579">
        <v>52299221.093544997</v>
      </c>
      <c r="G1579" s="1">
        <f t="shared" si="24"/>
        <v>5229.9221093544993</v>
      </c>
    </row>
    <row r="1580" spans="1:7" hidden="1" x14ac:dyDescent="0.35">
      <c r="A1580" t="s">
        <v>1522</v>
      </c>
      <c r="B1580" t="s">
        <v>426</v>
      </c>
      <c r="C1580" t="s">
        <v>427</v>
      </c>
      <c r="D1580">
        <v>0</v>
      </c>
      <c r="E1580">
        <v>22466.951836</v>
      </c>
      <c r="F1580">
        <v>3065738.4096039999</v>
      </c>
      <c r="G1580" s="1">
        <f t="shared" si="24"/>
        <v>306.57384096039999</v>
      </c>
    </row>
    <row r="1581" spans="1:7" hidden="1" x14ac:dyDescent="0.35">
      <c r="A1581" t="s">
        <v>1523</v>
      </c>
      <c r="B1581" t="s">
        <v>1475</v>
      </c>
      <c r="C1581" t="s">
        <v>422</v>
      </c>
      <c r="D1581">
        <v>0</v>
      </c>
      <c r="E1581">
        <v>87518.992068000007</v>
      </c>
      <c r="F1581">
        <v>260106305.02713701</v>
      </c>
      <c r="G1581" s="1">
        <f t="shared" si="24"/>
        <v>26010.630502713702</v>
      </c>
    </row>
    <row r="1582" spans="1:7" hidden="1" x14ac:dyDescent="0.35">
      <c r="A1582" t="s">
        <v>1524</v>
      </c>
      <c r="B1582" t="s">
        <v>416</v>
      </c>
      <c r="C1582" t="s">
        <v>417</v>
      </c>
      <c r="D1582">
        <v>0</v>
      </c>
      <c r="E1582">
        <v>119589.881652</v>
      </c>
      <c r="F1582">
        <v>262782339.84940699</v>
      </c>
      <c r="G1582" s="1">
        <f t="shared" si="24"/>
        <v>26278.2339849407</v>
      </c>
    </row>
    <row r="1583" spans="1:7" hidden="1" x14ac:dyDescent="0.35">
      <c r="A1583" t="s">
        <v>1525</v>
      </c>
      <c r="B1583" t="s">
        <v>421</v>
      </c>
      <c r="C1583" t="s">
        <v>422</v>
      </c>
      <c r="D1583">
        <v>0</v>
      </c>
      <c r="E1583">
        <v>162597.92516300001</v>
      </c>
      <c r="F1583">
        <v>52494890.510434002</v>
      </c>
      <c r="G1583" s="1">
        <f t="shared" si="24"/>
        <v>5249.4890510433997</v>
      </c>
    </row>
    <row r="1584" spans="1:7" hidden="1" x14ac:dyDescent="0.35">
      <c r="A1584" t="s">
        <v>1526</v>
      </c>
      <c r="B1584" t="s">
        <v>421</v>
      </c>
      <c r="C1584" t="s">
        <v>422</v>
      </c>
      <c r="D1584">
        <v>0</v>
      </c>
      <c r="E1584">
        <v>270140.41341699997</v>
      </c>
      <c r="F1584">
        <v>195037147.03916499</v>
      </c>
      <c r="G1584" s="1">
        <f t="shared" si="24"/>
        <v>19503.714703916499</v>
      </c>
    </row>
    <row r="1585" spans="1:7" hidden="1" x14ac:dyDescent="0.35">
      <c r="A1585" t="s">
        <v>430</v>
      </c>
      <c r="B1585" t="s">
        <v>430</v>
      </c>
      <c r="C1585" t="s">
        <v>417</v>
      </c>
      <c r="D1585">
        <v>0</v>
      </c>
      <c r="E1585">
        <v>90351.200912</v>
      </c>
      <c r="F1585">
        <v>112870088.640093</v>
      </c>
      <c r="G1585" s="1">
        <f t="shared" si="24"/>
        <v>11287.0088640093</v>
      </c>
    </row>
    <row r="1586" spans="1:7" hidden="1" x14ac:dyDescent="0.35">
      <c r="A1586" t="s">
        <v>1527</v>
      </c>
      <c r="B1586" t="s">
        <v>1387</v>
      </c>
      <c r="C1586" t="s">
        <v>1387</v>
      </c>
      <c r="D1586">
        <v>0</v>
      </c>
      <c r="E1586">
        <v>431469.685077</v>
      </c>
      <c r="F1586">
        <v>5360720738.1428804</v>
      </c>
      <c r="G1586" s="1">
        <f t="shared" si="24"/>
        <v>536072.07381428801</v>
      </c>
    </row>
    <row r="1587" spans="1:7" hidden="1" x14ac:dyDescent="0.35">
      <c r="A1587" t="s">
        <v>1528</v>
      </c>
      <c r="B1587" t="s">
        <v>442</v>
      </c>
      <c r="C1587" t="s">
        <v>435</v>
      </c>
      <c r="D1587">
        <v>0</v>
      </c>
      <c r="E1587">
        <v>71352.093867999996</v>
      </c>
      <c r="F1587">
        <v>264642955.83700001</v>
      </c>
      <c r="G1587" s="1">
        <f t="shared" si="24"/>
        <v>26464.295583700001</v>
      </c>
    </row>
    <row r="1588" spans="1:7" hidden="1" x14ac:dyDescent="0.35">
      <c r="A1588" t="s">
        <v>442</v>
      </c>
      <c r="B1588" t="s">
        <v>442</v>
      </c>
      <c r="C1588" t="s">
        <v>435</v>
      </c>
      <c r="D1588">
        <v>0</v>
      </c>
      <c r="E1588">
        <v>368254.89762100001</v>
      </c>
      <c r="F1588">
        <v>5780869142.2568703</v>
      </c>
      <c r="G1588" s="1">
        <f t="shared" si="24"/>
        <v>578086.91422568704</v>
      </c>
    </row>
    <row r="1589" spans="1:7" hidden="1" x14ac:dyDescent="0.35">
      <c r="A1589" t="s">
        <v>1529</v>
      </c>
      <c r="B1589" t="s">
        <v>442</v>
      </c>
      <c r="C1589" t="s">
        <v>435</v>
      </c>
      <c r="D1589">
        <v>0</v>
      </c>
      <c r="E1589">
        <v>23847.087307999998</v>
      </c>
      <c r="F1589">
        <v>20047039.293008</v>
      </c>
      <c r="G1589" s="1">
        <f t="shared" si="24"/>
        <v>2004.7039293007999</v>
      </c>
    </row>
    <row r="1590" spans="1:7" hidden="1" x14ac:dyDescent="0.35">
      <c r="A1590" t="s">
        <v>1530</v>
      </c>
      <c r="B1590" t="s">
        <v>439</v>
      </c>
      <c r="C1590" t="s">
        <v>435</v>
      </c>
      <c r="D1590">
        <v>0</v>
      </c>
      <c r="E1590">
        <v>251776.402412</v>
      </c>
      <c r="F1590">
        <v>1951795391.9198101</v>
      </c>
      <c r="G1590" s="1">
        <f t="shared" si="24"/>
        <v>195179.53919198099</v>
      </c>
    </row>
    <row r="1591" spans="1:7" hidden="1" x14ac:dyDescent="0.35">
      <c r="A1591" t="s">
        <v>1531</v>
      </c>
      <c r="B1591" t="s">
        <v>442</v>
      </c>
      <c r="C1591" t="s">
        <v>435</v>
      </c>
      <c r="D1591">
        <v>0</v>
      </c>
      <c r="E1591">
        <v>41236.975861999999</v>
      </c>
      <c r="F1591">
        <v>69228227.513424993</v>
      </c>
      <c r="G1591" s="1">
        <f t="shared" si="24"/>
        <v>6922.822751342499</v>
      </c>
    </row>
    <row r="1592" spans="1:7" hidden="1" x14ac:dyDescent="0.35">
      <c r="A1592" t="s">
        <v>1532</v>
      </c>
      <c r="B1592" t="s">
        <v>426</v>
      </c>
      <c r="C1592" t="s">
        <v>427</v>
      </c>
      <c r="D1592">
        <v>0</v>
      </c>
      <c r="E1592">
        <v>108554.022514</v>
      </c>
      <c r="F1592">
        <v>44660015.728719003</v>
      </c>
      <c r="G1592" s="1">
        <f t="shared" si="24"/>
        <v>4466.0015728719</v>
      </c>
    </row>
    <row r="1593" spans="1:7" hidden="1" x14ac:dyDescent="0.35">
      <c r="A1593" t="s">
        <v>1533</v>
      </c>
      <c r="B1593" t="s">
        <v>442</v>
      </c>
      <c r="C1593" t="s">
        <v>435</v>
      </c>
      <c r="D1593">
        <v>0</v>
      </c>
      <c r="E1593">
        <v>17930.378118000001</v>
      </c>
      <c r="F1593">
        <v>14723894.208799999</v>
      </c>
      <c r="G1593" s="1">
        <f t="shared" si="24"/>
        <v>1472.38942088</v>
      </c>
    </row>
    <row r="1594" spans="1:7" hidden="1" x14ac:dyDescent="0.35">
      <c r="A1594" t="s">
        <v>1534</v>
      </c>
      <c r="B1594" t="s">
        <v>439</v>
      </c>
      <c r="C1594" t="s">
        <v>435</v>
      </c>
      <c r="D1594">
        <v>0</v>
      </c>
      <c r="E1594">
        <v>105580.378016</v>
      </c>
      <c r="F1594">
        <v>313298954.11502302</v>
      </c>
      <c r="G1594" s="1">
        <f t="shared" si="24"/>
        <v>31329.895411502301</v>
      </c>
    </row>
    <row r="1595" spans="1:7" hidden="1" x14ac:dyDescent="0.35">
      <c r="A1595" t="s">
        <v>1535</v>
      </c>
      <c r="B1595" t="s">
        <v>430</v>
      </c>
      <c r="C1595" t="s">
        <v>417</v>
      </c>
      <c r="D1595">
        <v>0</v>
      </c>
      <c r="E1595">
        <v>42053.990702000003</v>
      </c>
      <c r="F1595">
        <v>8674810.9255619999</v>
      </c>
      <c r="G1595" s="1">
        <f t="shared" si="24"/>
        <v>867.4810925562</v>
      </c>
    </row>
    <row r="1596" spans="1:7" hidden="1" x14ac:dyDescent="0.35">
      <c r="A1596" t="s">
        <v>1536</v>
      </c>
      <c r="B1596" t="s">
        <v>448</v>
      </c>
      <c r="C1596" t="s">
        <v>422</v>
      </c>
      <c r="D1596">
        <v>0</v>
      </c>
      <c r="E1596">
        <v>227591.99838599999</v>
      </c>
      <c r="F1596">
        <v>59584950.131006002</v>
      </c>
      <c r="G1596" s="1">
        <f t="shared" si="24"/>
        <v>5958.4950131005999</v>
      </c>
    </row>
    <row r="1597" spans="1:7" hidden="1" x14ac:dyDescent="0.35">
      <c r="A1597" t="s">
        <v>1537</v>
      </c>
      <c r="B1597" t="s">
        <v>446</v>
      </c>
      <c r="C1597" t="s">
        <v>435</v>
      </c>
      <c r="D1597">
        <v>0</v>
      </c>
      <c r="E1597">
        <v>141480.54898200001</v>
      </c>
      <c r="F1597">
        <v>1046168860.85279</v>
      </c>
      <c r="G1597" s="1">
        <f t="shared" si="24"/>
        <v>104616.88608527899</v>
      </c>
    </row>
    <row r="1598" spans="1:7" hidden="1" x14ac:dyDescent="0.35">
      <c r="A1598" t="s">
        <v>1538</v>
      </c>
      <c r="B1598" t="s">
        <v>435</v>
      </c>
      <c r="C1598" t="s">
        <v>435</v>
      </c>
      <c r="D1598">
        <v>0</v>
      </c>
      <c r="E1598">
        <v>297507.185245</v>
      </c>
      <c r="F1598">
        <v>2550101713.4980402</v>
      </c>
      <c r="G1598" s="1">
        <f t="shared" si="24"/>
        <v>255010.17134980403</v>
      </c>
    </row>
    <row r="1599" spans="1:7" hidden="1" x14ac:dyDescent="0.35">
      <c r="A1599" t="s">
        <v>1539</v>
      </c>
      <c r="B1599" t="s">
        <v>419</v>
      </c>
      <c r="C1599" t="s">
        <v>417</v>
      </c>
      <c r="D1599">
        <v>0</v>
      </c>
      <c r="E1599">
        <v>4762.3074479999996</v>
      </c>
      <c r="F1599">
        <v>136384.93640000001</v>
      </c>
      <c r="G1599" s="1">
        <f t="shared" si="24"/>
        <v>13.63849364</v>
      </c>
    </row>
    <row r="1600" spans="1:7" hidden="1" x14ac:dyDescent="0.35">
      <c r="A1600" t="s">
        <v>1540</v>
      </c>
      <c r="B1600" t="s">
        <v>439</v>
      </c>
      <c r="C1600" t="s">
        <v>435</v>
      </c>
      <c r="D1600">
        <v>0</v>
      </c>
      <c r="E1600">
        <v>66556.111996000007</v>
      </c>
      <c r="F1600">
        <v>146730895.90087</v>
      </c>
      <c r="G1600" s="1">
        <f t="shared" si="24"/>
        <v>14673.089590087</v>
      </c>
    </row>
    <row r="1601" spans="1:7" hidden="1" x14ac:dyDescent="0.35">
      <c r="A1601" t="s">
        <v>1541</v>
      </c>
      <c r="B1601" t="s">
        <v>446</v>
      </c>
      <c r="C1601" t="s">
        <v>435</v>
      </c>
      <c r="D1601">
        <v>0</v>
      </c>
      <c r="E1601">
        <v>49402.024528000002</v>
      </c>
      <c r="F1601">
        <v>80919265.846310005</v>
      </c>
      <c r="G1601" s="1">
        <f t="shared" si="24"/>
        <v>8091.9265846310009</v>
      </c>
    </row>
    <row r="1602" spans="1:7" hidden="1" x14ac:dyDescent="0.35">
      <c r="A1602" t="s">
        <v>1542</v>
      </c>
      <c r="B1602" t="s">
        <v>446</v>
      </c>
      <c r="C1602" t="s">
        <v>435</v>
      </c>
      <c r="D1602">
        <v>0</v>
      </c>
      <c r="E1602">
        <v>97803.730630999999</v>
      </c>
      <c r="F1602">
        <v>219858246.799483</v>
      </c>
      <c r="G1602" s="1">
        <f t="shared" si="24"/>
        <v>21985.824679948299</v>
      </c>
    </row>
    <row r="1603" spans="1:7" hidden="1" x14ac:dyDescent="0.35">
      <c r="A1603" t="s">
        <v>446</v>
      </c>
      <c r="B1603" t="s">
        <v>446</v>
      </c>
      <c r="C1603" t="s">
        <v>435</v>
      </c>
      <c r="D1603">
        <v>0</v>
      </c>
      <c r="E1603">
        <v>70036.936398999998</v>
      </c>
      <c r="F1603">
        <v>173350820.68708199</v>
      </c>
      <c r="G1603" s="1">
        <f t="shared" ref="G1603:G1666" si="25">+F1603/10000</f>
        <v>17335.082068708198</v>
      </c>
    </row>
    <row r="1604" spans="1:7" hidden="1" x14ac:dyDescent="0.35">
      <c r="A1604" t="s">
        <v>439</v>
      </c>
      <c r="B1604" t="s">
        <v>439</v>
      </c>
      <c r="C1604" t="s">
        <v>435</v>
      </c>
      <c r="D1604">
        <v>0</v>
      </c>
      <c r="E1604">
        <v>178857.88714599999</v>
      </c>
      <c r="F1604">
        <v>385646099.82059997</v>
      </c>
      <c r="G1604" s="1">
        <f t="shared" si="25"/>
        <v>38564.609982059999</v>
      </c>
    </row>
    <row r="1605" spans="1:7" hidden="1" x14ac:dyDescent="0.35">
      <c r="A1605" t="s">
        <v>448</v>
      </c>
      <c r="B1605" t="s">
        <v>448</v>
      </c>
      <c r="C1605" t="s">
        <v>422</v>
      </c>
      <c r="D1605">
        <v>0</v>
      </c>
      <c r="E1605">
        <v>5170.5925909999996</v>
      </c>
      <c r="F1605">
        <v>16359.586053999999</v>
      </c>
      <c r="G1605" s="1">
        <f t="shared" si="25"/>
        <v>1.6359586053999999</v>
      </c>
    </row>
    <row r="1606" spans="1:7" hidden="1" x14ac:dyDescent="0.35">
      <c r="A1606" t="s">
        <v>1543</v>
      </c>
      <c r="B1606" t="s">
        <v>446</v>
      </c>
      <c r="C1606" t="s">
        <v>435</v>
      </c>
      <c r="D1606">
        <v>0</v>
      </c>
      <c r="E1606">
        <v>71963.617167000004</v>
      </c>
      <c r="F1606">
        <v>149992826.65537801</v>
      </c>
      <c r="G1606" s="1">
        <f t="shared" si="25"/>
        <v>14999.282665537801</v>
      </c>
    </row>
    <row r="1607" spans="1:7" hidden="1" x14ac:dyDescent="0.35">
      <c r="A1607" t="s">
        <v>1544</v>
      </c>
      <c r="B1607" t="s">
        <v>1513</v>
      </c>
      <c r="C1607" t="s">
        <v>1514</v>
      </c>
      <c r="D1607">
        <v>0</v>
      </c>
      <c r="E1607">
        <v>572267.46402499999</v>
      </c>
      <c r="F1607">
        <v>1852866.664632</v>
      </c>
      <c r="G1607" s="1">
        <f t="shared" si="25"/>
        <v>185.28666646319999</v>
      </c>
    </row>
    <row r="1608" spans="1:7" hidden="1" x14ac:dyDescent="0.35">
      <c r="A1608" t="s">
        <v>124</v>
      </c>
      <c r="B1608" t="s">
        <v>435</v>
      </c>
      <c r="C1608" t="s">
        <v>435</v>
      </c>
      <c r="D1608">
        <v>0</v>
      </c>
      <c r="E1608">
        <v>133870.864837</v>
      </c>
      <c r="F1608">
        <v>664943053.73441398</v>
      </c>
      <c r="G1608" s="1">
        <f t="shared" si="25"/>
        <v>66494.305373441399</v>
      </c>
    </row>
    <row r="1609" spans="1:7" hidden="1" x14ac:dyDescent="0.35">
      <c r="A1609" t="s">
        <v>1545</v>
      </c>
      <c r="B1609" t="s">
        <v>448</v>
      </c>
      <c r="C1609" t="s">
        <v>422</v>
      </c>
      <c r="D1609">
        <v>0</v>
      </c>
      <c r="E1609">
        <v>141396.632904</v>
      </c>
      <c r="F1609">
        <v>32249797.764483001</v>
      </c>
      <c r="G1609" s="1">
        <f t="shared" si="25"/>
        <v>3224.9797764483001</v>
      </c>
    </row>
    <row r="1610" spans="1:7" hidden="1" x14ac:dyDescent="0.35">
      <c r="A1610" t="s">
        <v>1546</v>
      </c>
      <c r="B1610" t="s">
        <v>446</v>
      </c>
      <c r="C1610" t="s">
        <v>435</v>
      </c>
      <c r="D1610">
        <v>0</v>
      </c>
      <c r="E1610">
        <v>81673.687621000005</v>
      </c>
      <c r="F1610">
        <v>190823147.82150799</v>
      </c>
      <c r="G1610" s="1">
        <f t="shared" si="25"/>
        <v>19082.314782150799</v>
      </c>
    </row>
    <row r="1611" spans="1:7" hidden="1" x14ac:dyDescent="0.35">
      <c r="A1611" t="s">
        <v>435</v>
      </c>
      <c r="B1611" t="s">
        <v>435</v>
      </c>
      <c r="C1611" t="s">
        <v>435</v>
      </c>
      <c r="D1611">
        <v>0</v>
      </c>
      <c r="E1611">
        <v>98461.771330999996</v>
      </c>
      <c r="F1611">
        <v>322959361.25964499</v>
      </c>
      <c r="G1611" s="1">
        <f t="shared" si="25"/>
        <v>32295.936125964497</v>
      </c>
    </row>
    <row r="1612" spans="1:7" hidden="1" x14ac:dyDescent="0.35">
      <c r="A1612" t="s">
        <v>1547</v>
      </c>
      <c r="B1612" t="s">
        <v>446</v>
      </c>
      <c r="C1612" t="s">
        <v>435</v>
      </c>
      <c r="D1612">
        <v>0</v>
      </c>
      <c r="E1612">
        <v>162846.93052699999</v>
      </c>
      <c r="F1612">
        <v>868591237.66751599</v>
      </c>
      <c r="G1612" s="1">
        <f t="shared" si="25"/>
        <v>86859.123766751596</v>
      </c>
    </row>
    <row r="1613" spans="1:7" hidden="1" x14ac:dyDescent="0.35">
      <c r="A1613" t="s">
        <v>1548</v>
      </c>
      <c r="B1613" t="s">
        <v>1548</v>
      </c>
      <c r="C1613" t="s">
        <v>435</v>
      </c>
      <c r="D1613">
        <v>0</v>
      </c>
      <c r="E1613">
        <v>149970.685971</v>
      </c>
      <c r="F1613">
        <v>707114479.21853101</v>
      </c>
      <c r="G1613" s="1">
        <f t="shared" si="25"/>
        <v>70711.447921853105</v>
      </c>
    </row>
    <row r="1614" spans="1:7" hidden="1" x14ac:dyDescent="0.35">
      <c r="A1614" t="s">
        <v>1549</v>
      </c>
      <c r="B1614" t="s">
        <v>1550</v>
      </c>
      <c r="C1614" t="s">
        <v>435</v>
      </c>
      <c r="D1614">
        <v>0</v>
      </c>
      <c r="E1614">
        <v>111647.282039</v>
      </c>
      <c r="F1614">
        <v>481673012.94287598</v>
      </c>
      <c r="G1614" s="1">
        <f t="shared" si="25"/>
        <v>48167.301294287601</v>
      </c>
    </row>
    <row r="1615" spans="1:7" hidden="1" x14ac:dyDescent="0.35">
      <c r="A1615" t="s">
        <v>1551</v>
      </c>
      <c r="B1615" t="s">
        <v>1548</v>
      </c>
      <c r="C1615" t="s">
        <v>435</v>
      </c>
      <c r="D1615">
        <v>0</v>
      </c>
      <c r="E1615">
        <v>13557.845052999999</v>
      </c>
      <c r="F1615">
        <v>8376532.2445139997</v>
      </c>
      <c r="G1615" s="1">
        <f t="shared" si="25"/>
        <v>837.65322445139998</v>
      </c>
    </row>
    <row r="1616" spans="1:7" hidden="1" x14ac:dyDescent="0.35">
      <c r="A1616" t="s">
        <v>1552</v>
      </c>
      <c r="B1616" t="s">
        <v>1548</v>
      </c>
      <c r="C1616" t="s">
        <v>435</v>
      </c>
      <c r="D1616">
        <v>0</v>
      </c>
      <c r="E1616">
        <v>135545.400322</v>
      </c>
      <c r="F1616">
        <v>580609072.99938202</v>
      </c>
      <c r="G1616" s="1">
        <f t="shared" si="25"/>
        <v>58060.907299938204</v>
      </c>
    </row>
    <row r="1617" spans="1:7" hidden="1" x14ac:dyDescent="0.35">
      <c r="A1617" t="s">
        <v>436</v>
      </c>
      <c r="B1617" t="s">
        <v>1550</v>
      </c>
      <c r="C1617" t="s">
        <v>435</v>
      </c>
      <c r="D1617">
        <v>0</v>
      </c>
      <c r="E1617">
        <v>5895.8980760000004</v>
      </c>
      <c r="F1617">
        <v>2013043.378089</v>
      </c>
      <c r="G1617" s="1">
        <f t="shared" si="25"/>
        <v>201.30433780889999</v>
      </c>
    </row>
    <row r="1618" spans="1:7" hidden="1" x14ac:dyDescent="0.35">
      <c r="A1618" t="s">
        <v>1553</v>
      </c>
      <c r="B1618" t="s">
        <v>1548</v>
      </c>
      <c r="C1618" t="s">
        <v>435</v>
      </c>
      <c r="D1618">
        <v>0</v>
      </c>
      <c r="E1618">
        <v>73284.057069999995</v>
      </c>
      <c r="F1618">
        <v>123737652.850555</v>
      </c>
      <c r="G1618" s="1">
        <f t="shared" si="25"/>
        <v>12373.7652850555</v>
      </c>
    </row>
    <row r="1619" spans="1:7" hidden="1" x14ac:dyDescent="0.35">
      <c r="A1619" t="s">
        <v>1554</v>
      </c>
      <c r="B1619" t="s">
        <v>439</v>
      </c>
      <c r="C1619" t="s">
        <v>435</v>
      </c>
      <c r="D1619">
        <v>0</v>
      </c>
      <c r="E1619">
        <v>342953.43620900001</v>
      </c>
      <c r="F1619">
        <v>188871834.17107901</v>
      </c>
      <c r="G1619" s="1">
        <f t="shared" si="25"/>
        <v>18887.183417107903</v>
      </c>
    </row>
    <row r="1620" spans="1:7" hidden="1" x14ac:dyDescent="0.35">
      <c r="A1620" t="s">
        <v>445</v>
      </c>
      <c r="B1620" t="s">
        <v>1550</v>
      </c>
      <c r="C1620" t="s">
        <v>435</v>
      </c>
      <c r="D1620">
        <v>0</v>
      </c>
      <c r="E1620">
        <v>32418.318501000002</v>
      </c>
      <c r="F1620">
        <v>31538764.975407999</v>
      </c>
      <c r="G1620" s="1">
        <f t="shared" si="25"/>
        <v>3153.8764975407998</v>
      </c>
    </row>
    <row r="1621" spans="1:7" hidden="1" x14ac:dyDescent="0.35">
      <c r="A1621" t="s">
        <v>1555</v>
      </c>
      <c r="B1621" t="s">
        <v>1548</v>
      </c>
      <c r="C1621" t="s">
        <v>435</v>
      </c>
      <c r="D1621">
        <v>0</v>
      </c>
      <c r="E1621">
        <v>62213.604721999996</v>
      </c>
      <c r="F1621">
        <v>159315410.710049</v>
      </c>
      <c r="G1621" s="1">
        <f t="shared" si="25"/>
        <v>15931.5410710049</v>
      </c>
    </row>
    <row r="1622" spans="1:7" hidden="1" x14ac:dyDescent="0.35">
      <c r="A1622" t="s">
        <v>1556</v>
      </c>
      <c r="B1622" t="s">
        <v>1557</v>
      </c>
      <c r="C1622" t="s">
        <v>435</v>
      </c>
      <c r="D1622">
        <v>0</v>
      </c>
      <c r="E1622">
        <v>141899.409533</v>
      </c>
      <c r="F1622">
        <v>566902529.31975305</v>
      </c>
      <c r="G1622" s="1">
        <f t="shared" si="25"/>
        <v>56690.252931975308</v>
      </c>
    </row>
    <row r="1623" spans="1:7" hidden="1" x14ac:dyDescent="0.35">
      <c r="A1623" t="s">
        <v>1558</v>
      </c>
      <c r="B1623" t="s">
        <v>1548</v>
      </c>
      <c r="C1623" t="s">
        <v>435</v>
      </c>
      <c r="D1623">
        <v>0</v>
      </c>
      <c r="E1623">
        <v>49029.51165</v>
      </c>
      <c r="F1623">
        <v>64526813.239238001</v>
      </c>
      <c r="G1623" s="1">
        <f t="shared" si="25"/>
        <v>6452.6813239237999</v>
      </c>
    </row>
    <row r="1624" spans="1:7" hidden="1" x14ac:dyDescent="0.35">
      <c r="A1624" t="s">
        <v>1559</v>
      </c>
      <c r="B1624" t="s">
        <v>1548</v>
      </c>
      <c r="C1624" t="s">
        <v>435</v>
      </c>
      <c r="D1624">
        <v>0</v>
      </c>
      <c r="E1624">
        <v>51771.539063999997</v>
      </c>
      <c r="F1624">
        <v>65456086.063513003</v>
      </c>
      <c r="G1624" s="1">
        <f t="shared" si="25"/>
        <v>6545.6086063513003</v>
      </c>
    </row>
    <row r="1625" spans="1:7" hidden="1" x14ac:dyDescent="0.35">
      <c r="A1625" t="s">
        <v>1560</v>
      </c>
      <c r="B1625" t="s">
        <v>1557</v>
      </c>
      <c r="C1625" t="s">
        <v>435</v>
      </c>
      <c r="D1625">
        <v>0</v>
      </c>
      <c r="E1625">
        <v>218069.925307</v>
      </c>
      <c r="F1625">
        <v>963710985.10010397</v>
      </c>
      <c r="G1625" s="1">
        <f t="shared" si="25"/>
        <v>96371.098510010401</v>
      </c>
    </row>
    <row r="1626" spans="1:7" hidden="1" x14ac:dyDescent="0.35">
      <c r="A1626" t="s">
        <v>1561</v>
      </c>
      <c r="B1626" t="s">
        <v>1550</v>
      </c>
      <c r="C1626" t="s">
        <v>435</v>
      </c>
      <c r="D1626">
        <v>0</v>
      </c>
      <c r="E1626">
        <v>64227.608602</v>
      </c>
      <c r="F1626">
        <v>189678620.53199899</v>
      </c>
      <c r="G1626" s="1">
        <f t="shared" si="25"/>
        <v>18967.8620531999</v>
      </c>
    </row>
    <row r="1627" spans="1:7" hidden="1" x14ac:dyDescent="0.35">
      <c r="A1627" t="s">
        <v>1563</v>
      </c>
      <c r="B1627" t="s">
        <v>1557</v>
      </c>
      <c r="C1627" t="s">
        <v>435</v>
      </c>
      <c r="D1627">
        <v>0</v>
      </c>
      <c r="E1627">
        <v>74876.190369000004</v>
      </c>
      <c r="F1627">
        <v>277301358.25408399</v>
      </c>
      <c r="G1627" s="1">
        <f t="shared" si="25"/>
        <v>27730.135825408401</v>
      </c>
    </row>
    <row r="1628" spans="1:7" hidden="1" x14ac:dyDescent="0.35">
      <c r="A1628" t="s">
        <v>1389</v>
      </c>
      <c r="B1628" t="s">
        <v>1557</v>
      </c>
      <c r="C1628" t="s">
        <v>435</v>
      </c>
      <c r="D1628">
        <v>0</v>
      </c>
      <c r="E1628">
        <v>75555.670505999995</v>
      </c>
      <c r="F1628">
        <v>191654790.37683299</v>
      </c>
      <c r="G1628" s="1">
        <f t="shared" si="25"/>
        <v>19165.479037683301</v>
      </c>
    </row>
    <row r="1629" spans="1:7" hidden="1" x14ac:dyDescent="0.35">
      <c r="A1629" t="s">
        <v>1564</v>
      </c>
      <c r="B1629" t="s">
        <v>435</v>
      </c>
      <c r="C1629" t="s">
        <v>435</v>
      </c>
      <c r="D1629">
        <v>0</v>
      </c>
      <c r="E1629">
        <v>245840.061395</v>
      </c>
      <c r="F1629">
        <v>1457155510.1487401</v>
      </c>
      <c r="G1629" s="1">
        <f t="shared" si="25"/>
        <v>145715.55101487401</v>
      </c>
    </row>
    <row r="1630" spans="1:7" hidden="1" x14ac:dyDescent="0.35">
      <c r="A1630" t="s">
        <v>1550</v>
      </c>
      <c r="B1630" t="s">
        <v>1550</v>
      </c>
      <c r="C1630" t="s">
        <v>435</v>
      </c>
      <c r="D1630">
        <v>0</v>
      </c>
      <c r="E1630">
        <v>150594.55455999999</v>
      </c>
      <c r="F1630">
        <v>487854141.10223699</v>
      </c>
      <c r="G1630" s="1">
        <f t="shared" si="25"/>
        <v>48785.414110223697</v>
      </c>
    </row>
    <row r="1631" spans="1:7" hidden="1" x14ac:dyDescent="0.35">
      <c r="A1631" t="s">
        <v>1565</v>
      </c>
      <c r="B1631" t="s">
        <v>448</v>
      </c>
      <c r="C1631" t="s">
        <v>422</v>
      </c>
      <c r="D1631">
        <v>0</v>
      </c>
      <c r="E1631">
        <v>88672.320665000007</v>
      </c>
      <c r="F1631">
        <v>1358124.49847</v>
      </c>
      <c r="G1631" s="1">
        <f t="shared" si="25"/>
        <v>135.81244984700001</v>
      </c>
    </row>
    <row r="1632" spans="1:7" hidden="1" x14ac:dyDescent="0.35">
      <c r="A1632" t="s">
        <v>1566</v>
      </c>
      <c r="B1632" t="s">
        <v>448</v>
      </c>
      <c r="C1632" t="s">
        <v>422</v>
      </c>
      <c r="D1632">
        <v>0</v>
      </c>
      <c r="E1632">
        <v>80338.991605999996</v>
      </c>
      <c r="F1632">
        <v>49618111.011991002</v>
      </c>
      <c r="G1632" s="1">
        <f t="shared" si="25"/>
        <v>4961.8111011991004</v>
      </c>
    </row>
    <row r="1633" spans="1:7" hidden="1" x14ac:dyDescent="0.35">
      <c r="A1633" t="s">
        <v>1567</v>
      </c>
      <c r="B1633" t="s">
        <v>1550</v>
      </c>
      <c r="C1633" t="s">
        <v>435</v>
      </c>
      <c r="D1633">
        <v>0</v>
      </c>
      <c r="E1633">
        <v>84566.779420000006</v>
      </c>
      <c r="F1633">
        <v>279499604.34645897</v>
      </c>
      <c r="G1633" s="1">
        <f t="shared" si="25"/>
        <v>27949.960434645898</v>
      </c>
    </row>
    <row r="1634" spans="1:7" hidden="1" x14ac:dyDescent="0.35">
      <c r="A1634" t="s">
        <v>1568</v>
      </c>
      <c r="B1634" t="s">
        <v>1569</v>
      </c>
      <c r="C1634" t="s">
        <v>435</v>
      </c>
      <c r="D1634">
        <v>0</v>
      </c>
      <c r="E1634">
        <v>145227.446299</v>
      </c>
      <c r="F1634">
        <v>832978217.63016295</v>
      </c>
      <c r="G1634" s="1">
        <f t="shared" si="25"/>
        <v>83297.821763016298</v>
      </c>
    </row>
    <row r="1635" spans="1:7" hidden="1" x14ac:dyDescent="0.35">
      <c r="A1635" t="s">
        <v>1570</v>
      </c>
      <c r="B1635" t="s">
        <v>435</v>
      </c>
      <c r="C1635" t="s">
        <v>435</v>
      </c>
      <c r="D1635">
        <v>0</v>
      </c>
      <c r="E1635">
        <v>151144.13818499999</v>
      </c>
      <c r="F1635">
        <v>513098230.79855603</v>
      </c>
      <c r="G1635" s="1">
        <f t="shared" si="25"/>
        <v>51309.823079855603</v>
      </c>
    </row>
    <row r="1636" spans="1:7" hidden="1" x14ac:dyDescent="0.35">
      <c r="A1636" t="s">
        <v>1571</v>
      </c>
      <c r="B1636" t="s">
        <v>1557</v>
      </c>
      <c r="C1636" t="s">
        <v>435</v>
      </c>
      <c r="D1636">
        <v>0</v>
      </c>
      <c r="E1636">
        <v>53213.826090000002</v>
      </c>
      <c r="F1636">
        <v>130566332.432917</v>
      </c>
      <c r="G1636" s="1">
        <f t="shared" si="25"/>
        <v>13056.633243291701</v>
      </c>
    </row>
    <row r="1637" spans="1:7" hidden="1" x14ac:dyDescent="0.35">
      <c r="A1637" t="s">
        <v>1572</v>
      </c>
      <c r="B1637" t="s">
        <v>1557</v>
      </c>
      <c r="C1637" t="s">
        <v>435</v>
      </c>
      <c r="D1637">
        <v>0</v>
      </c>
      <c r="E1637">
        <v>96357.960416000002</v>
      </c>
      <c r="F1637">
        <v>326241589.98528898</v>
      </c>
      <c r="G1637" s="1">
        <f t="shared" si="25"/>
        <v>32624.158998528899</v>
      </c>
    </row>
    <row r="1638" spans="1:7" hidden="1" x14ac:dyDescent="0.35">
      <c r="A1638" t="s">
        <v>1573</v>
      </c>
      <c r="B1638" t="s">
        <v>1557</v>
      </c>
      <c r="C1638" t="s">
        <v>435</v>
      </c>
      <c r="D1638">
        <v>0</v>
      </c>
      <c r="E1638">
        <v>28430.232947</v>
      </c>
      <c r="F1638">
        <v>35457047.861327998</v>
      </c>
      <c r="G1638" s="1">
        <f t="shared" si="25"/>
        <v>3545.7047861327997</v>
      </c>
    </row>
    <row r="1639" spans="1:7" hidden="1" x14ac:dyDescent="0.35">
      <c r="A1639" t="s">
        <v>1574</v>
      </c>
      <c r="B1639" t="s">
        <v>430</v>
      </c>
      <c r="C1639" t="s">
        <v>417</v>
      </c>
      <c r="D1639">
        <v>0</v>
      </c>
      <c r="E1639">
        <v>41037.859850000001</v>
      </c>
      <c r="F1639">
        <v>3818236.286936</v>
      </c>
      <c r="G1639" s="1">
        <f t="shared" si="25"/>
        <v>381.82362869359997</v>
      </c>
    </row>
    <row r="1640" spans="1:7" hidden="1" x14ac:dyDescent="0.35">
      <c r="A1640" t="s">
        <v>1575</v>
      </c>
      <c r="B1640" t="s">
        <v>1557</v>
      </c>
      <c r="C1640" t="s">
        <v>435</v>
      </c>
      <c r="D1640">
        <v>0</v>
      </c>
      <c r="E1640">
        <v>53317.861613000001</v>
      </c>
      <c r="F1640">
        <v>98187696.636998996</v>
      </c>
      <c r="G1640" s="1">
        <f t="shared" si="25"/>
        <v>9818.769663699899</v>
      </c>
    </row>
    <row r="1641" spans="1:7" hidden="1" x14ac:dyDescent="0.35">
      <c r="A1641" t="s">
        <v>1557</v>
      </c>
      <c r="B1641" t="s">
        <v>1557</v>
      </c>
      <c r="C1641" t="s">
        <v>435</v>
      </c>
      <c r="D1641">
        <v>0</v>
      </c>
      <c r="E1641">
        <v>409341.58837499999</v>
      </c>
      <c r="F1641">
        <v>1469302167.70049</v>
      </c>
      <c r="G1641" s="1">
        <f t="shared" si="25"/>
        <v>146930.21677004901</v>
      </c>
    </row>
    <row r="1642" spans="1:7" hidden="1" x14ac:dyDescent="0.35">
      <c r="A1642" t="s">
        <v>1576</v>
      </c>
      <c r="B1642" t="s">
        <v>1569</v>
      </c>
      <c r="C1642" t="s">
        <v>435</v>
      </c>
      <c r="D1642">
        <v>0</v>
      </c>
      <c r="E1642">
        <v>184062.79104700001</v>
      </c>
      <c r="F1642">
        <v>1130686907.8010399</v>
      </c>
      <c r="G1642" s="1">
        <f t="shared" si="25"/>
        <v>113068.69078010399</v>
      </c>
    </row>
    <row r="1643" spans="1:7" hidden="1" x14ac:dyDescent="0.35">
      <c r="A1643" t="s">
        <v>1577</v>
      </c>
      <c r="B1643" t="s">
        <v>1569</v>
      </c>
      <c r="C1643" t="s">
        <v>435</v>
      </c>
      <c r="D1643">
        <v>0</v>
      </c>
      <c r="E1643">
        <v>87119.286634999997</v>
      </c>
      <c r="F1643">
        <v>239843283.45310599</v>
      </c>
      <c r="G1643" s="1">
        <f t="shared" si="25"/>
        <v>23984.328345310598</v>
      </c>
    </row>
    <row r="1644" spans="1:7" hidden="1" x14ac:dyDescent="0.35">
      <c r="A1644" t="s">
        <v>1578</v>
      </c>
      <c r="B1644" t="s">
        <v>1557</v>
      </c>
      <c r="C1644" t="s">
        <v>435</v>
      </c>
      <c r="D1644">
        <v>0</v>
      </c>
      <c r="E1644">
        <v>190503.38268800001</v>
      </c>
      <c r="F1644">
        <v>1074755831.2546899</v>
      </c>
      <c r="G1644" s="1">
        <f t="shared" si="25"/>
        <v>107475.583125469</v>
      </c>
    </row>
    <row r="1645" spans="1:7" hidden="1" x14ac:dyDescent="0.35">
      <c r="A1645" t="s">
        <v>1579</v>
      </c>
      <c r="B1645" t="s">
        <v>1569</v>
      </c>
      <c r="C1645" t="s">
        <v>435</v>
      </c>
      <c r="D1645">
        <v>0</v>
      </c>
      <c r="E1645">
        <v>100168.361544</v>
      </c>
      <c r="F1645">
        <v>484904551.89981198</v>
      </c>
      <c r="G1645" s="1">
        <f t="shared" si="25"/>
        <v>48490.4551899812</v>
      </c>
    </row>
    <row r="1646" spans="1:7" hidden="1" x14ac:dyDescent="0.35">
      <c r="A1646" t="s">
        <v>1580</v>
      </c>
      <c r="B1646" t="s">
        <v>1550</v>
      </c>
      <c r="C1646" t="s">
        <v>435</v>
      </c>
      <c r="D1646">
        <v>0</v>
      </c>
      <c r="E1646">
        <v>283776.27467200003</v>
      </c>
      <c r="F1646">
        <v>1662471078.8405499</v>
      </c>
      <c r="G1646" s="1">
        <f t="shared" si="25"/>
        <v>166247.107884055</v>
      </c>
    </row>
    <row r="1647" spans="1:7" hidden="1" x14ac:dyDescent="0.35">
      <c r="A1647" t="s">
        <v>1581</v>
      </c>
      <c r="B1647" t="s">
        <v>1569</v>
      </c>
      <c r="C1647" t="s">
        <v>435</v>
      </c>
      <c r="D1647">
        <v>0</v>
      </c>
      <c r="E1647">
        <v>73527.429191999996</v>
      </c>
      <c r="F1647">
        <v>164937435.11782899</v>
      </c>
      <c r="G1647" s="1">
        <f t="shared" si="25"/>
        <v>16493.743511782901</v>
      </c>
    </row>
    <row r="1648" spans="1:7" hidden="1" x14ac:dyDescent="0.35">
      <c r="A1648" t="s">
        <v>1582</v>
      </c>
      <c r="B1648" t="s">
        <v>1569</v>
      </c>
      <c r="C1648" t="s">
        <v>435</v>
      </c>
      <c r="D1648">
        <v>0</v>
      </c>
      <c r="E1648">
        <v>59894.697059999999</v>
      </c>
      <c r="F1648">
        <v>98758827.598621994</v>
      </c>
      <c r="G1648" s="1">
        <f t="shared" si="25"/>
        <v>9875.8827598621992</v>
      </c>
    </row>
    <row r="1649" spans="1:7" hidden="1" x14ac:dyDescent="0.35">
      <c r="A1649" t="s">
        <v>1583</v>
      </c>
      <c r="B1649" t="s">
        <v>1550</v>
      </c>
      <c r="C1649" t="s">
        <v>435</v>
      </c>
      <c r="D1649">
        <v>0</v>
      </c>
      <c r="E1649">
        <v>350812.49044899998</v>
      </c>
      <c r="F1649">
        <v>2187129269.3782501</v>
      </c>
      <c r="G1649" s="1">
        <f t="shared" si="25"/>
        <v>218712.92693782502</v>
      </c>
    </row>
    <row r="1650" spans="1:7" hidden="1" x14ac:dyDescent="0.35">
      <c r="A1650" t="s">
        <v>1584</v>
      </c>
      <c r="B1650" t="s">
        <v>1585</v>
      </c>
      <c r="C1650" t="s">
        <v>1514</v>
      </c>
      <c r="D1650">
        <v>0</v>
      </c>
      <c r="E1650">
        <v>948056.75133500004</v>
      </c>
      <c r="F1650">
        <v>3065251.3148869998</v>
      </c>
      <c r="G1650" s="1">
        <f t="shared" si="25"/>
        <v>306.52513148869997</v>
      </c>
    </row>
    <row r="1651" spans="1:7" hidden="1" x14ac:dyDescent="0.35">
      <c r="A1651" t="s">
        <v>1586</v>
      </c>
      <c r="B1651" t="s">
        <v>1587</v>
      </c>
      <c r="C1651" t="s">
        <v>1588</v>
      </c>
      <c r="D1651">
        <v>0</v>
      </c>
      <c r="E1651">
        <v>126798.552735</v>
      </c>
      <c r="F1651">
        <v>629877620.71114004</v>
      </c>
      <c r="G1651" s="1">
        <f t="shared" si="25"/>
        <v>62987.762071114004</v>
      </c>
    </row>
    <row r="1652" spans="1:7" hidden="1" x14ac:dyDescent="0.35">
      <c r="A1652" t="s">
        <v>1589</v>
      </c>
      <c r="B1652" t="s">
        <v>1587</v>
      </c>
      <c r="C1652" t="s">
        <v>1588</v>
      </c>
      <c r="D1652">
        <v>0</v>
      </c>
      <c r="E1652">
        <v>163073.906357</v>
      </c>
      <c r="F1652">
        <v>863335224.02556705</v>
      </c>
      <c r="G1652" s="1">
        <f t="shared" si="25"/>
        <v>86333.5224025567</v>
      </c>
    </row>
    <row r="1653" spans="1:7" hidden="1" x14ac:dyDescent="0.35">
      <c r="A1653" t="s">
        <v>1590</v>
      </c>
      <c r="B1653" t="s">
        <v>1588</v>
      </c>
      <c r="C1653" t="s">
        <v>1588</v>
      </c>
      <c r="D1653">
        <v>0</v>
      </c>
      <c r="E1653">
        <v>160184.98998899999</v>
      </c>
      <c r="F1653">
        <v>731528551.66253304</v>
      </c>
      <c r="G1653" s="1">
        <f t="shared" si="25"/>
        <v>73152.855166253299</v>
      </c>
    </row>
    <row r="1654" spans="1:7" hidden="1" x14ac:dyDescent="0.35">
      <c r="A1654" t="s">
        <v>1591</v>
      </c>
      <c r="B1654" t="s">
        <v>1587</v>
      </c>
      <c r="C1654" t="s">
        <v>1588</v>
      </c>
      <c r="D1654">
        <v>0</v>
      </c>
      <c r="E1654">
        <v>135818.864829</v>
      </c>
      <c r="F1654">
        <v>653323315.98314202</v>
      </c>
      <c r="G1654" s="1">
        <f t="shared" si="25"/>
        <v>65332.331598314202</v>
      </c>
    </row>
    <row r="1655" spans="1:7" hidden="1" x14ac:dyDescent="0.35">
      <c r="A1655" t="s">
        <v>1562</v>
      </c>
      <c r="B1655" t="s">
        <v>1588</v>
      </c>
      <c r="C1655" t="s">
        <v>1588</v>
      </c>
      <c r="D1655">
        <v>0</v>
      </c>
      <c r="E1655">
        <v>227909.26004600001</v>
      </c>
      <c r="F1655">
        <v>590801708.19007599</v>
      </c>
      <c r="G1655" s="1">
        <f t="shared" si="25"/>
        <v>59080.170819007602</v>
      </c>
    </row>
    <row r="1656" spans="1:7" hidden="1" x14ac:dyDescent="0.35">
      <c r="A1656" t="s">
        <v>1592</v>
      </c>
      <c r="B1656" t="s">
        <v>430</v>
      </c>
      <c r="C1656" t="s">
        <v>417</v>
      </c>
      <c r="D1656">
        <v>0</v>
      </c>
      <c r="E1656">
        <v>46133.421410000003</v>
      </c>
      <c r="F1656">
        <v>20597781.977451999</v>
      </c>
      <c r="G1656" s="1">
        <f t="shared" si="25"/>
        <v>2059.7781977452</v>
      </c>
    </row>
    <row r="1657" spans="1:7" hidden="1" x14ac:dyDescent="0.35">
      <c r="A1657" t="s">
        <v>1593</v>
      </c>
      <c r="B1657" t="s">
        <v>1594</v>
      </c>
      <c r="C1657" t="s">
        <v>1588</v>
      </c>
      <c r="D1657">
        <v>0</v>
      </c>
      <c r="E1657">
        <v>125461.66733500001</v>
      </c>
      <c r="F1657">
        <v>393006076.94304401</v>
      </c>
      <c r="G1657" s="1">
        <f t="shared" si="25"/>
        <v>39300.607694304403</v>
      </c>
    </row>
    <row r="1658" spans="1:7" hidden="1" x14ac:dyDescent="0.35">
      <c r="A1658" t="s">
        <v>1595</v>
      </c>
      <c r="B1658" t="s">
        <v>1588</v>
      </c>
      <c r="C1658" t="s">
        <v>1588</v>
      </c>
      <c r="D1658">
        <v>0</v>
      </c>
      <c r="E1658">
        <v>42360.151623999998</v>
      </c>
      <c r="F1658">
        <v>65021779.560892999</v>
      </c>
      <c r="G1658" s="1">
        <f t="shared" si="25"/>
        <v>6502.1779560893001</v>
      </c>
    </row>
    <row r="1659" spans="1:7" hidden="1" x14ac:dyDescent="0.35">
      <c r="A1659" t="s">
        <v>1596</v>
      </c>
      <c r="B1659" t="s">
        <v>1588</v>
      </c>
      <c r="C1659" t="s">
        <v>1588</v>
      </c>
      <c r="D1659">
        <v>0</v>
      </c>
      <c r="E1659">
        <v>68427.134141000002</v>
      </c>
      <c r="F1659">
        <v>116026369.824426</v>
      </c>
      <c r="G1659" s="1">
        <f t="shared" si="25"/>
        <v>11602.6369824426</v>
      </c>
    </row>
    <row r="1660" spans="1:7" hidden="1" x14ac:dyDescent="0.35">
      <c r="A1660" t="s">
        <v>1597</v>
      </c>
      <c r="B1660" t="s">
        <v>1588</v>
      </c>
      <c r="C1660" t="s">
        <v>1588</v>
      </c>
      <c r="D1660">
        <v>0</v>
      </c>
      <c r="E1660">
        <v>59231.016753000004</v>
      </c>
      <c r="F1660">
        <v>129395958.125249</v>
      </c>
      <c r="G1660" s="1">
        <f t="shared" si="25"/>
        <v>12939.5958125249</v>
      </c>
    </row>
    <row r="1661" spans="1:7" hidden="1" x14ac:dyDescent="0.35">
      <c r="A1661" t="s">
        <v>1598</v>
      </c>
      <c r="B1661" t="s">
        <v>1594</v>
      </c>
      <c r="C1661" t="s">
        <v>1588</v>
      </c>
      <c r="D1661">
        <v>0</v>
      </c>
      <c r="E1661">
        <v>63239.185079000003</v>
      </c>
      <c r="F1661">
        <v>204007170.78330499</v>
      </c>
      <c r="G1661" s="1">
        <f t="shared" si="25"/>
        <v>20400.717078330497</v>
      </c>
    </row>
    <row r="1662" spans="1:7" hidden="1" x14ac:dyDescent="0.35">
      <c r="A1662" t="s">
        <v>1588</v>
      </c>
      <c r="B1662" t="s">
        <v>1588</v>
      </c>
      <c r="C1662" t="s">
        <v>1588</v>
      </c>
      <c r="D1662">
        <v>0</v>
      </c>
      <c r="E1662">
        <v>90503.516971999998</v>
      </c>
      <c r="F1662">
        <v>152756656.784004</v>
      </c>
      <c r="G1662" s="1">
        <f t="shared" si="25"/>
        <v>15275.665678400401</v>
      </c>
    </row>
    <row r="1663" spans="1:7" hidden="1" x14ac:dyDescent="0.35">
      <c r="A1663" t="s">
        <v>1599</v>
      </c>
      <c r="B1663" t="s">
        <v>1594</v>
      </c>
      <c r="C1663" t="s">
        <v>1588</v>
      </c>
      <c r="D1663">
        <v>0</v>
      </c>
      <c r="E1663">
        <v>50503.265529999997</v>
      </c>
      <c r="F1663">
        <v>47873931.617994003</v>
      </c>
      <c r="G1663" s="1">
        <f t="shared" si="25"/>
        <v>4787.3931617994003</v>
      </c>
    </row>
    <row r="1664" spans="1:7" hidden="1" x14ac:dyDescent="0.35">
      <c r="A1664" t="s">
        <v>1594</v>
      </c>
      <c r="B1664" t="s">
        <v>1594</v>
      </c>
      <c r="C1664" t="s">
        <v>1588</v>
      </c>
      <c r="D1664">
        <v>0</v>
      </c>
      <c r="E1664">
        <v>74632.434445999999</v>
      </c>
      <c r="F1664">
        <v>113305771.219272</v>
      </c>
      <c r="G1664" s="1">
        <f t="shared" si="25"/>
        <v>11330.577121927201</v>
      </c>
    </row>
    <row r="1665" spans="1:7" hidden="1" x14ac:dyDescent="0.35">
      <c r="A1665" t="s">
        <v>1600</v>
      </c>
      <c r="B1665" t="s">
        <v>1601</v>
      </c>
      <c r="C1665" t="s">
        <v>417</v>
      </c>
      <c r="D1665">
        <v>0</v>
      </c>
      <c r="E1665">
        <v>241460.94370900001</v>
      </c>
      <c r="F1665">
        <v>25924631.949000999</v>
      </c>
      <c r="G1665" s="1">
        <f t="shared" si="25"/>
        <v>2592.4631949001</v>
      </c>
    </row>
    <row r="1666" spans="1:7" hidden="1" x14ac:dyDescent="0.35">
      <c r="A1666" t="s">
        <v>1602</v>
      </c>
      <c r="B1666" t="s">
        <v>1585</v>
      </c>
      <c r="C1666" t="s">
        <v>1514</v>
      </c>
      <c r="D1666">
        <v>0</v>
      </c>
      <c r="E1666">
        <v>168409.71420799999</v>
      </c>
      <c r="F1666">
        <v>523929.68242500001</v>
      </c>
      <c r="G1666" s="1">
        <f t="shared" si="25"/>
        <v>52.392968242500004</v>
      </c>
    </row>
    <row r="1667" spans="1:7" hidden="1" x14ac:dyDescent="0.35">
      <c r="A1667" t="s">
        <v>1603</v>
      </c>
      <c r="B1667" t="s">
        <v>1601</v>
      </c>
      <c r="C1667" t="s">
        <v>417</v>
      </c>
      <c r="D1667">
        <v>0</v>
      </c>
      <c r="E1667">
        <v>111391.24432300001</v>
      </c>
      <c r="F1667">
        <v>358965.86946399999</v>
      </c>
      <c r="G1667" s="1">
        <f t="shared" ref="G1667:G1730" si="26">+F1667/10000</f>
        <v>35.896586946399999</v>
      </c>
    </row>
    <row r="1668" spans="1:7" hidden="1" x14ac:dyDescent="0.35">
      <c r="A1668" t="s">
        <v>1604</v>
      </c>
      <c r="B1668" t="s">
        <v>1605</v>
      </c>
      <c r="C1668" t="s">
        <v>1514</v>
      </c>
      <c r="D1668">
        <v>0</v>
      </c>
      <c r="E1668">
        <v>84748.656294</v>
      </c>
      <c r="F1668">
        <v>274778.83278300002</v>
      </c>
      <c r="G1668" s="1">
        <f t="shared" si="26"/>
        <v>27.477883278300002</v>
      </c>
    </row>
    <row r="1669" spans="1:7" hidden="1" x14ac:dyDescent="0.35">
      <c r="A1669" t="s">
        <v>1606</v>
      </c>
      <c r="B1669" t="s">
        <v>1605</v>
      </c>
      <c r="C1669" t="s">
        <v>1514</v>
      </c>
      <c r="D1669">
        <v>0</v>
      </c>
      <c r="E1669">
        <v>89236.873435000001</v>
      </c>
      <c r="F1669">
        <v>286297.459157</v>
      </c>
      <c r="G1669" s="1">
        <f t="shared" si="26"/>
        <v>28.629745915699999</v>
      </c>
    </row>
    <row r="1670" spans="1:7" hidden="1" x14ac:dyDescent="0.35">
      <c r="A1670" t="s">
        <v>1607</v>
      </c>
      <c r="B1670" t="s">
        <v>1514</v>
      </c>
      <c r="C1670" t="s">
        <v>1514</v>
      </c>
      <c r="D1670">
        <v>0</v>
      </c>
      <c r="E1670">
        <v>37562.415565000003</v>
      </c>
      <c r="F1670">
        <v>110854.98832999999</v>
      </c>
      <c r="G1670" s="1">
        <f t="shared" si="26"/>
        <v>11.085498832999999</v>
      </c>
    </row>
    <row r="1671" spans="1:7" hidden="1" x14ac:dyDescent="0.35">
      <c r="A1671" t="s">
        <v>1608</v>
      </c>
      <c r="B1671" t="s">
        <v>1514</v>
      </c>
      <c r="C1671" t="s">
        <v>1514</v>
      </c>
      <c r="D1671">
        <v>0</v>
      </c>
      <c r="E1671">
        <v>102064.92061099999</v>
      </c>
      <c r="F1671">
        <v>301325.13874999998</v>
      </c>
      <c r="G1671" s="1">
        <f t="shared" si="26"/>
        <v>30.132513874999997</v>
      </c>
    </row>
    <row r="1672" spans="1:7" hidden="1" x14ac:dyDescent="0.35">
      <c r="A1672" t="s">
        <v>1609</v>
      </c>
      <c r="B1672" t="s">
        <v>1610</v>
      </c>
      <c r="C1672" t="s">
        <v>1514</v>
      </c>
      <c r="D1672">
        <v>0</v>
      </c>
      <c r="E1672">
        <v>111966.91308</v>
      </c>
      <c r="F1672">
        <v>356491.12685900001</v>
      </c>
      <c r="G1672" s="1">
        <f t="shared" si="26"/>
        <v>35.6491126859</v>
      </c>
    </row>
    <row r="1673" spans="1:7" hidden="1" x14ac:dyDescent="0.35">
      <c r="A1673" t="s">
        <v>1611</v>
      </c>
      <c r="B1673" t="s">
        <v>1610</v>
      </c>
      <c r="C1673" t="s">
        <v>1514</v>
      </c>
      <c r="D1673">
        <v>0</v>
      </c>
      <c r="E1673">
        <v>1044495.309132</v>
      </c>
      <c r="F1673">
        <v>3324655.9833189999</v>
      </c>
      <c r="G1673" s="1">
        <f t="shared" si="26"/>
        <v>332.46559833189997</v>
      </c>
    </row>
    <row r="1674" spans="1:7" hidden="1" x14ac:dyDescent="0.35">
      <c r="A1674" t="s">
        <v>1612</v>
      </c>
      <c r="B1674" t="s">
        <v>1610</v>
      </c>
      <c r="C1674" t="s">
        <v>1514</v>
      </c>
      <c r="D1674">
        <v>0</v>
      </c>
      <c r="E1674">
        <v>234330.600271</v>
      </c>
      <c r="F1674">
        <v>751366.16084699996</v>
      </c>
      <c r="G1674" s="1">
        <f t="shared" si="26"/>
        <v>75.136616084699995</v>
      </c>
    </row>
    <row r="1675" spans="1:7" hidden="1" x14ac:dyDescent="0.35">
      <c r="A1675" t="s">
        <v>1613</v>
      </c>
      <c r="B1675" t="s">
        <v>1610</v>
      </c>
      <c r="C1675" t="s">
        <v>1514</v>
      </c>
      <c r="D1675">
        <v>0</v>
      </c>
      <c r="E1675">
        <v>543354.55682099995</v>
      </c>
      <c r="F1675">
        <v>1773171.295596</v>
      </c>
      <c r="G1675" s="1">
        <f t="shared" si="26"/>
        <v>177.3171295596</v>
      </c>
    </row>
    <row r="1676" spans="1:7" hidden="1" x14ac:dyDescent="0.35">
      <c r="A1676" t="s">
        <v>85</v>
      </c>
      <c r="B1676" t="s">
        <v>52</v>
      </c>
      <c r="C1676" t="s">
        <v>53</v>
      </c>
      <c r="D1676">
        <v>0</v>
      </c>
      <c r="E1676">
        <v>175.519046</v>
      </c>
      <c r="F1676">
        <v>2.5007830000000002</v>
      </c>
      <c r="G1676" s="1">
        <f t="shared" si="26"/>
        <v>2.5007830000000003E-4</v>
      </c>
    </row>
    <row r="1677" spans="1:7" hidden="1" x14ac:dyDescent="0.35">
      <c r="A1677" t="s">
        <v>133</v>
      </c>
      <c r="B1677" t="s">
        <v>52</v>
      </c>
      <c r="C1677" t="s">
        <v>53</v>
      </c>
      <c r="D1677">
        <v>0</v>
      </c>
      <c r="E1677">
        <v>175.519046</v>
      </c>
      <c r="F1677">
        <v>2.5007830000000002</v>
      </c>
      <c r="G1677" s="1">
        <f t="shared" si="26"/>
        <v>2.5007830000000003E-4</v>
      </c>
    </row>
    <row r="1678" spans="1:7" hidden="1" x14ac:dyDescent="0.35">
      <c r="A1678" t="s">
        <v>118</v>
      </c>
      <c r="B1678" t="s">
        <v>57</v>
      </c>
      <c r="C1678" t="s">
        <v>53</v>
      </c>
      <c r="D1678">
        <v>0</v>
      </c>
      <c r="E1678">
        <v>167.235287</v>
      </c>
      <c r="F1678">
        <v>0.232296</v>
      </c>
      <c r="G1678" s="1">
        <f t="shared" si="26"/>
        <v>2.3229599999999999E-5</v>
      </c>
    </row>
    <row r="1679" spans="1:7" hidden="1" x14ac:dyDescent="0.35">
      <c r="A1679" t="s">
        <v>133</v>
      </c>
      <c r="B1679" t="s">
        <v>52</v>
      </c>
      <c r="C1679" t="s">
        <v>53</v>
      </c>
      <c r="D1679">
        <v>0</v>
      </c>
      <c r="E1679">
        <v>167.235287</v>
      </c>
      <c r="F1679">
        <v>0.232296</v>
      </c>
      <c r="G1679" s="1">
        <f t="shared" si="26"/>
        <v>2.3229599999999999E-5</v>
      </c>
    </row>
    <row r="1680" spans="1:7" hidden="1" x14ac:dyDescent="0.35">
      <c r="A1680" t="s">
        <v>128</v>
      </c>
      <c r="B1680" t="s">
        <v>52</v>
      </c>
      <c r="C1680" t="s">
        <v>53</v>
      </c>
      <c r="D1680">
        <v>0</v>
      </c>
      <c r="E1680">
        <v>159.92564300000001</v>
      </c>
      <c r="F1680">
        <v>0.102704</v>
      </c>
      <c r="G1680" s="1">
        <f t="shared" si="26"/>
        <v>1.0270400000000001E-5</v>
      </c>
    </row>
    <row r="1681" spans="1:7" hidden="1" x14ac:dyDescent="0.35">
      <c r="A1681" t="s">
        <v>133</v>
      </c>
      <c r="B1681" t="s">
        <v>52</v>
      </c>
      <c r="C1681" t="s">
        <v>53</v>
      </c>
      <c r="D1681">
        <v>0</v>
      </c>
      <c r="E1681">
        <v>159.92564300000001</v>
      </c>
      <c r="F1681">
        <v>0.102704</v>
      </c>
      <c r="G1681" s="1">
        <f t="shared" si="26"/>
        <v>1.0270400000000001E-5</v>
      </c>
    </row>
    <row r="1682" spans="1:7" hidden="1" x14ac:dyDescent="0.35">
      <c r="A1682" t="s">
        <v>132</v>
      </c>
      <c r="B1682" t="s">
        <v>53</v>
      </c>
      <c r="C1682" t="s">
        <v>53</v>
      </c>
      <c r="D1682">
        <v>0</v>
      </c>
      <c r="E1682">
        <v>51.512770000000003</v>
      </c>
      <c r="F1682">
        <v>0.64253800000000005</v>
      </c>
      <c r="G1682" s="1">
        <f t="shared" si="26"/>
        <v>6.4253800000000012E-5</v>
      </c>
    </row>
    <row r="1683" spans="1:7" hidden="1" x14ac:dyDescent="0.35">
      <c r="A1683" t="s">
        <v>295</v>
      </c>
      <c r="B1683" t="s">
        <v>53</v>
      </c>
      <c r="C1683" t="s">
        <v>53</v>
      </c>
      <c r="D1683">
        <v>0</v>
      </c>
      <c r="E1683">
        <v>51.512770000000003</v>
      </c>
      <c r="F1683">
        <v>0.64253800000000005</v>
      </c>
      <c r="G1683" s="1">
        <f t="shared" si="26"/>
        <v>6.4253800000000012E-5</v>
      </c>
    </row>
    <row r="1684" spans="1:7" x14ac:dyDescent="0.35">
      <c r="A1684" t="s">
        <v>309</v>
      </c>
      <c r="B1684" t="s">
        <v>310</v>
      </c>
      <c r="C1684" t="s">
        <v>53</v>
      </c>
      <c r="D1684">
        <v>5</v>
      </c>
      <c r="E1684">
        <v>1851.6628639999999</v>
      </c>
      <c r="F1684">
        <v>133666.926691</v>
      </c>
      <c r="G1684" s="1">
        <f t="shared" si="26"/>
        <v>13.366692669100001</v>
      </c>
    </row>
    <row r="1685" spans="1:7" x14ac:dyDescent="0.35">
      <c r="A1685" t="s">
        <v>329</v>
      </c>
      <c r="B1685" t="s">
        <v>260</v>
      </c>
      <c r="C1685" t="s">
        <v>53</v>
      </c>
      <c r="D1685">
        <v>4</v>
      </c>
      <c r="E1685">
        <v>4860</v>
      </c>
      <c r="F1685">
        <v>267300</v>
      </c>
      <c r="G1685" s="1">
        <f t="shared" si="26"/>
        <v>26.73</v>
      </c>
    </row>
    <row r="1686" spans="1:7" x14ac:dyDescent="0.35">
      <c r="A1686" t="s">
        <v>329</v>
      </c>
      <c r="B1686" t="s">
        <v>260</v>
      </c>
      <c r="C1686" t="s">
        <v>53</v>
      </c>
      <c r="D1686">
        <v>4</v>
      </c>
      <c r="E1686">
        <v>3300</v>
      </c>
      <c r="F1686">
        <v>210600</v>
      </c>
      <c r="G1686" s="1">
        <f t="shared" si="26"/>
        <v>21.06</v>
      </c>
    </row>
    <row r="1687" spans="1:7" x14ac:dyDescent="0.35">
      <c r="A1687" t="s">
        <v>329</v>
      </c>
      <c r="B1687" t="s">
        <v>260</v>
      </c>
      <c r="C1687" t="s">
        <v>53</v>
      </c>
      <c r="D1687">
        <v>4</v>
      </c>
      <c r="E1687">
        <v>3180</v>
      </c>
      <c r="F1687">
        <v>262800</v>
      </c>
      <c r="G1687" s="1">
        <f t="shared" si="26"/>
        <v>26.28</v>
      </c>
    </row>
    <row r="1688" spans="1:7" x14ac:dyDescent="0.35">
      <c r="A1688" t="s">
        <v>329</v>
      </c>
      <c r="B1688" t="s">
        <v>260</v>
      </c>
      <c r="C1688" t="s">
        <v>53</v>
      </c>
      <c r="D1688">
        <v>4</v>
      </c>
      <c r="E1688">
        <v>960</v>
      </c>
      <c r="F1688">
        <v>39600</v>
      </c>
      <c r="G1688" s="1">
        <f t="shared" si="26"/>
        <v>3.96</v>
      </c>
    </row>
    <row r="1689" spans="1:7" x14ac:dyDescent="0.35">
      <c r="A1689" t="s">
        <v>329</v>
      </c>
      <c r="B1689" t="s">
        <v>260</v>
      </c>
      <c r="C1689" t="s">
        <v>53</v>
      </c>
      <c r="D1689">
        <v>4</v>
      </c>
      <c r="E1689">
        <v>1920</v>
      </c>
      <c r="F1689">
        <v>93600</v>
      </c>
      <c r="G1689" s="1">
        <f t="shared" si="26"/>
        <v>9.36</v>
      </c>
    </row>
    <row r="1690" spans="1:7" x14ac:dyDescent="0.35">
      <c r="A1690" t="s">
        <v>329</v>
      </c>
      <c r="B1690" t="s">
        <v>260</v>
      </c>
      <c r="C1690" t="s">
        <v>53</v>
      </c>
      <c r="D1690">
        <v>4</v>
      </c>
      <c r="E1690">
        <v>6360</v>
      </c>
      <c r="F1690">
        <v>708300</v>
      </c>
      <c r="G1690" s="1">
        <f t="shared" si="26"/>
        <v>70.83</v>
      </c>
    </row>
    <row r="1691" spans="1:7" x14ac:dyDescent="0.35">
      <c r="A1691" t="s">
        <v>329</v>
      </c>
      <c r="B1691" t="s">
        <v>260</v>
      </c>
      <c r="C1691" t="s">
        <v>53</v>
      </c>
      <c r="D1691">
        <v>4</v>
      </c>
      <c r="E1691">
        <v>11100</v>
      </c>
      <c r="F1691">
        <v>918900</v>
      </c>
      <c r="G1691" s="1">
        <f t="shared" si="26"/>
        <v>91.89</v>
      </c>
    </row>
    <row r="1692" spans="1:7" x14ac:dyDescent="0.35">
      <c r="A1692" t="s">
        <v>329</v>
      </c>
      <c r="B1692" t="s">
        <v>260</v>
      </c>
      <c r="C1692" t="s">
        <v>53</v>
      </c>
      <c r="D1692">
        <v>4</v>
      </c>
      <c r="E1692">
        <v>360</v>
      </c>
      <c r="F1692">
        <v>4500</v>
      </c>
      <c r="G1692" s="1">
        <f t="shared" si="26"/>
        <v>0.45</v>
      </c>
    </row>
    <row r="1693" spans="1:7" x14ac:dyDescent="0.35">
      <c r="A1693" t="s">
        <v>329</v>
      </c>
      <c r="B1693" t="s">
        <v>260</v>
      </c>
      <c r="C1693" t="s">
        <v>53</v>
      </c>
      <c r="D1693">
        <v>4</v>
      </c>
      <c r="E1693">
        <v>8797.7725559999999</v>
      </c>
      <c r="F1693">
        <v>803287.92</v>
      </c>
      <c r="G1693" s="1">
        <f t="shared" si="26"/>
        <v>80.328792000000007</v>
      </c>
    </row>
    <row r="1694" spans="1:7" x14ac:dyDescent="0.35">
      <c r="A1694" t="s">
        <v>329</v>
      </c>
      <c r="B1694" t="s">
        <v>260</v>
      </c>
      <c r="C1694" t="s">
        <v>53</v>
      </c>
      <c r="D1694">
        <v>4</v>
      </c>
      <c r="E1694">
        <v>180</v>
      </c>
      <c r="F1694">
        <v>1800</v>
      </c>
      <c r="G1694" s="1">
        <f t="shared" si="26"/>
        <v>0.18</v>
      </c>
    </row>
    <row r="1695" spans="1:7" x14ac:dyDescent="0.35">
      <c r="A1695" t="s">
        <v>329</v>
      </c>
      <c r="B1695" t="s">
        <v>260</v>
      </c>
      <c r="C1695" t="s">
        <v>53</v>
      </c>
      <c r="D1695">
        <v>5</v>
      </c>
      <c r="E1695">
        <v>1560</v>
      </c>
      <c r="F1695">
        <v>81900</v>
      </c>
      <c r="G1695" s="1">
        <f t="shared" si="26"/>
        <v>8.19</v>
      </c>
    </row>
    <row r="1696" spans="1:7" x14ac:dyDescent="0.35">
      <c r="A1696" t="s">
        <v>329</v>
      </c>
      <c r="B1696" t="s">
        <v>260</v>
      </c>
      <c r="C1696" t="s">
        <v>53</v>
      </c>
      <c r="D1696">
        <v>4</v>
      </c>
      <c r="E1696">
        <v>7140</v>
      </c>
      <c r="F1696">
        <v>1383300</v>
      </c>
      <c r="G1696" s="1">
        <f t="shared" si="26"/>
        <v>138.33000000000001</v>
      </c>
    </row>
    <row r="1697" spans="1:7" x14ac:dyDescent="0.35">
      <c r="A1697" t="s">
        <v>329</v>
      </c>
      <c r="B1697" t="s">
        <v>260</v>
      </c>
      <c r="C1697" t="s">
        <v>53</v>
      </c>
      <c r="D1697">
        <v>5</v>
      </c>
      <c r="E1697">
        <v>120</v>
      </c>
      <c r="F1697">
        <v>900</v>
      </c>
      <c r="G1697" s="1">
        <f t="shared" si="26"/>
        <v>0.09</v>
      </c>
    </row>
    <row r="1698" spans="1:7" x14ac:dyDescent="0.35">
      <c r="A1698" t="s">
        <v>329</v>
      </c>
      <c r="B1698" t="s">
        <v>260</v>
      </c>
      <c r="C1698" t="s">
        <v>53</v>
      </c>
      <c r="D1698">
        <v>4</v>
      </c>
      <c r="E1698">
        <v>2640</v>
      </c>
      <c r="F1698">
        <v>212400</v>
      </c>
      <c r="G1698" s="1">
        <f t="shared" si="26"/>
        <v>21.24</v>
      </c>
    </row>
    <row r="1699" spans="1:7" x14ac:dyDescent="0.35">
      <c r="A1699" t="s">
        <v>329</v>
      </c>
      <c r="B1699" t="s">
        <v>260</v>
      </c>
      <c r="C1699" t="s">
        <v>53</v>
      </c>
      <c r="D1699">
        <v>5</v>
      </c>
      <c r="E1699">
        <v>2400</v>
      </c>
      <c r="F1699">
        <v>101700</v>
      </c>
      <c r="G1699" s="1">
        <f t="shared" si="26"/>
        <v>10.17</v>
      </c>
    </row>
    <row r="1700" spans="1:7" x14ac:dyDescent="0.35">
      <c r="A1700" t="s">
        <v>329</v>
      </c>
      <c r="B1700" t="s">
        <v>260</v>
      </c>
      <c r="C1700" t="s">
        <v>53</v>
      </c>
      <c r="D1700">
        <v>4</v>
      </c>
      <c r="E1700">
        <v>120</v>
      </c>
      <c r="F1700">
        <v>900</v>
      </c>
      <c r="G1700" s="1">
        <f t="shared" si="26"/>
        <v>0.09</v>
      </c>
    </row>
    <row r="1701" spans="1:7" x14ac:dyDescent="0.35">
      <c r="A1701" t="s">
        <v>329</v>
      </c>
      <c r="B1701" t="s">
        <v>260</v>
      </c>
      <c r="C1701" t="s">
        <v>53</v>
      </c>
      <c r="D1701">
        <v>4</v>
      </c>
      <c r="E1701">
        <v>120</v>
      </c>
      <c r="F1701">
        <v>900</v>
      </c>
      <c r="G1701" s="1">
        <f t="shared" si="26"/>
        <v>0.09</v>
      </c>
    </row>
    <row r="1702" spans="1:7" x14ac:dyDescent="0.35">
      <c r="A1702" t="s">
        <v>329</v>
      </c>
      <c r="B1702" t="s">
        <v>260</v>
      </c>
      <c r="C1702" t="s">
        <v>53</v>
      </c>
      <c r="D1702">
        <v>4</v>
      </c>
      <c r="E1702">
        <v>120</v>
      </c>
      <c r="F1702">
        <v>900</v>
      </c>
      <c r="G1702" s="1">
        <f t="shared" si="26"/>
        <v>0.09</v>
      </c>
    </row>
    <row r="1703" spans="1:7" x14ac:dyDescent="0.35">
      <c r="A1703" t="s">
        <v>329</v>
      </c>
      <c r="B1703" t="s">
        <v>260</v>
      </c>
      <c r="C1703" t="s">
        <v>53</v>
      </c>
      <c r="D1703">
        <v>5</v>
      </c>
      <c r="E1703">
        <v>600</v>
      </c>
      <c r="F1703">
        <v>8100</v>
      </c>
      <c r="G1703" s="1">
        <f t="shared" si="26"/>
        <v>0.81</v>
      </c>
    </row>
    <row r="1704" spans="1:7" x14ac:dyDescent="0.35">
      <c r="A1704" t="s">
        <v>329</v>
      </c>
      <c r="B1704" t="s">
        <v>260</v>
      </c>
      <c r="C1704" t="s">
        <v>53</v>
      </c>
      <c r="D1704">
        <v>5</v>
      </c>
      <c r="E1704">
        <v>1132.08365</v>
      </c>
      <c r="F1704">
        <v>24895.038562999998</v>
      </c>
      <c r="G1704" s="1">
        <f t="shared" si="26"/>
        <v>2.4895038562999998</v>
      </c>
    </row>
    <row r="1705" spans="1:7" x14ac:dyDescent="0.35">
      <c r="A1705" t="s">
        <v>329</v>
      </c>
      <c r="B1705" t="s">
        <v>260</v>
      </c>
      <c r="C1705" t="s">
        <v>53</v>
      </c>
      <c r="D1705">
        <v>4</v>
      </c>
      <c r="E1705">
        <v>120</v>
      </c>
      <c r="F1705">
        <v>900</v>
      </c>
      <c r="G1705" s="1">
        <f t="shared" si="26"/>
        <v>0.09</v>
      </c>
    </row>
    <row r="1706" spans="1:7" x14ac:dyDescent="0.35">
      <c r="A1706" t="s">
        <v>329</v>
      </c>
      <c r="B1706" t="s">
        <v>260</v>
      </c>
      <c r="C1706" t="s">
        <v>53</v>
      </c>
      <c r="D1706">
        <v>4</v>
      </c>
      <c r="E1706">
        <v>120</v>
      </c>
      <c r="F1706">
        <v>900</v>
      </c>
      <c r="G1706" s="1">
        <f t="shared" si="26"/>
        <v>0.09</v>
      </c>
    </row>
    <row r="1707" spans="1:7" x14ac:dyDescent="0.35">
      <c r="A1707" t="s">
        <v>329</v>
      </c>
      <c r="B1707" t="s">
        <v>260</v>
      </c>
      <c r="C1707" t="s">
        <v>53</v>
      </c>
      <c r="D1707">
        <v>5</v>
      </c>
      <c r="E1707">
        <v>1980</v>
      </c>
      <c r="F1707">
        <v>69300</v>
      </c>
      <c r="G1707" s="1">
        <f t="shared" si="26"/>
        <v>6.93</v>
      </c>
    </row>
    <row r="1708" spans="1:7" x14ac:dyDescent="0.35">
      <c r="A1708" t="s">
        <v>329</v>
      </c>
      <c r="B1708" t="s">
        <v>260</v>
      </c>
      <c r="C1708" t="s">
        <v>53</v>
      </c>
      <c r="D1708">
        <v>5</v>
      </c>
      <c r="E1708">
        <v>180</v>
      </c>
      <c r="F1708">
        <v>1800</v>
      </c>
      <c r="G1708" s="1">
        <f t="shared" si="26"/>
        <v>0.18</v>
      </c>
    </row>
    <row r="1709" spans="1:7" x14ac:dyDescent="0.35">
      <c r="A1709" t="s">
        <v>329</v>
      </c>
      <c r="B1709" t="s">
        <v>260</v>
      </c>
      <c r="C1709" t="s">
        <v>53</v>
      </c>
      <c r="D1709">
        <v>5</v>
      </c>
      <c r="E1709">
        <v>6434.2354580000001</v>
      </c>
      <c r="F1709">
        <v>415853.84976999997</v>
      </c>
      <c r="G1709" s="1">
        <f t="shared" si="26"/>
        <v>41.585384976999997</v>
      </c>
    </row>
    <row r="1710" spans="1:7" x14ac:dyDescent="0.35">
      <c r="A1710" t="s">
        <v>329</v>
      </c>
      <c r="B1710" t="s">
        <v>260</v>
      </c>
      <c r="C1710" t="s">
        <v>53</v>
      </c>
      <c r="D1710">
        <v>5</v>
      </c>
      <c r="E1710">
        <v>3780</v>
      </c>
      <c r="F1710">
        <v>170100</v>
      </c>
      <c r="G1710" s="1">
        <f t="shared" si="26"/>
        <v>17.010000000000002</v>
      </c>
    </row>
    <row r="1711" spans="1:7" x14ac:dyDescent="0.35">
      <c r="A1711" t="s">
        <v>329</v>
      </c>
      <c r="B1711" t="s">
        <v>260</v>
      </c>
      <c r="C1711" t="s">
        <v>53</v>
      </c>
      <c r="D1711">
        <v>5</v>
      </c>
      <c r="E1711">
        <v>3180</v>
      </c>
      <c r="F1711">
        <v>187200</v>
      </c>
      <c r="G1711" s="1">
        <f t="shared" si="26"/>
        <v>18.72</v>
      </c>
    </row>
    <row r="1712" spans="1:7" x14ac:dyDescent="0.35">
      <c r="A1712" t="s">
        <v>329</v>
      </c>
      <c r="B1712" t="s">
        <v>260</v>
      </c>
      <c r="C1712" t="s">
        <v>53</v>
      </c>
      <c r="D1712">
        <v>4</v>
      </c>
      <c r="E1712">
        <v>2527.3656540000002</v>
      </c>
      <c r="F1712">
        <v>130430.387494</v>
      </c>
      <c r="G1712" s="1">
        <f t="shared" si="26"/>
        <v>13.043038749399999</v>
      </c>
    </row>
    <row r="1713" spans="1:7" x14ac:dyDescent="0.35">
      <c r="A1713" t="s">
        <v>329</v>
      </c>
      <c r="B1713" t="s">
        <v>260</v>
      </c>
      <c r="C1713" t="s">
        <v>53</v>
      </c>
      <c r="D1713">
        <v>4</v>
      </c>
      <c r="E1713">
        <v>120</v>
      </c>
      <c r="F1713">
        <v>900</v>
      </c>
      <c r="G1713" s="1">
        <f t="shared" si="26"/>
        <v>0.09</v>
      </c>
    </row>
    <row r="1714" spans="1:7" x14ac:dyDescent="0.35">
      <c r="A1714" t="s">
        <v>329</v>
      </c>
      <c r="B1714" t="s">
        <v>260</v>
      </c>
      <c r="C1714" t="s">
        <v>53</v>
      </c>
      <c r="D1714">
        <v>5</v>
      </c>
      <c r="E1714">
        <v>120</v>
      </c>
      <c r="F1714">
        <v>900</v>
      </c>
      <c r="G1714" s="1">
        <f t="shared" si="26"/>
        <v>0.09</v>
      </c>
    </row>
    <row r="1715" spans="1:7" x14ac:dyDescent="0.35">
      <c r="A1715" t="s">
        <v>329</v>
      </c>
      <c r="B1715" t="s">
        <v>260</v>
      </c>
      <c r="C1715" t="s">
        <v>53</v>
      </c>
      <c r="D1715">
        <v>4</v>
      </c>
      <c r="E1715">
        <v>420</v>
      </c>
      <c r="F1715">
        <v>7200</v>
      </c>
      <c r="G1715" s="1">
        <f t="shared" si="26"/>
        <v>0.72</v>
      </c>
    </row>
    <row r="1716" spans="1:7" x14ac:dyDescent="0.35">
      <c r="A1716" t="s">
        <v>329</v>
      </c>
      <c r="B1716" t="s">
        <v>260</v>
      </c>
      <c r="C1716" t="s">
        <v>53</v>
      </c>
      <c r="D1716">
        <v>4</v>
      </c>
      <c r="E1716">
        <v>1620</v>
      </c>
      <c r="F1716">
        <v>109800</v>
      </c>
      <c r="G1716" s="1">
        <f t="shared" si="26"/>
        <v>10.98</v>
      </c>
    </row>
    <row r="1717" spans="1:7" x14ac:dyDescent="0.35">
      <c r="A1717" t="s">
        <v>329</v>
      </c>
      <c r="B1717" t="s">
        <v>260</v>
      </c>
      <c r="C1717" t="s">
        <v>53</v>
      </c>
      <c r="D1717">
        <v>4</v>
      </c>
      <c r="E1717">
        <v>240</v>
      </c>
      <c r="F1717">
        <v>2700</v>
      </c>
      <c r="G1717" s="1">
        <f t="shared" si="26"/>
        <v>0.27</v>
      </c>
    </row>
    <row r="1718" spans="1:7" x14ac:dyDescent="0.35">
      <c r="A1718" t="s">
        <v>329</v>
      </c>
      <c r="B1718" t="s">
        <v>260</v>
      </c>
      <c r="C1718" t="s">
        <v>53</v>
      </c>
      <c r="D1718">
        <v>5</v>
      </c>
      <c r="E1718">
        <v>120</v>
      </c>
      <c r="F1718">
        <v>900</v>
      </c>
      <c r="G1718" s="1">
        <f t="shared" si="26"/>
        <v>0.09</v>
      </c>
    </row>
    <row r="1719" spans="1:7" x14ac:dyDescent="0.35">
      <c r="A1719" t="s">
        <v>329</v>
      </c>
      <c r="B1719" t="s">
        <v>260</v>
      </c>
      <c r="C1719" t="s">
        <v>53</v>
      </c>
      <c r="D1719">
        <v>4</v>
      </c>
      <c r="E1719">
        <v>2280</v>
      </c>
      <c r="F1719">
        <v>130500</v>
      </c>
      <c r="G1719" s="1">
        <f t="shared" si="26"/>
        <v>13.05</v>
      </c>
    </row>
    <row r="1720" spans="1:7" x14ac:dyDescent="0.35">
      <c r="A1720" t="s">
        <v>329</v>
      </c>
      <c r="B1720" t="s">
        <v>260</v>
      </c>
      <c r="C1720" t="s">
        <v>53</v>
      </c>
      <c r="D1720">
        <v>5</v>
      </c>
      <c r="E1720">
        <v>120</v>
      </c>
      <c r="F1720">
        <v>900</v>
      </c>
      <c r="G1720" s="1">
        <f t="shared" si="26"/>
        <v>0.09</v>
      </c>
    </row>
    <row r="1721" spans="1:7" x14ac:dyDescent="0.35">
      <c r="A1721" t="s">
        <v>329</v>
      </c>
      <c r="B1721" t="s">
        <v>260</v>
      </c>
      <c r="C1721" t="s">
        <v>53</v>
      </c>
      <c r="D1721">
        <v>5</v>
      </c>
      <c r="E1721">
        <v>120</v>
      </c>
      <c r="F1721">
        <v>900</v>
      </c>
      <c r="G1721" s="1">
        <f t="shared" si="26"/>
        <v>0.09</v>
      </c>
    </row>
    <row r="1722" spans="1:7" x14ac:dyDescent="0.35">
      <c r="A1722" t="s">
        <v>329</v>
      </c>
      <c r="B1722" t="s">
        <v>260</v>
      </c>
      <c r="C1722" t="s">
        <v>53</v>
      </c>
      <c r="D1722">
        <v>5</v>
      </c>
      <c r="E1722">
        <v>120</v>
      </c>
      <c r="F1722">
        <v>900</v>
      </c>
      <c r="G1722" s="1">
        <f t="shared" si="26"/>
        <v>0.09</v>
      </c>
    </row>
    <row r="1723" spans="1:7" x14ac:dyDescent="0.35">
      <c r="A1723" t="s">
        <v>329</v>
      </c>
      <c r="B1723" t="s">
        <v>260</v>
      </c>
      <c r="C1723" t="s">
        <v>53</v>
      </c>
      <c r="D1723">
        <v>4</v>
      </c>
      <c r="E1723">
        <v>1080</v>
      </c>
      <c r="F1723">
        <v>20700</v>
      </c>
      <c r="G1723" s="1">
        <f t="shared" si="26"/>
        <v>2.0699999999999998</v>
      </c>
    </row>
    <row r="1724" spans="1:7" x14ac:dyDescent="0.35">
      <c r="A1724" t="s">
        <v>329</v>
      </c>
      <c r="B1724" t="s">
        <v>260</v>
      </c>
      <c r="C1724" t="s">
        <v>53</v>
      </c>
      <c r="D1724">
        <v>4</v>
      </c>
      <c r="E1724">
        <v>31974.962681000001</v>
      </c>
      <c r="F1724">
        <v>4672442.3711179998</v>
      </c>
      <c r="G1724" s="1">
        <f t="shared" si="26"/>
        <v>467.24423711179998</v>
      </c>
    </row>
    <row r="1725" spans="1:7" x14ac:dyDescent="0.35">
      <c r="A1725" t="s">
        <v>329</v>
      </c>
      <c r="B1725" t="s">
        <v>260</v>
      </c>
      <c r="C1725" t="s">
        <v>53</v>
      </c>
      <c r="D1725">
        <v>5</v>
      </c>
      <c r="E1725">
        <v>148897.33063800001</v>
      </c>
      <c r="F1725">
        <v>67364608.308581993</v>
      </c>
      <c r="G1725" s="1">
        <f t="shared" si="26"/>
        <v>6736.4608308581992</v>
      </c>
    </row>
    <row r="1726" spans="1:7" x14ac:dyDescent="0.35">
      <c r="A1726" t="s">
        <v>329</v>
      </c>
      <c r="B1726" t="s">
        <v>260</v>
      </c>
      <c r="C1726" t="s">
        <v>53</v>
      </c>
      <c r="D1726">
        <v>4</v>
      </c>
      <c r="E1726">
        <v>120</v>
      </c>
      <c r="F1726">
        <v>900</v>
      </c>
      <c r="G1726" s="1">
        <f t="shared" si="26"/>
        <v>0.09</v>
      </c>
    </row>
    <row r="1727" spans="1:7" x14ac:dyDescent="0.35">
      <c r="A1727" t="s">
        <v>329</v>
      </c>
      <c r="B1727" t="s">
        <v>260</v>
      </c>
      <c r="C1727" t="s">
        <v>53</v>
      </c>
      <c r="D1727">
        <v>5</v>
      </c>
      <c r="E1727">
        <v>120</v>
      </c>
      <c r="F1727">
        <v>900</v>
      </c>
      <c r="G1727" s="1">
        <f t="shared" si="26"/>
        <v>0.09</v>
      </c>
    </row>
    <row r="1728" spans="1:7" x14ac:dyDescent="0.35">
      <c r="A1728" t="s">
        <v>329</v>
      </c>
      <c r="B1728" t="s">
        <v>260</v>
      </c>
      <c r="C1728" t="s">
        <v>53</v>
      </c>
      <c r="D1728">
        <v>4</v>
      </c>
      <c r="E1728">
        <v>3780</v>
      </c>
      <c r="F1728">
        <v>415800</v>
      </c>
      <c r="G1728" s="1">
        <f t="shared" si="26"/>
        <v>41.58</v>
      </c>
    </row>
    <row r="1729" spans="1:7" x14ac:dyDescent="0.35">
      <c r="A1729" t="s">
        <v>329</v>
      </c>
      <c r="B1729" t="s">
        <v>260</v>
      </c>
      <c r="C1729" t="s">
        <v>53</v>
      </c>
      <c r="D1729">
        <v>4</v>
      </c>
      <c r="E1729">
        <v>4560</v>
      </c>
      <c r="F1729">
        <v>503100</v>
      </c>
      <c r="G1729" s="1">
        <f t="shared" si="26"/>
        <v>50.31</v>
      </c>
    </row>
    <row r="1730" spans="1:7" x14ac:dyDescent="0.35">
      <c r="A1730" t="s">
        <v>329</v>
      </c>
      <c r="B1730" t="s">
        <v>260</v>
      </c>
      <c r="C1730" t="s">
        <v>53</v>
      </c>
      <c r="D1730">
        <v>4</v>
      </c>
      <c r="E1730">
        <v>120</v>
      </c>
      <c r="F1730">
        <v>900</v>
      </c>
      <c r="G1730" s="1">
        <f t="shared" si="26"/>
        <v>0.09</v>
      </c>
    </row>
    <row r="1731" spans="1:7" x14ac:dyDescent="0.35">
      <c r="A1731" t="s">
        <v>329</v>
      </c>
      <c r="B1731" t="s">
        <v>260</v>
      </c>
      <c r="C1731" t="s">
        <v>53</v>
      </c>
      <c r="D1731">
        <v>4</v>
      </c>
      <c r="E1731">
        <v>120</v>
      </c>
      <c r="F1731">
        <v>900</v>
      </c>
      <c r="G1731" s="1">
        <f t="shared" ref="G1731:G1794" si="27">+F1731/10000</f>
        <v>0.09</v>
      </c>
    </row>
    <row r="1732" spans="1:7" x14ac:dyDescent="0.35">
      <c r="A1732" t="s">
        <v>329</v>
      </c>
      <c r="B1732" t="s">
        <v>260</v>
      </c>
      <c r="C1732" t="s">
        <v>53</v>
      </c>
      <c r="D1732">
        <v>4</v>
      </c>
      <c r="E1732">
        <v>540</v>
      </c>
      <c r="F1732">
        <v>10800</v>
      </c>
      <c r="G1732" s="1">
        <f t="shared" si="27"/>
        <v>1.08</v>
      </c>
    </row>
    <row r="1733" spans="1:7" x14ac:dyDescent="0.35">
      <c r="A1733" t="s">
        <v>329</v>
      </c>
      <c r="B1733" t="s">
        <v>260</v>
      </c>
      <c r="C1733" t="s">
        <v>53</v>
      </c>
      <c r="D1733">
        <v>4</v>
      </c>
      <c r="E1733">
        <v>4140</v>
      </c>
      <c r="F1733">
        <v>229500</v>
      </c>
      <c r="G1733" s="1">
        <f t="shared" si="27"/>
        <v>22.95</v>
      </c>
    </row>
    <row r="1734" spans="1:7" x14ac:dyDescent="0.35">
      <c r="A1734" t="s">
        <v>329</v>
      </c>
      <c r="B1734" t="s">
        <v>260</v>
      </c>
      <c r="C1734" t="s">
        <v>53</v>
      </c>
      <c r="D1734">
        <v>5</v>
      </c>
      <c r="E1734">
        <v>65639.554655999993</v>
      </c>
      <c r="F1734">
        <v>26624419.477070998</v>
      </c>
      <c r="G1734" s="1">
        <f t="shared" si="27"/>
        <v>2662.4419477070996</v>
      </c>
    </row>
    <row r="1735" spans="1:7" x14ac:dyDescent="0.35">
      <c r="A1735" t="s">
        <v>335</v>
      </c>
      <c r="B1735" t="s">
        <v>310</v>
      </c>
      <c r="C1735" t="s">
        <v>53</v>
      </c>
      <c r="D1735">
        <v>5</v>
      </c>
      <c r="E1735">
        <v>480</v>
      </c>
      <c r="F1735">
        <v>7200</v>
      </c>
      <c r="G1735" s="1">
        <f t="shared" si="27"/>
        <v>0.72</v>
      </c>
    </row>
    <row r="1736" spans="1:7" x14ac:dyDescent="0.35">
      <c r="A1736" t="s">
        <v>335</v>
      </c>
      <c r="B1736" t="s">
        <v>310</v>
      </c>
      <c r="C1736" t="s">
        <v>53</v>
      </c>
      <c r="D1736">
        <v>5</v>
      </c>
      <c r="E1736">
        <v>120</v>
      </c>
      <c r="F1736">
        <v>900</v>
      </c>
      <c r="G1736" s="1">
        <f t="shared" si="27"/>
        <v>0.09</v>
      </c>
    </row>
    <row r="1737" spans="1:7" x14ac:dyDescent="0.35">
      <c r="A1737" t="s">
        <v>335</v>
      </c>
      <c r="B1737" t="s">
        <v>310</v>
      </c>
      <c r="C1737" t="s">
        <v>53</v>
      </c>
      <c r="D1737">
        <v>5</v>
      </c>
      <c r="E1737">
        <v>4406.3419990000002</v>
      </c>
      <c r="F1737">
        <v>292978.72233199998</v>
      </c>
      <c r="G1737" s="1">
        <f t="shared" si="27"/>
        <v>29.297872233199996</v>
      </c>
    </row>
    <row r="1738" spans="1:7" x14ac:dyDescent="0.35">
      <c r="A1738" t="s">
        <v>335</v>
      </c>
      <c r="B1738" t="s">
        <v>310</v>
      </c>
      <c r="C1738" t="s">
        <v>53</v>
      </c>
      <c r="D1738">
        <v>5</v>
      </c>
      <c r="E1738">
        <v>120</v>
      </c>
      <c r="F1738">
        <v>900</v>
      </c>
      <c r="G1738" s="1">
        <f t="shared" si="27"/>
        <v>0.09</v>
      </c>
    </row>
    <row r="1739" spans="1:7" x14ac:dyDescent="0.35">
      <c r="A1739" t="s">
        <v>335</v>
      </c>
      <c r="B1739" t="s">
        <v>310</v>
      </c>
      <c r="C1739" t="s">
        <v>53</v>
      </c>
      <c r="D1739">
        <v>4</v>
      </c>
      <c r="E1739">
        <v>1320</v>
      </c>
      <c r="F1739">
        <v>36900</v>
      </c>
      <c r="G1739" s="1">
        <f t="shared" si="27"/>
        <v>3.69</v>
      </c>
    </row>
    <row r="1740" spans="1:7" x14ac:dyDescent="0.35">
      <c r="A1740" t="s">
        <v>335</v>
      </c>
      <c r="B1740" t="s">
        <v>310</v>
      </c>
      <c r="C1740" t="s">
        <v>53</v>
      </c>
      <c r="D1740">
        <v>4</v>
      </c>
      <c r="E1740">
        <v>360</v>
      </c>
      <c r="F1740">
        <v>5400</v>
      </c>
      <c r="G1740" s="1">
        <f t="shared" si="27"/>
        <v>0.54</v>
      </c>
    </row>
    <row r="1741" spans="1:7" x14ac:dyDescent="0.35">
      <c r="A1741" t="s">
        <v>335</v>
      </c>
      <c r="B1741" t="s">
        <v>310</v>
      </c>
      <c r="C1741" t="s">
        <v>53</v>
      </c>
      <c r="D1741">
        <v>4</v>
      </c>
      <c r="E1741">
        <v>46170.779858000002</v>
      </c>
      <c r="F1741">
        <v>11813237.699786</v>
      </c>
      <c r="G1741" s="1">
        <f t="shared" si="27"/>
        <v>1181.3237699786</v>
      </c>
    </row>
    <row r="1742" spans="1:7" x14ac:dyDescent="0.35">
      <c r="A1742" t="s">
        <v>335</v>
      </c>
      <c r="B1742" t="s">
        <v>310</v>
      </c>
      <c r="C1742" t="s">
        <v>53</v>
      </c>
      <c r="D1742">
        <v>5</v>
      </c>
      <c r="E1742">
        <v>134706.39901699999</v>
      </c>
      <c r="F1742">
        <v>82753676.771233007</v>
      </c>
      <c r="G1742" s="1">
        <f t="shared" si="27"/>
        <v>8275.3676771233004</v>
      </c>
    </row>
    <row r="1743" spans="1:7" x14ac:dyDescent="0.35">
      <c r="A1743" t="s">
        <v>344</v>
      </c>
      <c r="B1743" t="s">
        <v>310</v>
      </c>
      <c r="C1743" t="s">
        <v>53</v>
      </c>
      <c r="D1743">
        <v>4</v>
      </c>
      <c r="E1743">
        <v>628.23336200000006</v>
      </c>
      <c r="F1743">
        <v>12013.974275</v>
      </c>
      <c r="G1743" s="1">
        <f t="shared" si="27"/>
        <v>1.2013974275000001</v>
      </c>
    </row>
    <row r="1744" spans="1:7" x14ac:dyDescent="0.35">
      <c r="A1744" t="s">
        <v>344</v>
      </c>
      <c r="B1744" t="s">
        <v>310</v>
      </c>
      <c r="C1744" t="s">
        <v>53</v>
      </c>
      <c r="D1744">
        <v>4</v>
      </c>
      <c r="E1744">
        <v>120</v>
      </c>
      <c r="F1744">
        <v>900</v>
      </c>
      <c r="G1744" s="1">
        <f t="shared" si="27"/>
        <v>0.09</v>
      </c>
    </row>
    <row r="1745" spans="1:7" x14ac:dyDescent="0.35">
      <c r="A1745" t="s">
        <v>344</v>
      </c>
      <c r="B1745" t="s">
        <v>310</v>
      </c>
      <c r="C1745" t="s">
        <v>53</v>
      </c>
      <c r="D1745">
        <v>4</v>
      </c>
      <c r="E1745">
        <v>240</v>
      </c>
      <c r="F1745">
        <v>2700</v>
      </c>
      <c r="G1745" s="1">
        <f t="shared" si="27"/>
        <v>0.27</v>
      </c>
    </row>
    <row r="1746" spans="1:7" x14ac:dyDescent="0.35">
      <c r="A1746" t="s">
        <v>344</v>
      </c>
      <c r="B1746" t="s">
        <v>310</v>
      </c>
      <c r="C1746" t="s">
        <v>53</v>
      </c>
      <c r="D1746">
        <v>4</v>
      </c>
      <c r="E1746">
        <v>120</v>
      </c>
      <c r="F1746">
        <v>900</v>
      </c>
      <c r="G1746" s="1">
        <f t="shared" si="27"/>
        <v>0.09</v>
      </c>
    </row>
    <row r="1747" spans="1:7" x14ac:dyDescent="0.35">
      <c r="A1747" t="s">
        <v>344</v>
      </c>
      <c r="B1747" t="s">
        <v>310</v>
      </c>
      <c r="C1747" t="s">
        <v>53</v>
      </c>
      <c r="D1747">
        <v>5</v>
      </c>
      <c r="E1747">
        <v>4080</v>
      </c>
      <c r="F1747">
        <v>177300</v>
      </c>
      <c r="G1747" s="1">
        <f t="shared" si="27"/>
        <v>17.73</v>
      </c>
    </row>
    <row r="1748" spans="1:7" x14ac:dyDescent="0.35">
      <c r="A1748" t="s">
        <v>344</v>
      </c>
      <c r="B1748" t="s">
        <v>310</v>
      </c>
      <c r="C1748" t="s">
        <v>53</v>
      </c>
      <c r="D1748">
        <v>5</v>
      </c>
      <c r="E1748">
        <v>2820</v>
      </c>
      <c r="F1748">
        <v>123300</v>
      </c>
      <c r="G1748" s="1">
        <f t="shared" si="27"/>
        <v>12.33</v>
      </c>
    </row>
    <row r="1749" spans="1:7" x14ac:dyDescent="0.35">
      <c r="A1749" t="s">
        <v>344</v>
      </c>
      <c r="B1749" t="s">
        <v>310</v>
      </c>
      <c r="C1749" t="s">
        <v>53</v>
      </c>
      <c r="D1749">
        <v>5</v>
      </c>
      <c r="E1749">
        <v>3120</v>
      </c>
      <c r="F1749">
        <v>158400</v>
      </c>
      <c r="G1749" s="1">
        <f t="shared" si="27"/>
        <v>15.84</v>
      </c>
    </row>
    <row r="1750" spans="1:7" x14ac:dyDescent="0.35">
      <c r="A1750" t="s">
        <v>344</v>
      </c>
      <c r="B1750" t="s">
        <v>310</v>
      </c>
      <c r="C1750" t="s">
        <v>53</v>
      </c>
      <c r="D1750">
        <v>4</v>
      </c>
      <c r="E1750">
        <v>11374.51036</v>
      </c>
      <c r="F1750">
        <v>1996930.0021860001</v>
      </c>
      <c r="G1750" s="1">
        <f t="shared" si="27"/>
        <v>199.69300021860002</v>
      </c>
    </row>
    <row r="1751" spans="1:7" x14ac:dyDescent="0.35">
      <c r="A1751" t="s">
        <v>344</v>
      </c>
      <c r="B1751" t="s">
        <v>310</v>
      </c>
      <c r="C1751" t="s">
        <v>53</v>
      </c>
      <c r="D1751">
        <v>4</v>
      </c>
      <c r="E1751">
        <v>5160</v>
      </c>
      <c r="F1751">
        <v>203400</v>
      </c>
      <c r="G1751" s="1">
        <f t="shared" si="27"/>
        <v>20.34</v>
      </c>
    </row>
    <row r="1752" spans="1:7" x14ac:dyDescent="0.35">
      <c r="A1752" t="s">
        <v>344</v>
      </c>
      <c r="B1752" t="s">
        <v>310</v>
      </c>
      <c r="C1752" t="s">
        <v>53</v>
      </c>
      <c r="D1752">
        <v>5</v>
      </c>
      <c r="E1752">
        <v>13680</v>
      </c>
      <c r="F1752">
        <v>1131300</v>
      </c>
      <c r="G1752" s="1">
        <f t="shared" si="27"/>
        <v>113.13</v>
      </c>
    </row>
    <row r="1753" spans="1:7" x14ac:dyDescent="0.35">
      <c r="A1753" t="s">
        <v>344</v>
      </c>
      <c r="B1753" t="s">
        <v>310</v>
      </c>
      <c r="C1753" t="s">
        <v>53</v>
      </c>
      <c r="D1753">
        <v>5</v>
      </c>
      <c r="E1753">
        <v>4380</v>
      </c>
      <c r="F1753">
        <v>277200</v>
      </c>
      <c r="G1753" s="1">
        <f t="shared" si="27"/>
        <v>27.72</v>
      </c>
    </row>
    <row r="1754" spans="1:7" x14ac:dyDescent="0.35">
      <c r="A1754" t="s">
        <v>344</v>
      </c>
      <c r="B1754" t="s">
        <v>310</v>
      </c>
      <c r="C1754" t="s">
        <v>53</v>
      </c>
      <c r="D1754">
        <v>4</v>
      </c>
      <c r="E1754">
        <v>3660</v>
      </c>
      <c r="F1754">
        <v>168300</v>
      </c>
      <c r="G1754" s="1">
        <f t="shared" si="27"/>
        <v>16.829999999999998</v>
      </c>
    </row>
    <row r="1755" spans="1:7" x14ac:dyDescent="0.35">
      <c r="A1755" t="s">
        <v>344</v>
      </c>
      <c r="B1755" t="s">
        <v>310</v>
      </c>
      <c r="C1755" t="s">
        <v>53</v>
      </c>
      <c r="D1755">
        <v>4</v>
      </c>
      <c r="E1755">
        <v>7140</v>
      </c>
      <c r="F1755">
        <v>464400</v>
      </c>
      <c r="G1755" s="1">
        <f t="shared" si="27"/>
        <v>46.44</v>
      </c>
    </row>
    <row r="1756" spans="1:7" x14ac:dyDescent="0.35">
      <c r="A1756" t="s">
        <v>344</v>
      </c>
      <c r="B1756" t="s">
        <v>310</v>
      </c>
      <c r="C1756" t="s">
        <v>53</v>
      </c>
      <c r="D1756">
        <v>5</v>
      </c>
      <c r="E1756">
        <v>2280</v>
      </c>
      <c r="F1756">
        <v>111600</v>
      </c>
      <c r="G1756" s="1">
        <f t="shared" si="27"/>
        <v>11.16</v>
      </c>
    </row>
    <row r="1757" spans="1:7" x14ac:dyDescent="0.35">
      <c r="A1757" t="s">
        <v>344</v>
      </c>
      <c r="B1757" t="s">
        <v>310</v>
      </c>
      <c r="C1757" t="s">
        <v>53</v>
      </c>
      <c r="D1757">
        <v>5</v>
      </c>
      <c r="E1757">
        <v>4800</v>
      </c>
      <c r="F1757">
        <v>106200</v>
      </c>
      <c r="G1757" s="1">
        <f t="shared" si="27"/>
        <v>10.62</v>
      </c>
    </row>
    <row r="1758" spans="1:7" x14ac:dyDescent="0.35">
      <c r="A1758" t="s">
        <v>344</v>
      </c>
      <c r="B1758" t="s">
        <v>310</v>
      </c>
      <c r="C1758" t="s">
        <v>53</v>
      </c>
      <c r="D1758">
        <v>4</v>
      </c>
      <c r="E1758">
        <v>6960</v>
      </c>
      <c r="F1758">
        <v>1360800</v>
      </c>
      <c r="G1758" s="1">
        <f t="shared" si="27"/>
        <v>136.08000000000001</v>
      </c>
    </row>
    <row r="1759" spans="1:7" x14ac:dyDescent="0.35">
      <c r="A1759" t="s">
        <v>344</v>
      </c>
      <c r="B1759" t="s">
        <v>310</v>
      </c>
      <c r="C1759" t="s">
        <v>53</v>
      </c>
      <c r="D1759">
        <v>4</v>
      </c>
      <c r="E1759">
        <v>2040</v>
      </c>
      <c r="F1759">
        <v>123300</v>
      </c>
      <c r="G1759" s="1">
        <f t="shared" si="27"/>
        <v>12.33</v>
      </c>
    </row>
    <row r="1760" spans="1:7" x14ac:dyDescent="0.35">
      <c r="A1760" t="s">
        <v>344</v>
      </c>
      <c r="B1760" t="s">
        <v>310</v>
      </c>
      <c r="C1760" t="s">
        <v>53</v>
      </c>
      <c r="D1760">
        <v>5</v>
      </c>
      <c r="E1760">
        <v>6420</v>
      </c>
      <c r="F1760">
        <v>319500</v>
      </c>
      <c r="G1760" s="1">
        <f t="shared" si="27"/>
        <v>31.95</v>
      </c>
    </row>
    <row r="1761" spans="1:7" x14ac:dyDescent="0.35">
      <c r="A1761" t="s">
        <v>344</v>
      </c>
      <c r="B1761" t="s">
        <v>310</v>
      </c>
      <c r="C1761" t="s">
        <v>53</v>
      </c>
      <c r="D1761">
        <v>5</v>
      </c>
      <c r="E1761">
        <v>7020</v>
      </c>
      <c r="F1761">
        <v>326700</v>
      </c>
      <c r="G1761" s="1">
        <f t="shared" si="27"/>
        <v>32.67</v>
      </c>
    </row>
    <row r="1762" spans="1:7" x14ac:dyDescent="0.35">
      <c r="A1762" t="s">
        <v>344</v>
      </c>
      <c r="B1762" t="s">
        <v>310</v>
      </c>
      <c r="C1762" t="s">
        <v>53</v>
      </c>
      <c r="D1762">
        <v>4</v>
      </c>
      <c r="E1762">
        <v>2640</v>
      </c>
      <c r="F1762">
        <v>225900</v>
      </c>
      <c r="G1762" s="1">
        <f t="shared" si="27"/>
        <v>22.59</v>
      </c>
    </row>
    <row r="1763" spans="1:7" x14ac:dyDescent="0.35">
      <c r="A1763" t="s">
        <v>344</v>
      </c>
      <c r="B1763" t="s">
        <v>310</v>
      </c>
      <c r="C1763" t="s">
        <v>53</v>
      </c>
      <c r="D1763">
        <v>5</v>
      </c>
      <c r="E1763">
        <v>38880</v>
      </c>
      <c r="F1763">
        <v>3255300</v>
      </c>
      <c r="G1763" s="1">
        <f t="shared" si="27"/>
        <v>325.52999999999997</v>
      </c>
    </row>
    <row r="1764" spans="1:7" x14ac:dyDescent="0.35">
      <c r="A1764" t="s">
        <v>344</v>
      </c>
      <c r="B1764" t="s">
        <v>310</v>
      </c>
      <c r="C1764" t="s">
        <v>53</v>
      </c>
      <c r="D1764">
        <v>4</v>
      </c>
      <c r="E1764">
        <v>5400</v>
      </c>
      <c r="F1764">
        <v>439200</v>
      </c>
      <c r="G1764" s="1">
        <f t="shared" si="27"/>
        <v>43.92</v>
      </c>
    </row>
    <row r="1765" spans="1:7" x14ac:dyDescent="0.35">
      <c r="A1765" t="s">
        <v>344</v>
      </c>
      <c r="B1765" t="s">
        <v>310</v>
      </c>
      <c r="C1765" t="s">
        <v>53</v>
      </c>
      <c r="D1765">
        <v>5</v>
      </c>
      <c r="E1765">
        <v>11100</v>
      </c>
      <c r="F1765">
        <v>588600</v>
      </c>
      <c r="G1765" s="1">
        <f t="shared" si="27"/>
        <v>58.86</v>
      </c>
    </row>
    <row r="1766" spans="1:7" x14ac:dyDescent="0.35">
      <c r="A1766" t="s">
        <v>344</v>
      </c>
      <c r="B1766" t="s">
        <v>310</v>
      </c>
      <c r="C1766" t="s">
        <v>53</v>
      </c>
      <c r="D1766">
        <v>5</v>
      </c>
      <c r="E1766">
        <v>3780</v>
      </c>
      <c r="F1766">
        <v>207000</v>
      </c>
      <c r="G1766" s="1">
        <f t="shared" si="27"/>
        <v>20.7</v>
      </c>
    </row>
    <row r="1767" spans="1:7" x14ac:dyDescent="0.35">
      <c r="A1767" t="s">
        <v>344</v>
      </c>
      <c r="B1767" t="s">
        <v>310</v>
      </c>
      <c r="C1767" t="s">
        <v>53</v>
      </c>
      <c r="D1767">
        <v>5</v>
      </c>
      <c r="E1767">
        <v>30180</v>
      </c>
      <c r="F1767">
        <v>2263500</v>
      </c>
      <c r="G1767" s="1">
        <f t="shared" si="27"/>
        <v>226.35</v>
      </c>
    </row>
    <row r="1768" spans="1:7" x14ac:dyDescent="0.35">
      <c r="A1768" t="s">
        <v>344</v>
      </c>
      <c r="B1768" t="s">
        <v>310</v>
      </c>
      <c r="C1768" t="s">
        <v>53</v>
      </c>
      <c r="D1768">
        <v>4</v>
      </c>
      <c r="E1768">
        <v>660</v>
      </c>
      <c r="F1768">
        <v>17100</v>
      </c>
      <c r="G1768" s="1">
        <f t="shared" si="27"/>
        <v>1.71</v>
      </c>
    </row>
    <row r="1769" spans="1:7" x14ac:dyDescent="0.35">
      <c r="A1769" t="s">
        <v>344</v>
      </c>
      <c r="B1769" t="s">
        <v>310</v>
      </c>
      <c r="C1769" t="s">
        <v>53</v>
      </c>
      <c r="D1769">
        <v>5</v>
      </c>
      <c r="E1769">
        <v>6000</v>
      </c>
      <c r="F1769">
        <v>175500</v>
      </c>
      <c r="G1769" s="1">
        <f t="shared" si="27"/>
        <v>17.55</v>
      </c>
    </row>
    <row r="1770" spans="1:7" x14ac:dyDescent="0.35">
      <c r="A1770" t="s">
        <v>344</v>
      </c>
      <c r="B1770" t="s">
        <v>310</v>
      </c>
      <c r="C1770" t="s">
        <v>53</v>
      </c>
      <c r="D1770">
        <v>4</v>
      </c>
      <c r="E1770">
        <v>240</v>
      </c>
      <c r="F1770">
        <v>3600</v>
      </c>
      <c r="G1770" s="1">
        <f t="shared" si="27"/>
        <v>0.36</v>
      </c>
    </row>
    <row r="1771" spans="1:7" x14ac:dyDescent="0.35">
      <c r="A1771" t="s">
        <v>344</v>
      </c>
      <c r="B1771" t="s">
        <v>310</v>
      </c>
      <c r="C1771" t="s">
        <v>53</v>
      </c>
      <c r="D1771">
        <v>5</v>
      </c>
      <c r="E1771">
        <v>2880</v>
      </c>
      <c r="F1771">
        <v>115200</v>
      </c>
      <c r="G1771" s="1">
        <f t="shared" si="27"/>
        <v>11.52</v>
      </c>
    </row>
    <row r="1772" spans="1:7" x14ac:dyDescent="0.35">
      <c r="A1772" t="s">
        <v>344</v>
      </c>
      <c r="B1772" t="s">
        <v>310</v>
      </c>
      <c r="C1772" t="s">
        <v>53</v>
      </c>
      <c r="D1772">
        <v>5</v>
      </c>
      <c r="E1772">
        <v>5760</v>
      </c>
      <c r="F1772">
        <v>194400</v>
      </c>
      <c r="G1772" s="1">
        <f t="shared" si="27"/>
        <v>19.440000000000001</v>
      </c>
    </row>
    <row r="1773" spans="1:7" x14ac:dyDescent="0.35">
      <c r="A1773" t="s">
        <v>344</v>
      </c>
      <c r="B1773" t="s">
        <v>310</v>
      </c>
      <c r="C1773" t="s">
        <v>53</v>
      </c>
      <c r="D1773">
        <v>5</v>
      </c>
      <c r="E1773">
        <v>16200</v>
      </c>
      <c r="F1773">
        <v>1705500</v>
      </c>
      <c r="G1773" s="1">
        <f t="shared" si="27"/>
        <v>170.55</v>
      </c>
    </row>
    <row r="1774" spans="1:7" x14ac:dyDescent="0.35">
      <c r="A1774" t="s">
        <v>344</v>
      </c>
      <c r="B1774" t="s">
        <v>310</v>
      </c>
      <c r="C1774" t="s">
        <v>53</v>
      </c>
      <c r="D1774">
        <v>4</v>
      </c>
      <c r="E1774">
        <v>1680</v>
      </c>
      <c r="F1774">
        <v>52200</v>
      </c>
      <c r="G1774" s="1">
        <f t="shared" si="27"/>
        <v>5.22</v>
      </c>
    </row>
    <row r="1775" spans="1:7" x14ac:dyDescent="0.35">
      <c r="A1775" t="s">
        <v>344</v>
      </c>
      <c r="B1775" t="s">
        <v>310</v>
      </c>
      <c r="C1775" t="s">
        <v>53</v>
      </c>
      <c r="D1775">
        <v>4</v>
      </c>
      <c r="E1775">
        <v>1140</v>
      </c>
      <c r="F1775">
        <v>25200</v>
      </c>
      <c r="G1775" s="1">
        <f t="shared" si="27"/>
        <v>2.52</v>
      </c>
    </row>
    <row r="1776" spans="1:7" x14ac:dyDescent="0.35">
      <c r="A1776" t="s">
        <v>344</v>
      </c>
      <c r="B1776" t="s">
        <v>310</v>
      </c>
      <c r="C1776" t="s">
        <v>53</v>
      </c>
      <c r="D1776">
        <v>5</v>
      </c>
      <c r="E1776">
        <v>19200</v>
      </c>
      <c r="F1776">
        <v>1622700</v>
      </c>
      <c r="G1776" s="1">
        <f t="shared" si="27"/>
        <v>162.27000000000001</v>
      </c>
    </row>
    <row r="1777" spans="1:7" x14ac:dyDescent="0.35">
      <c r="A1777" t="s">
        <v>344</v>
      </c>
      <c r="B1777" t="s">
        <v>310</v>
      </c>
      <c r="C1777" t="s">
        <v>53</v>
      </c>
      <c r="D1777">
        <v>4</v>
      </c>
      <c r="E1777">
        <v>540</v>
      </c>
      <c r="F1777">
        <v>9000</v>
      </c>
      <c r="G1777" s="1">
        <f t="shared" si="27"/>
        <v>0.9</v>
      </c>
    </row>
    <row r="1778" spans="1:7" x14ac:dyDescent="0.35">
      <c r="A1778" t="s">
        <v>344</v>
      </c>
      <c r="B1778" t="s">
        <v>310</v>
      </c>
      <c r="C1778" t="s">
        <v>53</v>
      </c>
      <c r="D1778">
        <v>4</v>
      </c>
      <c r="E1778">
        <v>120</v>
      </c>
      <c r="F1778">
        <v>900</v>
      </c>
      <c r="G1778" s="1">
        <f t="shared" si="27"/>
        <v>0.09</v>
      </c>
    </row>
    <row r="1779" spans="1:7" x14ac:dyDescent="0.35">
      <c r="A1779" t="s">
        <v>344</v>
      </c>
      <c r="B1779" t="s">
        <v>310</v>
      </c>
      <c r="C1779" t="s">
        <v>53</v>
      </c>
      <c r="D1779">
        <v>4</v>
      </c>
      <c r="E1779">
        <v>1011.508556</v>
      </c>
      <c r="F1779">
        <v>26512.080000000002</v>
      </c>
      <c r="G1779" s="1">
        <f t="shared" si="27"/>
        <v>2.651208</v>
      </c>
    </row>
    <row r="1780" spans="1:7" x14ac:dyDescent="0.35">
      <c r="A1780" t="s">
        <v>344</v>
      </c>
      <c r="B1780" t="s">
        <v>310</v>
      </c>
      <c r="C1780" t="s">
        <v>53</v>
      </c>
      <c r="D1780">
        <v>4</v>
      </c>
      <c r="E1780">
        <v>1740</v>
      </c>
      <c r="F1780">
        <v>75600</v>
      </c>
      <c r="G1780" s="1">
        <f t="shared" si="27"/>
        <v>7.56</v>
      </c>
    </row>
    <row r="1781" spans="1:7" x14ac:dyDescent="0.35">
      <c r="A1781" t="s">
        <v>344</v>
      </c>
      <c r="B1781" t="s">
        <v>310</v>
      </c>
      <c r="C1781" t="s">
        <v>53</v>
      </c>
      <c r="D1781">
        <v>4</v>
      </c>
      <c r="E1781">
        <v>600</v>
      </c>
      <c r="F1781">
        <v>10800</v>
      </c>
      <c r="G1781" s="1">
        <f t="shared" si="27"/>
        <v>1.08</v>
      </c>
    </row>
    <row r="1782" spans="1:7" x14ac:dyDescent="0.35">
      <c r="A1782" t="s">
        <v>344</v>
      </c>
      <c r="B1782" t="s">
        <v>310</v>
      </c>
      <c r="C1782" t="s">
        <v>53</v>
      </c>
      <c r="D1782">
        <v>4</v>
      </c>
      <c r="E1782">
        <v>120</v>
      </c>
      <c r="F1782">
        <v>900</v>
      </c>
      <c r="G1782" s="1">
        <f t="shared" si="27"/>
        <v>0.09</v>
      </c>
    </row>
    <row r="1783" spans="1:7" x14ac:dyDescent="0.35">
      <c r="A1783" t="s">
        <v>344</v>
      </c>
      <c r="B1783" t="s">
        <v>310</v>
      </c>
      <c r="C1783" t="s">
        <v>53</v>
      </c>
      <c r="D1783">
        <v>5</v>
      </c>
      <c r="E1783">
        <v>2820</v>
      </c>
      <c r="F1783">
        <v>139500</v>
      </c>
      <c r="G1783" s="1">
        <f t="shared" si="27"/>
        <v>13.95</v>
      </c>
    </row>
    <row r="1784" spans="1:7" x14ac:dyDescent="0.35">
      <c r="A1784" t="s">
        <v>344</v>
      </c>
      <c r="B1784" t="s">
        <v>310</v>
      </c>
      <c r="C1784" t="s">
        <v>53</v>
      </c>
      <c r="D1784">
        <v>4</v>
      </c>
      <c r="E1784">
        <v>1920</v>
      </c>
      <c r="F1784">
        <v>54900</v>
      </c>
      <c r="G1784" s="1">
        <f t="shared" si="27"/>
        <v>5.49</v>
      </c>
    </row>
    <row r="1785" spans="1:7" x14ac:dyDescent="0.35">
      <c r="A1785" t="s">
        <v>344</v>
      </c>
      <c r="B1785" t="s">
        <v>310</v>
      </c>
      <c r="C1785" t="s">
        <v>53</v>
      </c>
      <c r="D1785">
        <v>4</v>
      </c>
      <c r="E1785">
        <v>120</v>
      </c>
      <c r="F1785">
        <v>900</v>
      </c>
      <c r="G1785" s="1">
        <f t="shared" si="27"/>
        <v>0.09</v>
      </c>
    </row>
    <row r="1786" spans="1:7" x14ac:dyDescent="0.35">
      <c r="A1786" t="s">
        <v>344</v>
      </c>
      <c r="B1786" t="s">
        <v>310</v>
      </c>
      <c r="C1786" t="s">
        <v>53</v>
      </c>
      <c r="D1786">
        <v>4</v>
      </c>
      <c r="E1786">
        <v>120</v>
      </c>
      <c r="F1786">
        <v>900</v>
      </c>
      <c r="G1786" s="1">
        <f t="shared" si="27"/>
        <v>0.09</v>
      </c>
    </row>
    <row r="1787" spans="1:7" x14ac:dyDescent="0.35">
      <c r="A1787" t="s">
        <v>344</v>
      </c>
      <c r="B1787" t="s">
        <v>310</v>
      </c>
      <c r="C1787" t="s">
        <v>53</v>
      </c>
      <c r="D1787">
        <v>5</v>
      </c>
      <c r="E1787">
        <v>19680</v>
      </c>
      <c r="F1787">
        <v>950400</v>
      </c>
      <c r="G1787" s="1">
        <f t="shared" si="27"/>
        <v>95.04</v>
      </c>
    </row>
    <row r="1788" spans="1:7" x14ac:dyDescent="0.35">
      <c r="A1788" t="s">
        <v>344</v>
      </c>
      <c r="B1788" t="s">
        <v>310</v>
      </c>
      <c r="C1788" t="s">
        <v>53</v>
      </c>
      <c r="D1788">
        <v>4</v>
      </c>
      <c r="E1788">
        <v>360</v>
      </c>
      <c r="F1788">
        <v>4500</v>
      </c>
      <c r="G1788" s="1">
        <f t="shared" si="27"/>
        <v>0.45</v>
      </c>
    </row>
    <row r="1789" spans="1:7" x14ac:dyDescent="0.35">
      <c r="A1789" t="s">
        <v>344</v>
      </c>
      <c r="B1789" t="s">
        <v>310</v>
      </c>
      <c r="C1789" t="s">
        <v>53</v>
      </c>
      <c r="D1789">
        <v>5</v>
      </c>
      <c r="E1789">
        <v>7500</v>
      </c>
      <c r="F1789">
        <v>374400</v>
      </c>
      <c r="G1789" s="1">
        <f t="shared" si="27"/>
        <v>37.44</v>
      </c>
    </row>
    <row r="1790" spans="1:7" x14ac:dyDescent="0.35">
      <c r="A1790" t="s">
        <v>344</v>
      </c>
      <c r="B1790" t="s">
        <v>310</v>
      </c>
      <c r="C1790" t="s">
        <v>53</v>
      </c>
      <c r="D1790">
        <v>5</v>
      </c>
      <c r="E1790">
        <v>6540</v>
      </c>
      <c r="F1790">
        <v>687600</v>
      </c>
      <c r="G1790" s="1">
        <f t="shared" si="27"/>
        <v>68.760000000000005</v>
      </c>
    </row>
    <row r="1791" spans="1:7" x14ac:dyDescent="0.35">
      <c r="A1791" t="s">
        <v>344</v>
      </c>
      <c r="B1791" t="s">
        <v>310</v>
      </c>
      <c r="C1791" t="s">
        <v>53</v>
      </c>
      <c r="D1791">
        <v>5</v>
      </c>
      <c r="E1791">
        <v>9300</v>
      </c>
      <c r="F1791">
        <v>603000</v>
      </c>
      <c r="G1791" s="1">
        <f t="shared" si="27"/>
        <v>60.3</v>
      </c>
    </row>
    <row r="1792" spans="1:7" x14ac:dyDescent="0.35">
      <c r="A1792" t="s">
        <v>344</v>
      </c>
      <c r="B1792" t="s">
        <v>310</v>
      </c>
      <c r="C1792" t="s">
        <v>53</v>
      </c>
      <c r="D1792">
        <v>4</v>
      </c>
      <c r="E1792">
        <v>4380</v>
      </c>
      <c r="F1792">
        <v>198900</v>
      </c>
      <c r="G1792" s="1">
        <f t="shared" si="27"/>
        <v>19.89</v>
      </c>
    </row>
    <row r="1793" spans="1:7" x14ac:dyDescent="0.35">
      <c r="A1793" t="s">
        <v>344</v>
      </c>
      <c r="B1793" t="s">
        <v>310</v>
      </c>
      <c r="C1793" t="s">
        <v>53</v>
      </c>
      <c r="D1793">
        <v>5</v>
      </c>
      <c r="E1793">
        <v>7860</v>
      </c>
      <c r="F1793">
        <v>793800</v>
      </c>
      <c r="G1793" s="1">
        <f t="shared" si="27"/>
        <v>79.38</v>
      </c>
    </row>
    <row r="1794" spans="1:7" x14ac:dyDescent="0.35">
      <c r="A1794" t="s">
        <v>344</v>
      </c>
      <c r="B1794" t="s">
        <v>310</v>
      </c>
      <c r="C1794" t="s">
        <v>53</v>
      </c>
      <c r="D1794">
        <v>4</v>
      </c>
      <c r="E1794">
        <v>120</v>
      </c>
      <c r="F1794">
        <v>900</v>
      </c>
      <c r="G1794" s="1">
        <f t="shared" si="27"/>
        <v>0.09</v>
      </c>
    </row>
    <row r="1795" spans="1:7" x14ac:dyDescent="0.35">
      <c r="A1795" t="s">
        <v>344</v>
      </c>
      <c r="B1795" t="s">
        <v>310</v>
      </c>
      <c r="C1795" t="s">
        <v>53</v>
      </c>
      <c r="D1795">
        <v>5</v>
      </c>
      <c r="E1795">
        <v>120</v>
      </c>
      <c r="F1795">
        <v>900</v>
      </c>
      <c r="G1795" s="1">
        <f t="shared" ref="G1795:G1858" si="28">+F1795/10000</f>
        <v>0.09</v>
      </c>
    </row>
    <row r="1796" spans="1:7" x14ac:dyDescent="0.35">
      <c r="A1796" t="s">
        <v>344</v>
      </c>
      <c r="B1796" t="s">
        <v>310</v>
      </c>
      <c r="C1796" t="s">
        <v>53</v>
      </c>
      <c r="D1796">
        <v>5</v>
      </c>
      <c r="E1796">
        <v>7020</v>
      </c>
      <c r="F1796">
        <v>445500</v>
      </c>
      <c r="G1796" s="1">
        <f t="shared" si="28"/>
        <v>44.55</v>
      </c>
    </row>
    <row r="1797" spans="1:7" x14ac:dyDescent="0.35">
      <c r="A1797" t="s">
        <v>344</v>
      </c>
      <c r="B1797" t="s">
        <v>310</v>
      </c>
      <c r="C1797" t="s">
        <v>53</v>
      </c>
      <c r="D1797">
        <v>5</v>
      </c>
      <c r="E1797">
        <v>120</v>
      </c>
      <c r="F1797">
        <v>900</v>
      </c>
      <c r="G1797" s="1">
        <f t="shared" si="28"/>
        <v>0.09</v>
      </c>
    </row>
    <row r="1798" spans="1:7" x14ac:dyDescent="0.35">
      <c r="A1798" t="s">
        <v>344</v>
      </c>
      <c r="B1798" t="s">
        <v>310</v>
      </c>
      <c r="C1798" t="s">
        <v>53</v>
      </c>
      <c r="D1798">
        <v>5</v>
      </c>
      <c r="E1798">
        <v>180</v>
      </c>
      <c r="F1798">
        <v>1800</v>
      </c>
      <c r="G1798" s="1">
        <f t="shared" si="28"/>
        <v>0.18</v>
      </c>
    </row>
    <row r="1799" spans="1:7" x14ac:dyDescent="0.35">
      <c r="A1799" t="s">
        <v>344</v>
      </c>
      <c r="B1799" t="s">
        <v>310</v>
      </c>
      <c r="C1799" t="s">
        <v>53</v>
      </c>
      <c r="D1799">
        <v>5</v>
      </c>
      <c r="E1799">
        <v>120</v>
      </c>
      <c r="F1799">
        <v>900</v>
      </c>
      <c r="G1799" s="1">
        <f t="shared" si="28"/>
        <v>0.09</v>
      </c>
    </row>
    <row r="1800" spans="1:7" x14ac:dyDescent="0.35">
      <c r="A1800" t="s">
        <v>344</v>
      </c>
      <c r="B1800" t="s">
        <v>310</v>
      </c>
      <c r="C1800" t="s">
        <v>53</v>
      </c>
      <c r="D1800">
        <v>5</v>
      </c>
      <c r="E1800">
        <v>240</v>
      </c>
      <c r="F1800">
        <v>2700</v>
      </c>
      <c r="G1800" s="1">
        <f t="shared" si="28"/>
        <v>0.27</v>
      </c>
    </row>
    <row r="1801" spans="1:7" x14ac:dyDescent="0.35">
      <c r="A1801" t="s">
        <v>344</v>
      </c>
      <c r="B1801" t="s">
        <v>310</v>
      </c>
      <c r="C1801" t="s">
        <v>53</v>
      </c>
      <c r="D1801">
        <v>5</v>
      </c>
      <c r="E1801">
        <v>120</v>
      </c>
      <c r="F1801">
        <v>900</v>
      </c>
      <c r="G1801" s="1">
        <f t="shared" si="28"/>
        <v>0.09</v>
      </c>
    </row>
    <row r="1802" spans="1:7" x14ac:dyDescent="0.35">
      <c r="A1802" t="s">
        <v>344</v>
      </c>
      <c r="B1802" t="s">
        <v>310</v>
      </c>
      <c r="C1802" t="s">
        <v>53</v>
      </c>
      <c r="D1802">
        <v>5</v>
      </c>
      <c r="E1802">
        <v>120</v>
      </c>
      <c r="F1802">
        <v>900</v>
      </c>
      <c r="G1802" s="1">
        <f t="shared" si="28"/>
        <v>0.09</v>
      </c>
    </row>
    <row r="1803" spans="1:7" x14ac:dyDescent="0.35">
      <c r="A1803" t="s">
        <v>344</v>
      </c>
      <c r="B1803" t="s">
        <v>310</v>
      </c>
      <c r="C1803" t="s">
        <v>53</v>
      </c>
      <c r="D1803">
        <v>4</v>
      </c>
      <c r="E1803">
        <v>3600</v>
      </c>
      <c r="F1803">
        <v>289800</v>
      </c>
      <c r="G1803" s="1">
        <f t="shared" si="28"/>
        <v>28.98</v>
      </c>
    </row>
    <row r="1804" spans="1:7" x14ac:dyDescent="0.35">
      <c r="A1804" t="s">
        <v>344</v>
      </c>
      <c r="B1804" t="s">
        <v>310</v>
      </c>
      <c r="C1804" t="s">
        <v>53</v>
      </c>
      <c r="D1804">
        <v>5</v>
      </c>
      <c r="E1804">
        <v>5931.6568500000003</v>
      </c>
      <c r="F1804">
        <v>294604.96143700002</v>
      </c>
      <c r="G1804" s="1">
        <f t="shared" si="28"/>
        <v>29.460496143700002</v>
      </c>
    </row>
    <row r="1805" spans="1:7" x14ac:dyDescent="0.35">
      <c r="A1805" t="s">
        <v>344</v>
      </c>
      <c r="B1805" t="s">
        <v>310</v>
      </c>
      <c r="C1805" t="s">
        <v>53</v>
      </c>
      <c r="D1805">
        <v>5</v>
      </c>
      <c r="E1805">
        <v>120</v>
      </c>
      <c r="F1805">
        <v>900</v>
      </c>
      <c r="G1805" s="1">
        <f t="shared" si="28"/>
        <v>0.09</v>
      </c>
    </row>
    <row r="1806" spans="1:7" x14ac:dyDescent="0.35">
      <c r="A1806" t="s">
        <v>344</v>
      </c>
      <c r="B1806" t="s">
        <v>310</v>
      </c>
      <c r="C1806" t="s">
        <v>53</v>
      </c>
      <c r="D1806">
        <v>5</v>
      </c>
      <c r="E1806">
        <v>120</v>
      </c>
      <c r="F1806">
        <v>900</v>
      </c>
      <c r="G1806" s="1">
        <f t="shared" si="28"/>
        <v>0.09</v>
      </c>
    </row>
    <row r="1807" spans="1:7" x14ac:dyDescent="0.35">
      <c r="A1807" t="s">
        <v>344</v>
      </c>
      <c r="B1807" t="s">
        <v>310</v>
      </c>
      <c r="C1807" t="s">
        <v>53</v>
      </c>
      <c r="D1807">
        <v>4</v>
      </c>
      <c r="E1807">
        <v>120</v>
      </c>
      <c r="F1807">
        <v>900</v>
      </c>
      <c r="G1807" s="1">
        <f t="shared" si="28"/>
        <v>0.09</v>
      </c>
    </row>
    <row r="1808" spans="1:7" x14ac:dyDescent="0.35">
      <c r="A1808" t="s">
        <v>344</v>
      </c>
      <c r="B1808" t="s">
        <v>310</v>
      </c>
      <c r="C1808" t="s">
        <v>53</v>
      </c>
      <c r="D1808">
        <v>5</v>
      </c>
      <c r="E1808">
        <v>20865.276657999999</v>
      </c>
      <c r="F1808">
        <v>1592946.15023</v>
      </c>
      <c r="G1808" s="1">
        <f t="shared" si="28"/>
        <v>159.29461502300001</v>
      </c>
    </row>
    <row r="1809" spans="1:7" x14ac:dyDescent="0.35">
      <c r="A1809" t="s">
        <v>344</v>
      </c>
      <c r="B1809" t="s">
        <v>310</v>
      </c>
      <c r="C1809" t="s">
        <v>53</v>
      </c>
      <c r="D1809">
        <v>4</v>
      </c>
      <c r="E1809">
        <v>840</v>
      </c>
      <c r="F1809">
        <v>27900</v>
      </c>
      <c r="G1809" s="1">
        <f t="shared" si="28"/>
        <v>2.79</v>
      </c>
    </row>
    <row r="1810" spans="1:7" x14ac:dyDescent="0.35">
      <c r="A1810" t="s">
        <v>344</v>
      </c>
      <c r="B1810" t="s">
        <v>310</v>
      </c>
      <c r="C1810" t="s">
        <v>53</v>
      </c>
      <c r="D1810">
        <v>4</v>
      </c>
      <c r="E1810">
        <v>2726.5126540000001</v>
      </c>
      <c r="F1810">
        <v>244869.612506</v>
      </c>
      <c r="G1810" s="1">
        <f t="shared" si="28"/>
        <v>24.4869612506</v>
      </c>
    </row>
    <row r="1811" spans="1:7" x14ac:dyDescent="0.35">
      <c r="A1811" t="s">
        <v>344</v>
      </c>
      <c r="B1811" t="s">
        <v>310</v>
      </c>
      <c r="C1811" t="s">
        <v>53</v>
      </c>
      <c r="D1811">
        <v>4</v>
      </c>
      <c r="E1811">
        <v>524674.28156000003</v>
      </c>
      <c r="F1811">
        <v>263206654.90742099</v>
      </c>
      <c r="G1811" s="1">
        <f t="shared" si="28"/>
        <v>26320.6654907421</v>
      </c>
    </row>
    <row r="1812" spans="1:7" x14ac:dyDescent="0.35">
      <c r="A1812" t="s">
        <v>344</v>
      </c>
      <c r="B1812" t="s">
        <v>310</v>
      </c>
      <c r="C1812" t="s">
        <v>53</v>
      </c>
      <c r="D1812">
        <v>5</v>
      </c>
      <c r="E1812">
        <v>263822.27281200001</v>
      </c>
      <c r="F1812">
        <v>295831138.53459501</v>
      </c>
      <c r="G1812" s="1">
        <f t="shared" si="28"/>
        <v>29583.113853459501</v>
      </c>
    </row>
    <row r="1813" spans="1:7" x14ac:dyDescent="0.35">
      <c r="A1813" t="s">
        <v>344</v>
      </c>
      <c r="B1813" t="s">
        <v>310</v>
      </c>
      <c r="C1813" t="s">
        <v>53</v>
      </c>
      <c r="D1813">
        <v>4</v>
      </c>
      <c r="E1813">
        <v>180</v>
      </c>
      <c r="F1813">
        <v>1800</v>
      </c>
      <c r="G1813" s="1">
        <f t="shared" si="28"/>
        <v>0.18</v>
      </c>
    </row>
    <row r="1814" spans="1:7" x14ac:dyDescent="0.35">
      <c r="A1814" t="s">
        <v>344</v>
      </c>
      <c r="B1814" t="s">
        <v>310</v>
      </c>
      <c r="C1814" t="s">
        <v>53</v>
      </c>
      <c r="D1814">
        <v>5</v>
      </c>
      <c r="E1814">
        <v>66480</v>
      </c>
      <c r="F1814">
        <v>51347700</v>
      </c>
      <c r="G1814" s="1">
        <f t="shared" si="28"/>
        <v>5134.7700000000004</v>
      </c>
    </row>
    <row r="1815" spans="1:7" x14ac:dyDescent="0.35">
      <c r="A1815" t="s">
        <v>344</v>
      </c>
      <c r="B1815" t="s">
        <v>310</v>
      </c>
      <c r="C1815" t="s">
        <v>53</v>
      </c>
      <c r="D1815">
        <v>5</v>
      </c>
      <c r="E1815">
        <v>6363.7368560000004</v>
      </c>
      <c r="F1815">
        <v>1157680.522929</v>
      </c>
      <c r="G1815" s="1">
        <f t="shared" si="28"/>
        <v>115.76805229289999</v>
      </c>
    </row>
    <row r="1816" spans="1:7" x14ac:dyDescent="0.35">
      <c r="A1816" t="s">
        <v>356</v>
      </c>
      <c r="B1816" t="s">
        <v>310</v>
      </c>
      <c r="C1816" t="s">
        <v>53</v>
      </c>
      <c r="D1816">
        <v>5</v>
      </c>
      <c r="E1816">
        <v>120</v>
      </c>
      <c r="F1816">
        <v>900</v>
      </c>
      <c r="G1816" s="1">
        <f t="shared" si="28"/>
        <v>0.09</v>
      </c>
    </row>
    <row r="1817" spans="1:7" x14ac:dyDescent="0.35">
      <c r="A1817" t="s">
        <v>356</v>
      </c>
      <c r="B1817" t="s">
        <v>310</v>
      </c>
      <c r="C1817" t="s">
        <v>53</v>
      </c>
      <c r="D1817">
        <v>5</v>
      </c>
      <c r="E1817">
        <v>120</v>
      </c>
      <c r="F1817">
        <v>900</v>
      </c>
      <c r="G1817" s="1">
        <f t="shared" si="28"/>
        <v>0.09</v>
      </c>
    </row>
    <row r="1818" spans="1:7" x14ac:dyDescent="0.35">
      <c r="A1818" t="s">
        <v>356</v>
      </c>
      <c r="B1818" t="s">
        <v>310</v>
      </c>
      <c r="C1818" t="s">
        <v>53</v>
      </c>
      <c r="D1818">
        <v>5</v>
      </c>
      <c r="E1818">
        <v>120</v>
      </c>
      <c r="F1818">
        <v>900</v>
      </c>
      <c r="G1818" s="1">
        <f t="shared" si="28"/>
        <v>0.09</v>
      </c>
    </row>
    <row r="1819" spans="1:7" x14ac:dyDescent="0.35">
      <c r="A1819" t="s">
        <v>356</v>
      </c>
      <c r="B1819" t="s">
        <v>310</v>
      </c>
      <c r="C1819" t="s">
        <v>53</v>
      </c>
      <c r="D1819">
        <v>4</v>
      </c>
      <c r="E1819">
        <v>3638.885636</v>
      </c>
      <c r="F1819">
        <v>200611.14552699999</v>
      </c>
      <c r="G1819" s="1">
        <f t="shared" si="28"/>
        <v>20.061114552699998</v>
      </c>
    </row>
    <row r="1820" spans="1:7" x14ac:dyDescent="0.35">
      <c r="A1820" t="s">
        <v>356</v>
      </c>
      <c r="B1820" t="s">
        <v>310</v>
      </c>
      <c r="C1820" t="s">
        <v>53</v>
      </c>
      <c r="D1820">
        <v>4</v>
      </c>
      <c r="E1820">
        <v>120</v>
      </c>
      <c r="F1820">
        <v>900</v>
      </c>
      <c r="G1820" s="1">
        <f t="shared" si="28"/>
        <v>0.09</v>
      </c>
    </row>
    <row r="1821" spans="1:7" x14ac:dyDescent="0.35">
      <c r="A1821" t="s">
        <v>356</v>
      </c>
      <c r="B1821" t="s">
        <v>310</v>
      </c>
      <c r="C1821" t="s">
        <v>53</v>
      </c>
      <c r="D1821">
        <v>4</v>
      </c>
      <c r="E1821">
        <v>120</v>
      </c>
      <c r="F1821">
        <v>900</v>
      </c>
      <c r="G1821" s="1">
        <f t="shared" si="28"/>
        <v>0.09</v>
      </c>
    </row>
    <row r="1822" spans="1:7" x14ac:dyDescent="0.35">
      <c r="A1822" t="s">
        <v>356</v>
      </c>
      <c r="B1822" t="s">
        <v>310</v>
      </c>
      <c r="C1822" t="s">
        <v>53</v>
      </c>
      <c r="D1822">
        <v>5</v>
      </c>
      <c r="E1822">
        <v>180</v>
      </c>
      <c r="F1822">
        <v>1800</v>
      </c>
      <c r="G1822" s="1">
        <f t="shared" si="28"/>
        <v>0.18</v>
      </c>
    </row>
    <row r="1823" spans="1:7" x14ac:dyDescent="0.35">
      <c r="A1823" t="s">
        <v>356</v>
      </c>
      <c r="B1823" t="s">
        <v>310</v>
      </c>
      <c r="C1823" t="s">
        <v>53</v>
      </c>
      <c r="D1823">
        <v>4</v>
      </c>
      <c r="E1823">
        <v>180</v>
      </c>
      <c r="F1823">
        <v>1800</v>
      </c>
      <c r="G1823" s="1">
        <f t="shared" si="28"/>
        <v>0.18</v>
      </c>
    </row>
    <row r="1824" spans="1:7" x14ac:dyDescent="0.35">
      <c r="A1824" t="s">
        <v>356</v>
      </c>
      <c r="B1824" t="s">
        <v>310</v>
      </c>
      <c r="C1824" t="s">
        <v>53</v>
      </c>
      <c r="D1824">
        <v>5</v>
      </c>
      <c r="E1824">
        <v>180</v>
      </c>
      <c r="F1824">
        <v>1800</v>
      </c>
      <c r="G1824" s="1">
        <f t="shared" si="28"/>
        <v>0.18</v>
      </c>
    </row>
    <row r="1825" spans="1:7" x14ac:dyDescent="0.35">
      <c r="A1825" t="s">
        <v>356</v>
      </c>
      <c r="B1825" t="s">
        <v>310</v>
      </c>
      <c r="C1825" t="s">
        <v>53</v>
      </c>
      <c r="D1825">
        <v>5</v>
      </c>
      <c r="E1825">
        <v>2220</v>
      </c>
      <c r="F1825">
        <v>113400</v>
      </c>
      <c r="G1825" s="1">
        <f t="shared" si="28"/>
        <v>11.34</v>
      </c>
    </row>
    <row r="1826" spans="1:7" x14ac:dyDescent="0.35">
      <c r="A1826" t="s">
        <v>356</v>
      </c>
      <c r="B1826" t="s">
        <v>310</v>
      </c>
      <c r="C1826" t="s">
        <v>53</v>
      </c>
      <c r="D1826">
        <v>5</v>
      </c>
      <c r="E1826">
        <v>6720</v>
      </c>
      <c r="F1826">
        <v>384300</v>
      </c>
      <c r="G1826" s="1">
        <f t="shared" si="28"/>
        <v>38.43</v>
      </c>
    </row>
    <row r="1827" spans="1:7" x14ac:dyDescent="0.35">
      <c r="A1827" t="s">
        <v>356</v>
      </c>
      <c r="B1827" t="s">
        <v>310</v>
      </c>
      <c r="C1827" t="s">
        <v>53</v>
      </c>
      <c r="D1827">
        <v>5</v>
      </c>
      <c r="E1827">
        <v>3120</v>
      </c>
      <c r="F1827">
        <v>202500</v>
      </c>
      <c r="G1827" s="1">
        <f t="shared" si="28"/>
        <v>20.25</v>
      </c>
    </row>
    <row r="1828" spans="1:7" x14ac:dyDescent="0.35">
      <c r="A1828" t="s">
        <v>356</v>
      </c>
      <c r="B1828" t="s">
        <v>310</v>
      </c>
      <c r="C1828" t="s">
        <v>53</v>
      </c>
      <c r="D1828">
        <v>5</v>
      </c>
      <c r="E1828">
        <v>3120</v>
      </c>
      <c r="F1828">
        <v>127800</v>
      </c>
      <c r="G1828" s="1">
        <f t="shared" si="28"/>
        <v>12.78</v>
      </c>
    </row>
    <row r="1829" spans="1:7" x14ac:dyDescent="0.35">
      <c r="A1829" t="s">
        <v>356</v>
      </c>
      <c r="B1829" t="s">
        <v>310</v>
      </c>
      <c r="C1829" t="s">
        <v>53</v>
      </c>
      <c r="D1829">
        <v>5</v>
      </c>
      <c r="E1829">
        <v>21180</v>
      </c>
      <c r="F1829">
        <v>1664100</v>
      </c>
      <c r="G1829" s="1">
        <f t="shared" si="28"/>
        <v>166.41</v>
      </c>
    </row>
    <row r="1830" spans="1:7" x14ac:dyDescent="0.35">
      <c r="A1830" t="s">
        <v>356</v>
      </c>
      <c r="B1830" t="s">
        <v>310</v>
      </c>
      <c r="C1830" t="s">
        <v>53</v>
      </c>
      <c r="D1830">
        <v>5</v>
      </c>
      <c r="E1830">
        <v>4980</v>
      </c>
      <c r="F1830">
        <v>241200</v>
      </c>
      <c r="G1830" s="1">
        <f t="shared" si="28"/>
        <v>24.12</v>
      </c>
    </row>
    <row r="1831" spans="1:7" x14ac:dyDescent="0.35">
      <c r="A1831" t="s">
        <v>356</v>
      </c>
      <c r="B1831" t="s">
        <v>310</v>
      </c>
      <c r="C1831" t="s">
        <v>53</v>
      </c>
      <c r="D1831">
        <v>5</v>
      </c>
      <c r="E1831">
        <v>2844.9651210000002</v>
      </c>
      <c r="F1831">
        <v>164103.441051</v>
      </c>
      <c r="G1831" s="1">
        <f t="shared" si="28"/>
        <v>16.410344105100002</v>
      </c>
    </row>
    <row r="1832" spans="1:7" x14ac:dyDescent="0.35">
      <c r="A1832" t="s">
        <v>356</v>
      </c>
      <c r="B1832" t="s">
        <v>310</v>
      </c>
      <c r="C1832" t="s">
        <v>53</v>
      </c>
      <c r="D1832">
        <v>5</v>
      </c>
      <c r="E1832">
        <v>9120</v>
      </c>
      <c r="F1832">
        <v>686700</v>
      </c>
      <c r="G1832" s="1">
        <f t="shared" si="28"/>
        <v>68.67</v>
      </c>
    </row>
    <row r="1833" spans="1:7" x14ac:dyDescent="0.35">
      <c r="A1833" t="s">
        <v>356</v>
      </c>
      <c r="B1833" t="s">
        <v>310</v>
      </c>
      <c r="C1833" t="s">
        <v>53</v>
      </c>
      <c r="D1833">
        <v>5</v>
      </c>
      <c r="E1833">
        <v>3120</v>
      </c>
      <c r="F1833">
        <v>204300</v>
      </c>
      <c r="G1833" s="1">
        <f t="shared" si="28"/>
        <v>20.43</v>
      </c>
    </row>
    <row r="1834" spans="1:7" x14ac:dyDescent="0.35">
      <c r="A1834" t="s">
        <v>356</v>
      </c>
      <c r="B1834" t="s">
        <v>310</v>
      </c>
      <c r="C1834" t="s">
        <v>53</v>
      </c>
      <c r="D1834">
        <v>5</v>
      </c>
      <c r="E1834">
        <v>4380</v>
      </c>
      <c r="F1834">
        <v>169200</v>
      </c>
      <c r="G1834" s="1">
        <f t="shared" si="28"/>
        <v>16.920000000000002</v>
      </c>
    </row>
    <row r="1835" spans="1:7" x14ac:dyDescent="0.35">
      <c r="A1835" t="s">
        <v>356</v>
      </c>
      <c r="B1835" t="s">
        <v>310</v>
      </c>
      <c r="C1835" t="s">
        <v>53</v>
      </c>
      <c r="D1835">
        <v>4</v>
      </c>
      <c r="E1835">
        <v>540</v>
      </c>
      <c r="F1835">
        <v>9000</v>
      </c>
      <c r="G1835" s="1">
        <f t="shared" si="28"/>
        <v>0.9</v>
      </c>
    </row>
    <row r="1836" spans="1:7" x14ac:dyDescent="0.35">
      <c r="A1836" t="s">
        <v>356</v>
      </c>
      <c r="B1836" t="s">
        <v>310</v>
      </c>
      <c r="C1836" t="s">
        <v>53</v>
      </c>
      <c r="D1836">
        <v>4</v>
      </c>
      <c r="E1836">
        <v>240</v>
      </c>
      <c r="F1836">
        <v>2700</v>
      </c>
      <c r="G1836" s="1">
        <f t="shared" si="28"/>
        <v>0.27</v>
      </c>
    </row>
    <row r="1837" spans="1:7" x14ac:dyDescent="0.35">
      <c r="A1837" t="s">
        <v>356</v>
      </c>
      <c r="B1837" t="s">
        <v>310</v>
      </c>
      <c r="C1837" t="s">
        <v>53</v>
      </c>
      <c r="D1837">
        <v>4</v>
      </c>
      <c r="E1837">
        <v>300</v>
      </c>
      <c r="F1837">
        <v>3600</v>
      </c>
      <c r="G1837" s="1">
        <f t="shared" si="28"/>
        <v>0.36</v>
      </c>
    </row>
    <row r="1838" spans="1:7" x14ac:dyDescent="0.35">
      <c r="A1838" t="s">
        <v>356</v>
      </c>
      <c r="B1838" t="s">
        <v>310</v>
      </c>
      <c r="C1838" t="s">
        <v>53</v>
      </c>
      <c r="D1838">
        <v>4</v>
      </c>
      <c r="E1838">
        <v>360</v>
      </c>
      <c r="F1838">
        <v>6300</v>
      </c>
      <c r="G1838" s="1">
        <f t="shared" si="28"/>
        <v>0.63</v>
      </c>
    </row>
    <row r="1839" spans="1:7" x14ac:dyDescent="0.35">
      <c r="A1839" t="s">
        <v>356</v>
      </c>
      <c r="B1839" t="s">
        <v>310</v>
      </c>
      <c r="C1839" t="s">
        <v>53</v>
      </c>
      <c r="D1839">
        <v>4</v>
      </c>
      <c r="E1839">
        <v>3300</v>
      </c>
      <c r="F1839">
        <v>157500</v>
      </c>
      <c r="G1839" s="1">
        <f t="shared" si="28"/>
        <v>15.75</v>
      </c>
    </row>
    <row r="1840" spans="1:7" x14ac:dyDescent="0.35">
      <c r="A1840" t="s">
        <v>356</v>
      </c>
      <c r="B1840" t="s">
        <v>310</v>
      </c>
      <c r="C1840" t="s">
        <v>53</v>
      </c>
      <c r="D1840">
        <v>5</v>
      </c>
      <c r="E1840">
        <v>9206.5942279999999</v>
      </c>
      <c r="F1840">
        <v>1015995.20635</v>
      </c>
      <c r="G1840" s="1">
        <f t="shared" si="28"/>
        <v>101.599520635</v>
      </c>
    </row>
    <row r="1841" spans="1:7" x14ac:dyDescent="0.35">
      <c r="A1841" t="s">
        <v>356</v>
      </c>
      <c r="B1841" t="s">
        <v>310</v>
      </c>
      <c r="C1841" t="s">
        <v>53</v>
      </c>
      <c r="D1841">
        <v>4</v>
      </c>
      <c r="E1841">
        <v>300</v>
      </c>
      <c r="F1841">
        <v>3600</v>
      </c>
      <c r="G1841" s="1">
        <f t="shared" si="28"/>
        <v>0.36</v>
      </c>
    </row>
    <row r="1842" spans="1:7" x14ac:dyDescent="0.35">
      <c r="A1842" t="s">
        <v>356</v>
      </c>
      <c r="B1842" t="s">
        <v>310</v>
      </c>
      <c r="C1842" t="s">
        <v>53</v>
      </c>
      <c r="D1842">
        <v>4</v>
      </c>
      <c r="E1842">
        <v>120</v>
      </c>
      <c r="F1842">
        <v>900</v>
      </c>
      <c r="G1842" s="1">
        <f t="shared" si="28"/>
        <v>0.09</v>
      </c>
    </row>
    <row r="1843" spans="1:7" x14ac:dyDescent="0.35">
      <c r="A1843" t="s">
        <v>356</v>
      </c>
      <c r="B1843" t="s">
        <v>310</v>
      </c>
      <c r="C1843" t="s">
        <v>53</v>
      </c>
      <c r="D1843">
        <v>4</v>
      </c>
      <c r="E1843">
        <v>480</v>
      </c>
      <c r="F1843">
        <v>9000</v>
      </c>
      <c r="G1843" s="1">
        <f t="shared" si="28"/>
        <v>0.9</v>
      </c>
    </row>
    <row r="1844" spans="1:7" x14ac:dyDescent="0.35">
      <c r="A1844" t="s">
        <v>356</v>
      </c>
      <c r="B1844" t="s">
        <v>310</v>
      </c>
      <c r="C1844" t="s">
        <v>53</v>
      </c>
      <c r="D1844">
        <v>4</v>
      </c>
      <c r="E1844">
        <v>300</v>
      </c>
      <c r="F1844">
        <v>4500</v>
      </c>
      <c r="G1844" s="1">
        <f t="shared" si="28"/>
        <v>0.45</v>
      </c>
    </row>
    <row r="1845" spans="1:7" x14ac:dyDescent="0.35">
      <c r="A1845" t="s">
        <v>356</v>
      </c>
      <c r="B1845" t="s">
        <v>310</v>
      </c>
      <c r="C1845" t="s">
        <v>53</v>
      </c>
      <c r="D1845">
        <v>4</v>
      </c>
      <c r="E1845">
        <v>300</v>
      </c>
      <c r="F1845">
        <v>4500</v>
      </c>
      <c r="G1845" s="1">
        <f t="shared" si="28"/>
        <v>0.45</v>
      </c>
    </row>
    <row r="1846" spans="1:7" x14ac:dyDescent="0.35">
      <c r="A1846" t="s">
        <v>356</v>
      </c>
      <c r="B1846" t="s">
        <v>310</v>
      </c>
      <c r="C1846" t="s">
        <v>53</v>
      </c>
      <c r="D1846">
        <v>5</v>
      </c>
      <c r="E1846">
        <v>120</v>
      </c>
      <c r="F1846">
        <v>900</v>
      </c>
      <c r="G1846" s="1">
        <f t="shared" si="28"/>
        <v>0.09</v>
      </c>
    </row>
    <row r="1847" spans="1:7" x14ac:dyDescent="0.35">
      <c r="A1847" t="s">
        <v>356</v>
      </c>
      <c r="B1847" t="s">
        <v>310</v>
      </c>
      <c r="C1847" t="s">
        <v>53</v>
      </c>
      <c r="D1847">
        <v>4</v>
      </c>
      <c r="E1847">
        <v>131972.080991</v>
      </c>
      <c r="F1847">
        <v>30154727.152559001</v>
      </c>
      <c r="G1847" s="1">
        <f t="shared" si="28"/>
        <v>3015.4727152559003</v>
      </c>
    </row>
    <row r="1848" spans="1:7" x14ac:dyDescent="0.35">
      <c r="A1848" t="s">
        <v>356</v>
      </c>
      <c r="B1848" t="s">
        <v>310</v>
      </c>
      <c r="C1848" t="s">
        <v>53</v>
      </c>
      <c r="D1848">
        <v>5</v>
      </c>
      <c r="E1848">
        <v>71.580299999999994</v>
      </c>
      <c r="F1848">
        <v>201.503906</v>
      </c>
      <c r="G1848" s="1">
        <f t="shared" si="28"/>
        <v>2.0150390600000002E-2</v>
      </c>
    </row>
    <row r="1849" spans="1:7" x14ac:dyDescent="0.35">
      <c r="A1849" t="s">
        <v>356</v>
      </c>
      <c r="B1849" t="s">
        <v>310</v>
      </c>
      <c r="C1849" t="s">
        <v>53</v>
      </c>
      <c r="D1849">
        <v>4</v>
      </c>
      <c r="E1849">
        <v>120</v>
      </c>
      <c r="F1849">
        <v>900</v>
      </c>
      <c r="G1849" s="1">
        <f t="shared" si="28"/>
        <v>0.09</v>
      </c>
    </row>
    <row r="1850" spans="1:7" x14ac:dyDescent="0.35">
      <c r="A1850" t="s">
        <v>356</v>
      </c>
      <c r="B1850" t="s">
        <v>310</v>
      </c>
      <c r="C1850" t="s">
        <v>53</v>
      </c>
      <c r="D1850">
        <v>4</v>
      </c>
      <c r="E1850">
        <v>1740</v>
      </c>
      <c r="F1850">
        <v>122400</v>
      </c>
      <c r="G1850" s="1">
        <f t="shared" si="28"/>
        <v>12.24</v>
      </c>
    </row>
    <row r="1851" spans="1:7" x14ac:dyDescent="0.35">
      <c r="A1851" t="s">
        <v>356</v>
      </c>
      <c r="B1851" t="s">
        <v>310</v>
      </c>
      <c r="C1851" t="s">
        <v>53</v>
      </c>
      <c r="D1851">
        <v>4</v>
      </c>
      <c r="E1851">
        <v>268.76059199999997</v>
      </c>
      <c r="F1851">
        <v>2357.6337939999999</v>
      </c>
      <c r="G1851" s="1">
        <f t="shared" si="28"/>
        <v>0.23576337939999997</v>
      </c>
    </row>
    <row r="1852" spans="1:7" x14ac:dyDescent="0.35">
      <c r="A1852" t="s">
        <v>356</v>
      </c>
      <c r="B1852" t="s">
        <v>310</v>
      </c>
      <c r="C1852" t="s">
        <v>53</v>
      </c>
      <c r="D1852">
        <v>4</v>
      </c>
      <c r="E1852">
        <v>463.184709</v>
      </c>
      <c r="F1852">
        <v>5628.1508960000001</v>
      </c>
      <c r="G1852" s="1">
        <f t="shared" si="28"/>
        <v>0.56281508960000004</v>
      </c>
    </row>
    <row r="1853" spans="1:7" x14ac:dyDescent="0.35">
      <c r="A1853" t="s">
        <v>356</v>
      </c>
      <c r="B1853" t="s">
        <v>310</v>
      </c>
      <c r="C1853" t="s">
        <v>53</v>
      </c>
      <c r="D1853">
        <v>5</v>
      </c>
      <c r="E1853">
        <v>24867.683546</v>
      </c>
      <c r="F1853">
        <v>1863352.0577450001</v>
      </c>
      <c r="G1853" s="1">
        <f t="shared" si="28"/>
        <v>186.33520577450003</v>
      </c>
    </row>
    <row r="1854" spans="1:7" x14ac:dyDescent="0.35">
      <c r="A1854" t="s">
        <v>356</v>
      </c>
      <c r="B1854" t="s">
        <v>310</v>
      </c>
      <c r="C1854" t="s">
        <v>53</v>
      </c>
      <c r="D1854">
        <v>4</v>
      </c>
      <c r="E1854">
        <v>360</v>
      </c>
      <c r="F1854">
        <v>8100</v>
      </c>
      <c r="G1854" s="1">
        <f t="shared" si="28"/>
        <v>0.81</v>
      </c>
    </row>
    <row r="1855" spans="1:7" x14ac:dyDescent="0.35">
      <c r="A1855" t="s">
        <v>356</v>
      </c>
      <c r="B1855" t="s">
        <v>310</v>
      </c>
      <c r="C1855" t="s">
        <v>53</v>
      </c>
      <c r="D1855">
        <v>4</v>
      </c>
      <c r="E1855">
        <v>180</v>
      </c>
      <c r="F1855">
        <v>1800</v>
      </c>
      <c r="G1855" s="1">
        <f t="shared" si="28"/>
        <v>0.18</v>
      </c>
    </row>
    <row r="1856" spans="1:7" x14ac:dyDescent="0.35">
      <c r="A1856" t="s">
        <v>356</v>
      </c>
      <c r="B1856" t="s">
        <v>310</v>
      </c>
      <c r="C1856" t="s">
        <v>53</v>
      </c>
      <c r="D1856">
        <v>4</v>
      </c>
      <c r="E1856">
        <v>120</v>
      </c>
      <c r="F1856">
        <v>900</v>
      </c>
      <c r="G1856" s="1">
        <f t="shared" si="28"/>
        <v>0.09</v>
      </c>
    </row>
    <row r="1857" spans="1:7" x14ac:dyDescent="0.35">
      <c r="A1857" t="s">
        <v>356</v>
      </c>
      <c r="B1857" t="s">
        <v>310</v>
      </c>
      <c r="C1857" t="s">
        <v>53</v>
      </c>
      <c r="D1857">
        <v>5</v>
      </c>
      <c r="E1857">
        <v>120</v>
      </c>
      <c r="F1857">
        <v>900</v>
      </c>
      <c r="G1857" s="1">
        <f t="shared" si="28"/>
        <v>0.09</v>
      </c>
    </row>
    <row r="1858" spans="1:7" x14ac:dyDescent="0.35">
      <c r="A1858" t="s">
        <v>356</v>
      </c>
      <c r="B1858" t="s">
        <v>310</v>
      </c>
      <c r="C1858" t="s">
        <v>53</v>
      </c>
      <c r="D1858">
        <v>4</v>
      </c>
      <c r="E1858">
        <v>120</v>
      </c>
      <c r="F1858">
        <v>900</v>
      </c>
      <c r="G1858" s="1">
        <f t="shared" si="28"/>
        <v>0.09</v>
      </c>
    </row>
    <row r="1859" spans="1:7" x14ac:dyDescent="0.35">
      <c r="A1859" t="s">
        <v>356</v>
      </c>
      <c r="B1859" t="s">
        <v>310</v>
      </c>
      <c r="C1859" t="s">
        <v>53</v>
      </c>
      <c r="D1859">
        <v>4</v>
      </c>
      <c r="E1859">
        <v>180</v>
      </c>
      <c r="F1859">
        <v>1800</v>
      </c>
      <c r="G1859" s="1">
        <f t="shared" ref="G1859:G1922" si="29">+F1859/10000</f>
        <v>0.18</v>
      </c>
    </row>
    <row r="1860" spans="1:7" x14ac:dyDescent="0.35">
      <c r="A1860" t="s">
        <v>356</v>
      </c>
      <c r="B1860" t="s">
        <v>310</v>
      </c>
      <c r="C1860" t="s">
        <v>53</v>
      </c>
      <c r="D1860">
        <v>5</v>
      </c>
      <c r="E1860">
        <v>103020</v>
      </c>
      <c r="F1860">
        <v>55025100</v>
      </c>
      <c r="G1860" s="1">
        <f t="shared" si="29"/>
        <v>5502.51</v>
      </c>
    </row>
    <row r="1861" spans="1:7" x14ac:dyDescent="0.35">
      <c r="A1861" t="s">
        <v>356</v>
      </c>
      <c r="B1861" t="s">
        <v>310</v>
      </c>
      <c r="C1861" t="s">
        <v>53</v>
      </c>
      <c r="D1861">
        <v>5</v>
      </c>
      <c r="E1861">
        <v>4080</v>
      </c>
      <c r="F1861">
        <v>222300</v>
      </c>
      <c r="G1861" s="1">
        <f t="shared" si="29"/>
        <v>22.23</v>
      </c>
    </row>
    <row r="1862" spans="1:7" x14ac:dyDescent="0.35">
      <c r="A1862" t="s">
        <v>356</v>
      </c>
      <c r="B1862" t="s">
        <v>310</v>
      </c>
      <c r="C1862" t="s">
        <v>53</v>
      </c>
      <c r="D1862">
        <v>4</v>
      </c>
      <c r="E1862">
        <v>120</v>
      </c>
      <c r="F1862">
        <v>900</v>
      </c>
      <c r="G1862" s="1">
        <f t="shared" si="29"/>
        <v>0.09</v>
      </c>
    </row>
    <row r="1863" spans="1:7" x14ac:dyDescent="0.35">
      <c r="A1863" t="s">
        <v>356</v>
      </c>
      <c r="B1863" t="s">
        <v>310</v>
      </c>
      <c r="C1863" t="s">
        <v>53</v>
      </c>
      <c r="D1863">
        <v>5</v>
      </c>
      <c r="E1863">
        <v>420</v>
      </c>
      <c r="F1863">
        <v>9900</v>
      </c>
      <c r="G1863" s="1">
        <f t="shared" si="29"/>
        <v>0.99</v>
      </c>
    </row>
    <row r="1864" spans="1:7" x14ac:dyDescent="0.35">
      <c r="A1864" t="s">
        <v>356</v>
      </c>
      <c r="B1864" t="s">
        <v>310</v>
      </c>
      <c r="C1864" t="s">
        <v>53</v>
      </c>
      <c r="D1864">
        <v>4</v>
      </c>
      <c r="E1864">
        <v>120</v>
      </c>
      <c r="F1864">
        <v>900</v>
      </c>
      <c r="G1864" s="1">
        <f t="shared" si="29"/>
        <v>0.09</v>
      </c>
    </row>
    <row r="1865" spans="1:7" x14ac:dyDescent="0.35">
      <c r="A1865" t="s">
        <v>356</v>
      </c>
      <c r="B1865" t="s">
        <v>310</v>
      </c>
      <c r="C1865" t="s">
        <v>53</v>
      </c>
      <c r="D1865">
        <v>4</v>
      </c>
      <c r="E1865">
        <v>120</v>
      </c>
      <c r="F1865">
        <v>900</v>
      </c>
      <c r="G1865" s="1">
        <f t="shared" si="29"/>
        <v>0.09</v>
      </c>
    </row>
    <row r="1866" spans="1:7" x14ac:dyDescent="0.35">
      <c r="A1866" t="s">
        <v>356</v>
      </c>
      <c r="B1866" t="s">
        <v>310</v>
      </c>
      <c r="C1866" t="s">
        <v>53</v>
      </c>
      <c r="D1866">
        <v>5</v>
      </c>
      <c r="E1866">
        <v>2340</v>
      </c>
      <c r="F1866">
        <v>108900</v>
      </c>
      <c r="G1866" s="1">
        <f t="shared" si="29"/>
        <v>10.89</v>
      </c>
    </row>
    <row r="1867" spans="1:7" x14ac:dyDescent="0.35">
      <c r="A1867" t="s">
        <v>356</v>
      </c>
      <c r="B1867" t="s">
        <v>310</v>
      </c>
      <c r="C1867" t="s">
        <v>53</v>
      </c>
      <c r="D1867">
        <v>4</v>
      </c>
      <c r="E1867">
        <v>13080</v>
      </c>
      <c r="F1867">
        <v>1071000</v>
      </c>
      <c r="G1867" s="1">
        <f t="shared" si="29"/>
        <v>107.1</v>
      </c>
    </row>
    <row r="1868" spans="1:7" x14ac:dyDescent="0.35">
      <c r="A1868" t="s">
        <v>356</v>
      </c>
      <c r="B1868" t="s">
        <v>310</v>
      </c>
      <c r="C1868" t="s">
        <v>53</v>
      </c>
      <c r="D1868">
        <v>5</v>
      </c>
      <c r="E1868">
        <v>10297.024094</v>
      </c>
      <c r="F1868">
        <v>2477024.0618730001</v>
      </c>
      <c r="G1868" s="1">
        <f t="shared" si="29"/>
        <v>247.7024061873</v>
      </c>
    </row>
    <row r="1869" spans="1:7" x14ac:dyDescent="0.35">
      <c r="A1869" t="s">
        <v>310</v>
      </c>
      <c r="B1869" t="s">
        <v>310</v>
      </c>
      <c r="C1869" t="s">
        <v>53</v>
      </c>
      <c r="D1869">
        <v>5</v>
      </c>
      <c r="E1869">
        <v>1490.5641109999999</v>
      </c>
      <c r="F1869">
        <v>52949.043196999999</v>
      </c>
      <c r="G1869" s="1">
        <f t="shared" si="29"/>
        <v>5.2949043196999996</v>
      </c>
    </row>
    <row r="1870" spans="1:7" x14ac:dyDescent="0.35">
      <c r="A1870" t="s">
        <v>310</v>
      </c>
      <c r="B1870" t="s">
        <v>310</v>
      </c>
      <c r="C1870" t="s">
        <v>53</v>
      </c>
      <c r="D1870">
        <v>4</v>
      </c>
      <c r="E1870">
        <v>120</v>
      </c>
      <c r="F1870">
        <v>900</v>
      </c>
      <c r="G1870" s="1">
        <f t="shared" si="29"/>
        <v>0.09</v>
      </c>
    </row>
    <row r="1871" spans="1:7" x14ac:dyDescent="0.35">
      <c r="A1871" t="s">
        <v>310</v>
      </c>
      <c r="B1871" t="s">
        <v>310</v>
      </c>
      <c r="C1871" t="s">
        <v>53</v>
      </c>
      <c r="D1871">
        <v>4</v>
      </c>
      <c r="E1871">
        <v>720</v>
      </c>
      <c r="F1871">
        <v>18000</v>
      </c>
      <c r="G1871" s="1">
        <f t="shared" si="29"/>
        <v>1.8</v>
      </c>
    </row>
    <row r="1872" spans="1:7" x14ac:dyDescent="0.35">
      <c r="A1872" t="s">
        <v>310</v>
      </c>
      <c r="B1872" t="s">
        <v>310</v>
      </c>
      <c r="C1872" t="s">
        <v>53</v>
      </c>
      <c r="D1872">
        <v>4</v>
      </c>
      <c r="E1872">
        <v>4920</v>
      </c>
      <c r="F1872">
        <v>306000</v>
      </c>
      <c r="G1872" s="1">
        <f t="shared" si="29"/>
        <v>30.6</v>
      </c>
    </row>
    <row r="1873" spans="1:7" x14ac:dyDescent="0.35">
      <c r="A1873" t="s">
        <v>310</v>
      </c>
      <c r="B1873" t="s">
        <v>310</v>
      </c>
      <c r="C1873" t="s">
        <v>53</v>
      </c>
      <c r="D1873">
        <v>5</v>
      </c>
      <c r="E1873">
        <v>120</v>
      </c>
      <c r="F1873">
        <v>900</v>
      </c>
      <c r="G1873" s="1">
        <f t="shared" si="29"/>
        <v>0.09</v>
      </c>
    </row>
    <row r="1874" spans="1:7" x14ac:dyDescent="0.35">
      <c r="A1874" t="s">
        <v>310</v>
      </c>
      <c r="B1874" t="s">
        <v>310</v>
      </c>
      <c r="C1874" t="s">
        <v>53</v>
      </c>
      <c r="D1874">
        <v>4</v>
      </c>
      <c r="E1874">
        <v>3660</v>
      </c>
      <c r="F1874">
        <v>219600</v>
      </c>
      <c r="G1874" s="1">
        <f t="shared" si="29"/>
        <v>21.96</v>
      </c>
    </row>
    <row r="1875" spans="1:7" x14ac:dyDescent="0.35">
      <c r="A1875" t="s">
        <v>310</v>
      </c>
      <c r="B1875" t="s">
        <v>310</v>
      </c>
      <c r="C1875" t="s">
        <v>53</v>
      </c>
      <c r="D1875">
        <v>4</v>
      </c>
      <c r="E1875">
        <v>120</v>
      </c>
      <c r="F1875">
        <v>900</v>
      </c>
      <c r="G1875" s="1">
        <f t="shared" si="29"/>
        <v>0.09</v>
      </c>
    </row>
    <row r="1876" spans="1:7" x14ac:dyDescent="0.35">
      <c r="A1876" t="s">
        <v>310</v>
      </c>
      <c r="B1876" t="s">
        <v>310</v>
      </c>
      <c r="C1876" t="s">
        <v>53</v>
      </c>
      <c r="D1876">
        <v>4</v>
      </c>
      <c r="E1876">
        <v>2040</v>
      </c>
      <c r="F1876">
        <v>96300</v>
      </c>
      <c r="G1876" s="1">
        <f t="shared" si="29"/>
        <v>9.6300000000000008</v>
      </c>
    </row>
    <row r="1877" spans="1:7" x14ac:dyDescent="0.35">
      <c r="A1877" t="s">
        <v>310</v>
      </c>
      <c r="B1877" t="s">
        <v>310</v>
      </c>
      <c r="C1877" t="s">
        <v>53</v>
      </c>
      <c r="D1877">
        <v>5</v>
      </c>
      <c r="E1877">
        <v>1557.069121</v>
      </c>
      <c r="F1877">
        <v>64496.558948999998</v>
      </c>
      <c r="G1877" s="1">
        <f t="shared" si="29"/>
        <v>6.4496558949000002</v>
      </c>
    </row>
    <row r="1878" spans="1:7" x14ac:dyDescent="0.35">
      <c r="A1878" t="s">
        <v>310</v>
      </c>
      <c r="B1878" t="s">
        <v>310</v>
      </c>
      <c r="C1878" t="s">
        <v>53</v>
      </c>
      <c r="D1878">
        <v>4</v>
      </c>
      <c r="E1878">
        <v>6960</v>
      </c>
      <c r="F1878">
        <v>1242000</v>
      </c>
      <c r="G1878" s="1">
        <f t="shared" si="29"/>
        <v>124.2</v>
      </c>
    </row>
    <row r="1879" spans="1:7" x14ac:dyDescent="0.35">
      <c r="A1879" t="s">
        <v>310</v>
      </c>
      <c r="B1879" t="s">
        <v>310</v>
      </c>
      <c r="C1879" t="s">
        <v>53</v>
      </c>
      <c r="D1879">
        <v>5</v>
      </c>
      <c r="E1879">
        <v>3060</v>
      </c>
      <c r="F1879">
        <v>121500</v>
      </c>
      <c r="G1879" s="1">
        <f t="shared" si="29"/>
        <v>12.15</v>
      </c>
    </row>
    <row r="1880" spans="1:7" x14ac:dyDescent="0.35">
      <c r="A1880" t="s">
        <v>310</v>
      </c>
      <c r="B1880" t="s">
        <v>310</v>
      </c>
      <c r="C1880" t="s">
        <v>53</v>
      </c>
      <c r="D1880">
        <v>4</v>
      </c>
      <c r="E1880">
        <v>16320</v>
      </c>
      <c r="F1880">
        <v>3058200</v>
      </c>
      <c r="G1880" s="1">
        <f t="shared" si="29"/>
        <v>305.82</v>
      </c>
    </row>
    <row r="1881" spans="1:7" x14ac:dyDescent="0.35">
      <c r="A1881" t="s">
        <v>310</v>
      </c>
      <c r="B1881" t="s">
        <v>310</v>
      </c>
      <c r="C1881" t="s">
        <v>53</v>
      </c>
      <c r="D1881">
        <v>4</v>
      </c>
      <c r="E1881">
        <v>180</v>
      </c>
      <c r="F1881">
        <v>1800</v>
      </c>
      <c r="G1881" s="1">
        <f t="shared" si="29"/>
        <v>0.18</v>
      </c>
    </row>
    <row r="1882" spans="1:7" x14ac:dyDescent="0.35">
      <c r="A1882" t="s">
        <v>310</v>
      </c>
      <c r="B1882" t="s">
        <v>310</v>
      </c>
      <c r="C1882" t="s">
        <v>53</v>
      </c>
      <c r="D1882">
        <v>4</v>
      </c>
      <c r="E1882">
        <v>120</v>
      </c>
      <c r="F1882">
        <v>900</v>
      </c>
      <c r="G1882" s="1">
        <f t="shared" si="29"/>
        <v>0.09</v>
      </c>
    </row>
    <row r="1883" spans="1:7" x14ac:dyDescent="0.35">
      <c r="A1883" t="s">
        <v>310</v>
      </c>
      <c r="B1883" t="s">
        <v>310</v>
      </c>
      <c r="C1883" t="s">
        <v>53</v>
      </c>
      <c r="D1883">
        <v>5</v>
      </c>
      <c r="E1883">
        <v>2220</v>
      </c>
      <c r="F1883">
        <v>148500</v>
      </c>
      <c r="G1883" s="1">
        <f t="shared" si="29"/>
        <v>14.85</v>
      </c>
    </row>
    <row r="1884" spans="1:7" x14ac:dyDescent="0.35">
      <c r="A1884" t="s">
        <v>310</v>
      </c>
      <c r="B1884" t="s">
        <v>310</v>
      </c>
      <c r="C1884" t="s">
        <v>53</v>
      </c>
      <c r="D1884">
        <v>5</v>
      </c>
      <c r="E1884">
        <v>1320</v>
      </c>
      <c r="F1884">
        <v>54000</v>
      </c>
      <c r="G1884" s="1">
        <f t="shared" si="29"/>
        <v>5.4</v>
      </c>
    </row>
    <row r="1885" spans="1:7" x14ac:dyDescent="0.35">
      <c r="A1885" t="s">
        <v>310</v>
      </c>
      <c r="B1885" t="s">
        <v>310</v>
      </c>
      <c r="C1885" t="s">
        <v>53</v>
      </c>
      <c r="D1885">
        <v>5</v>
      </c>
      <c r="E1885">
        <v>6208.499828</v>
      </c>
      <c r="F1885">
        <v>300704.79365000001</v>
      </c>
      <c r="G1885" s="1">
        <f t="shared" si="29"/>
        <v>30.070479365000001</v>
      </c>
    </row>
    <row r="1886" spans="1:7" x14ac:dyDescent="0.35">
      <c r="A1886" t="s">
        <v>310</v>
      </c>
      <c r="B1886" t="s">
        <v>310</v>
      </c>
      <c r="C1886" t="s">
        <v>53</v>
      </c>
      <c r="D1886">
        <v>4</v>
      </c>
      <c r="E1886">
        <v>120</v>
      </c>
      <c r="F1886">
        <v>900</v>
      </c>
      <c r="G1886" s="1">
        <f t="shared" si="29"/>
        <v>0.09</v>
      </c>
    </row>
    <row r="1887" spans="1:7" x14ac:dyDescent="0.35">
      <c r="A1887" t="s">
        <v>310</v>
      </c>
      <c r="B1887" t="s">
        <v>310</v>
      </c>
      <c r="C1887" t="s">
        <v>53</v>
      </c>
      <c r="D1887">
        <v>5</v>
      </c>
      <c r="E1887">
        <v>720</v>
      </c>
      <c r="F1887">
        <v>21600</v>
      </c>
      <c r="G1887" s="1">
        <f t="shared" si="29"/>
        <v>2.16</v>
      </c>
    </row>
    <row r="1888" spans="1:7" x14ac:dyDescent="0.35">
      <c r="A1888" t="s">
        <v>310</v>
      </c>
      <c r="B1888" t="s">
        <v>310</v>
      </c>
      <c r="C1888" t="s">
        <v>53</v>
      </c>
      <c r="D1888">
        <v>5</v>
      </c>
      <c r="E1888">
        <v>1140</v>
      </c>
      <c r="F1888">
        <v>51300</v>
      </c>
      <c r="G1888" s="1">
        <f t="shared" si="29"/>
        <v>5.13</v>
      </c>
    </row>
    <row r="1889" spans="1:7" x14ac:dyDescent="0.35">
      <c r="A1889" t="s">
        <v>310</v>
      </c>
      <c r="B1889" t="s">
        <v>310</v>
      </c>
      <c r="C1889" t="s">
        <v>53</v>
      </c>
      <c r="D1889">
        <v>4</v>
      </c>
      <c r="E1889">
        <v>120</v>
      </c>
      <c r="F1889">
        <v>900</v>
      </c>
      <c r="G1889" s="1">
        <f t="shared" si="29"/>
        <v>0.09</v>
      </c>
    </row>
    <row r="1890" spans="1:7" x14ac:dyDescent="0.35">
      <c r="A1890" t="s">
        <v>310</v>
      </c>
      <c r="B1890" t="s">
        <v>310</v>
      </c>
      <c r="C1890" t="s">
        <v>53</v>
      </c>
      <c r="D1890">
        <v>4</v>
      </c>
      <c r="E1890">
        <v>120</v>
      </c>
      <c r="F1890">
        <v>900</v>
      </c>
      <c r="G1890" s="1">
        <f t="shared" si="29"/>
        <v>0.09</v>
      </c>
    </row>
    <row r="1891" spans="1:7" x14ac:dyDescent="0.35">
      <c r="A1891" t="s">
        <v>310</v>
      </c>
      <c r="B1891" t="s">
        <v>310</v>
      </c>
      <c r="C1891" t="s">
        <v>53</v>
      </c>
      <c r="D1891">
        <v>5</v>
      </c>
      <c r="E1891">
        <v>480</v>
      </c>
      <c r="F1891">
        <v>9900</v>
      </c>
      <c r="G1891" s="1">
        <f t="shared" si="29"/>
        <v>0.99</v>
      </c>
    </row>
    <row r="1892" spans="1:7" x14ac:dyDescent="0.35">
      <c r="A1892" t="s">
        <v>310</v>
      </c>
      <c r="B1892" t="s">
        <v>310</v>
      </c>
      <c r="C1892" t="s">
        <v>53</v>
      </c>
      <c r="D1892">
        <v>4</v>
      </c>
      <c r="E1892">
        <v>600</v>
      </c>
      <c r="F1892">
        <v>8100</v>
      </c>
      <c r="G1892" s="1">
        <f t="shared" si="29"/>
        <v>0.81</v>
      </c>
    </row>
    <row r="1893" spans="1:7" x14ac:dyDescent="0.35">
      <c r="A1893" t="s">
        <v>310</v>
      </c>
      <c r="B1893" t="s">
        <v>310</v>
      </c>
      <c r="C1893" t="s">
        <v>53</v>
      </c>
      <c r="D1893">
        <v>4</v>
      </c>
      <c r="E1893">
        <v>75670.772427000004</v>
      </c>
      <c r="F1893">
        <v>19618498.443236999</v>
      </c>
      <c r="G1893" s="1">
        <f t="shared" si="29"/>
        <v>1961.8498443236999</v>
      </c>
    </row>
    <row r="1894" spans="1:7" x14ac:dyDescent="0.35">
      <c r="A1894" t="s">
        <v>310</v>
      </c>
      <c r="B1894" t="s">
        <v>310</v>
      </c>
      <c r="C1894" t="s">
        <v>53</v>
      </c>
      <c r="D1894">
        <v>5</v>
      </c>
      <c r="E1894">
        <v>108.7397</v>
      </c>
      <c r="F1894">
        <v>698.49609399999997</v>
      </c>
      <c r="G1894" s="1">
        <f t="shared" si="29"/>
        <v>6.9849609399999998E-2</v>
      </c>
    </row>
    <row r="1895" spans="1:7" x14ac:dyDescent="0.35">
      <c r="A1895" t="s">
        <v>310</v>
      </c>
      <c r="B1895" t="s">
        <v>310</v>
      </c>
      <c r="C1895" t="s">
        <v>53</v>
      </c>
      <c r="D1895">
        <v>5</v>
      </c>
      <c r="E1895">
        <v>3240</v>
      </c>
      <c r="F1895">
        <v>141300</v>
      </c>
      <c r="G1895" s="1">
        <f t="shared" si="29"/>
        <v>14.13</v>
      </c>
    </row>
    <row r="1896" spans="1:7" x14ac:dyDescent="0.35">
      <c r="A1896" t="s">
        <v>310</v>
      </c>
      <c r="B1896" t="s">
        <v>310</v>
      </c>
      <c r="C1896" t="s">
        <v>53</v>
      </c>
      <c r="D1896">
        <v>4</v>
      </c>
      <c r="E1896">
        <v>120</v>
      </c>
      <c r="F1896">
        <v>900</v>
      </c>
      <c r="G1896" s="1">
        <f t="shared" si="29"/>
        <v>0.09</v>
      </c>
    </row>
    <row r="1897" spans="1:7" x14ac:dyDescent="0.35">
      <c r="A1897" t="s">
        <v>310</v>
      </c>
      <c r="B1897" t="s">
        <v>310</v>
      </c>
      <c r="C1897" t="s">
        <v>53</v>
      </c>
      <c r="D1897">
        <v>4</v>
      </c>
      <c r="E1897">
        <v>2931.451192</v>
      </c>
      <c r="F1897">
        <v>112842.36620600001</v>
      </c>
      <c r="G1897" s="1">
        <f t="shared" si="29"/>
        <v>11.2842366206</v>
      </c>
    </row>
    <row r="1898" spans="1:7" x14ac:dyDescent="0.35">
      <c r="A1898" t="s">
        <v>310</v>
      </c>
      <c r="B1898" t="s">
        <v>310</v>
      </c>
      <c r="C1898" t="s">
        <v>53</v>
      </c>
      <c r="D1898">
        <v>4</v>
      </c>
      <c r="E1898">
        <v>300</v>
      </c>
      <c r="F1898">
        <v>3600</v>
      </c>
      <c r="G1898" s="1">
        <f t="shared" si="29"/>
        <v>0.36</v>
      </c>
    </row>
    <row r="1899" spans="1:7" x14ac:dyDescent="0.35">
      <c r="A1899" t="s">
        <v>310</v>
      </c>
      <c r="B1899" t="s">
        <v>310</v>
      </c>
      <c r="C1899" t="s">
        <v>53</v>
      </c>
      <c r="D1899">
        <v>4</v>
      </c>
      <c r="E1899">
        <v>120</v>
      </c>
      <c r="F1899">
        <v>900</v>
      </c>
      <c r="G1899" s="1">
        <f t="shared" si="29"/>
        <v>0.09</v>
      </c>
    </row>
    <row r="1900" spans="1:7" x14ac:dyDescent="0.35">
      <c r="A1900" t="s">
        <v>310</v>
      </c>
      <c r="B1900" t="s">
        <v>310</v>
      </c>
      <c r="C1900" t="s">
        <v>53</v>
      </c>
      <c r="D1900">
        <v>4</v>
      </c>
      <c r="E1900">
        <v>1548.251109</v>
      </c>
      <c r="F1900">
        <v>101471.84910399999</v>
      </c>
      <c r="G1900" s="1">
        <f t="shared" si="29"/>
        <v>10.1471849104</v>
      </c>
    </row>
    <row r="1901" spans="1:7" x14ac:dyDescent="0.35">
      <c r="A1901" t="s">
        <v>310</v>
      </c>
      <c r="B1901" t="s">
        <v>310</v>
      </c>
      <c r="C1901" t="s">
        <v>53</v>
      </c>
      <c r="D1901">
        <v>5</v>
      </c>
      <c r="E1901">
        <v>5160</v>
      </c>
      <c r="F1901">
        <v>345600</v>
      </c>
      <c r="G1901" s="1">
        <f t="shared" si="29"/>
        <v>34.56</v>
      </c>
    </row>
    <row r="1902" spans="1:7" x14ac:dyDescent="0.35">
      <c r="A1902" t="s">
        <v>310</v>
      </c>
      <c r="B1902" t="s">
        <v>310</v>
      </c>
      <c r="C1902" t="s">
        <v>53</v>
      </c>
      <c r="D1902">
        <v>4</v>
      </c>
      <c r="E1902">
        <v>5940</v>
      </c>
      <c r="F1902">
        <v>836100</v>
      </c>
      <c r="G1902" s="1">
        <f t="shared" si="29"/>
        <v>83.61</v>
      </c>
    </row>
    <row r="1903" spans="1:7" x14ac:dyDescent="0.35">
      <c r="A1903" t="s">
        <v>310</v>
      </c>
      <c r="B1903" t="s">
        <v>310</v>
      </c>
      <c r="C1903" t="s">
        <v>53</v>
      </c>
      <c r="D1903">
        <v>5</v>
      </c>
      <c r="E1903">
        <v>120</v>
      </c>
      <c r="F1903">
        <v>900</v>
      </c>
      <c r="G1903" s="1">
        <f t="shared" si="29"/>
        <v>0.09</v>
      </c>
    </row>
    <row r="1904" spans="1:7" x14ac:dyDescent="0.35">
      <c r="A1904" t="s">
        <v>310</v>
      </c>
      <c r="B1904" t="s">
        <v>310</v>
      </c>
      <c r="C1904" t="s">
        <v>53</v>
      </c>
      <c r="D1904">
        <v>5</v>
      </c>
      <c r="E1904">
        <v>4020</v>
      </c>
      <c r="F1904">
        <v>148500</v>
      </c>
      <c r="G1904" s="1">
        <f t="shared" si="29"/>
        <v>14.85</v>
      </c>
    </row>
    <row r="1905" spans="1:7" x14ac:dyDescent="0.35">
      <c r="A1905" t="s">
        <v>310</v>
      </c>
      <c r="B1905" t="s">
        <v>310</v>
      </c>
      <c r="C1905" t="s">
        <v>53</v>
      </c>
      <c r="D1905">
        <v>4</v>
      </c>
      <c r="E1905">
        <v>120</v>
      </c>
      <c r="F1905">
        <v>900</v>
      </c>
      <c r="G1905" s="1">
        <f t="shared" si="29"/>
        <v>0.09</v>
      </c>
    </row>
    <row r="1906" spans="1:7" x14ac:dyDescent="0.35">
      <c r="A1906" t="s">
        <v>310</v>
      </c>
      <c r="B1906" t="s">
        <v>310</v>
      </c>
      <c r="C1906" t="s">
        <v>53</v>
      </c>
      <c r="D1906">
        <v>5</v>
      </c>
      <c r="E1906">
        <v>2460</v>
      </c>
      <c r="F1906">
        <v>101700</v>
      </c>
      <c r="G1906" s="1">
        <f t="shared" si="29"/>
        <v>10.17</v>
      </c>
    </row>
    <row r="1907" spans="1:7" x14ac:dyDescent="0.35">
      <c r="A1907" t="s">
        <v>310</v>
      </c>
      <c r="B1907" t="s">
        <v>310</v>
      </c>
      <c r="C1907" t="s">
        <v>53</v>
      </c>
      <c r="D1907">
        <v>5</v>
      </c>
      <c r="E1907">
        <v>7680</v>
      </c>
      <c r="F1907">
        <v>218700</v>
      </c>
      <c r="G1907" s="1">
        <f t="shared" si="29"/>
        <v>21.87</v>
      </c>
    </row>
    <row r="1908" spans="1:7" x14ac:dyDescent="0.35">
      <c r="A1908" t="s">
        <v>310</v>
      </c>
      <c r="B1908" t="s">
        <v>310</v>
      </c>
      <c r="C1908" t="s">
        <v>53</v>
      </c>
      <c r="D1908">
        <v>5</v>
      </c>
      <c r="E1908">
        <v>6420</v>
      </c>
      <c r="F1908">
        <v>518400</v>
      </c>
      <c r="G1908" s="1">
        <f t="shared" si="29"/>
        <v>51.84</v>
      </c>
    </row>
    <row r="1909" spans="1:7" x14ac:dyDescent="0.35">
      <c r="A1909" t="s">
        <v>310</v>
      </c>
      <c r="B1909" t="s">
        <v>310</v>
      </c>
      <c r="C1909" t="s">
        <v>53</v>
      </c>
      <c r="D1909">
        <v>4</v>
      </c>
      <c r="E1909">
        <v>120</v>
      </c>
      <c r="F1909">
        <v>900</v>
      </c>
      <c r="G1909" s="1">
        <f t="shared" si="29"/>
        <v>0.09</v>
      </c>
    </row>
    <row r="1910" spans="1:7" x14ac:dyDescent="0.35">
      <c r="A1910" t="s">
        <v>310</v>
      </c>
      <c r="B1910" t="s">
        <v>310</v>
      </c>
      <c r="C1910" t="s">
        <v>53</v>
      </c>
      <c r="D1910">
        <v>4</v>
      </c>
      <c r="E1910">
        <v>120</v>
      </c>
      <c r="F1910">
        <v>900</v>
      </c>
      <c r="G1910" s="1">
        <f t="shared" si="29"/>
        <v>0.09</v>
      </c>
    </row>
    <row r="1911" spans="1:7" x14ac:dyDescent="0.35">
      <c r="A1911" t="s">
        <v>310</v>
      </c>
      <c r="B1911" t="s">
        <v>310</v>
      </c>
      <c r="C1911" t="s">
        <v>53</v>
      </c>
      <c r="D1911">
        <v>5</v>
      </c>
      <c r="E1911">
        <v>300</v>
      </c>
      <c r="F1911">
        <v>3600</v>
      </c>
      <c r="G1911" s="1">
        <f t="shared" si="29"/>
        <v>0.36</v>
      </c>
    </row>
    <row r="1912" spans="1:7" x14ac:dyDescent="0.35">
      <c r="A1912" t="s">
        <v>310</v>
      </c>
      <c r="B1912" t="s">
        <v>310</v>
      </c>
      <c r="C1912" t="s">
        <v>53</v>
      </c>
      <c r="D1912">
        <v>5</v>
      </c>
      <c r="E1912">
        <v>240</v>
      </c>
      <c r="F1912">
        <v>2700</v>
      </c>
      <c r="G1912" s="1">
        <f t="shared" si="29"/>
        <v>0.27</v>
      </c>
    </row>
    <row r="1913" spans="1:7" x14ac:dyDescent="0.35">
      <c r="A1913" t="s">
        <v>310</v>
      </c>
      <c r="B1913" t="s">
        <v>310</v>
      </c>
      <c r="C1913" t="s">
        <v>53</v>
      </c>
      <c r="D1913">
        <v>5</v>
      </c>
      <c r="E1913">
        <v>4140</v>
      </c>
      <c r="F1913">
        <v>117000</v>
      </c>
      <c r="G1913" s="1">
        <f t="shared" si="29"/>
        <v>11.7</v>
      </c>
    </row>
    <row r="1914" spans="1:7" x14ac:dyDescent="0.35">
      <c r="A1914" t="s">
        <v>310</v>
      </c>
      <c r="B1914" t="s">
        <v>310</v>
      </c>
      <c r="C1914" t="s">
        <v>53</v>
      </c>
      <c r="D1914">
        <v>4</v>
      </c>
      <c r="E1914">
        <v>300</v>
      </c>
      <c r="F1914">
        <v>3600</v>
      </c>
      <c r="G1914" s="1">
        <f t="shared" si="29"/>
        <v>0.36</v>
      </c>
    </row>
    <row r="1915" spans="1:7" x14ac:dyDescent="0.35">
      <c r="A1915" t="s">
        <v>310</v>
      </c>
      <c r="B1915" t="s">
        <v>310</v>
      </c>
      <c r="C1915" t="s">
        <v>53</v>
      </c>
      <c r="D1915">
        <v>5</v>
      </c>
      <c r="E1915">
        <v>720</v>
      </c>
      <c r="F1915">
        <v>16200</v>
      </c>
      <c r="G1915" s="1">
        <f t="shared" si="29"/>
        <v>1.62</v>
      </c>
    </row>
    <row r="1916" spans="1:7" x14ac:dyDescent="0.35">
      <c r="A1916" t="s">
        <v>310</v>
      </c>
      <c r="B1916" t="s">
        <v>310</v>
      </c>
      <c r="C1916" t="s">
        <v>53</v>
      </c>
      <c r="D1916">
        <v>4</v>
      </c>
      <c r="E1916">
        <v>4560</v>
      </c>
      <c r="F1916">
        <v>526500</v>
      </c>
      <c r="G1916" s="1">
        <f t="shared" si="29"/>
        <v>52.65</v>
      </c>
    </row>
    <row r="1917" spans="1:7" x14ac:dyDescent="0.35">
      <c r="A1917" t="s">
        <v>310</v>
      </c>
      <c r="B1917" t="s">
        <v>310</v>
      </c>
      <c r="C1917" t="s">
        <v>53</v>
      </c>
      <c r="D1917">
        <v>5</v>
      </c>
      <c r="E1917">
        <v>1440</v>
      </c>
      <c r="F1917">
        <v>88200</v>
      </c>
      <c r="G1917" s="1">
        <f t="shared" si="29"/>
        <v>8.82</v>
      </c>
    </row>
    <row r="1918" spans="1:7" x14ac:dyDescent="0.35">
      <c r="A1918" t="s">
        <v>310</v>
      </c>
      <c r="B1918" t="s">
        <v>310</v>
      </c>
      <c r="C1918" t="s">
        <v>53</v>
      </c>
      <c r="D1918">
        <v>4</v>
      </c>
      <c r="E1918">
        <v>3060</v>
      </c>
      <c r="F1918">
        <v>209700</v>
      </c>
      <c r="G1918" s="1">
        <f t="shared" si="29"/>
        <v>20.97</v>
      </c>
    </row>
    <row r="1919" spans="1:7" x14ac:dyDescent="0.35">
      <c r="A1919" t="s">
        <v>310</v>
      </c>
      <c r="B1919" t="s">
        <v>310</v>
      </c>
      <c r="C1919" t="s">
        <v>53</v>
      </c>
      <c r="D1919">
        <v>5</v>
      </c>
      <c r="E1919">
        <v>420</v>
      </c>
      <c r="F1919">
        <v>8100</v>
      </c>
      <c r="G1919" s="1">
        <f t="shared" si="29"/>
        <v>0.81</v>
      </c>
    </row>
    <row r="1920" spans="1:7" x14ac:dyDescent="0.35">
      <c r="A1920" t="s">
        <v>310</v>
      </c>
      <c r="B1920" t="s">
        <v>310</v>
      </c>
      <c r="C1920" t="s">
        <v>53</v>
      </c>
      <c r="D1920">
        <v>4</v>
      </c>
      <c r="E1920">
        <v>2400</v>
      </c>
      <c r="F1920">
        <v>86400</v>
      </c>
      <c r="G1920" s="1">
        <f t="shared" si="29"/>
        <v>8.64</v>
      </c>
    </row>
    <row r="1921" spans="1:7" x14ac:dyDescent="0.35">
      <c r="A1921" t="s">
        <v>310</v>
      </c>
      <c r="B1921" t="s">
        <v>310</v>
      </c>
      <c r="C1921" t="s">
        <v>53</v>
      </c>
      <c r="D1921">
        <v>5</v>
      </c>
      <c r="E1921">
        <v>103937.237048</v>
      </c>
      <c r="F1921">
        <v>24652546.827330001</v>
      </c>
      <c r="G1921" s="1">
        <f t="shared" si="29"/>
        <v>2465.2546827330002</v>
      </c>
    </row>
    <row r="1922" spans="1:7" x14ac:dyDescent="0.35">
      <c r="A1922" t="s">
        <v>310</v>
      </c>
      <c r="B1922" t="s">
        <v>310</v>
      </c>
      <c r="C1922" t="s">
        <v>53</v>
      </c>
      <c r="D1922">
        <v>5</v>
      </c>
      <c r="E1922">
        <v>1860</v>
      </c>
      <c r="F1922">
        <v>82800</v>
      </c>
      <c r="G1922" s="1">
        <f t="shared" si="29"/>
        <v>8.2799999999999994</v>
      </c>
    </row>
    <row r="1923" spans="1:7" x14ac:dyDescent="0.35">
      <c r="A1923" t="s">
        <v>310</v>
      </c>
      <c r="B1923" t="s">
        <v>310</v>
      </c>
      <c r="C1923" t="s">
        <v>53</v>
      </c>
      <c r="D1923">
        <v>5</v>
      </c>
      <c r="E1923">
        <v>720</v>
      </c>
      <c r="F1923">
        <v>14400</v>
      </c>
      <c r="G1923" s="1">
        <f t="shared" ref="G1923:G1986" si="30">+F1923/10000</f>
        <v>1.44</v>
      </c>
    </row>
    <row r="1924" spans="1:7" x14ac:dyDescent="0.35">
      <c r="A1924" t="s">
        <v>310</v>
      </c>
      <c r="B1924" t="s">
        <v>310</v>
      </c>
      <c r="C1924" t="s">
        <v>53</v>
      </c>
      <c r="D1924">
        <v>5</v>
      </c>
      <c r="E1924">
        <v>120</v>
      </c>
      <c r="F1924">
        <v>900</v>
      </c>
      <c r="G1924" s="1">
        <f t="shared" si="30"/>
        <v>0.09</v>
      </c>
    </row>
    <row r="1925" spans="1:7" x14ac:dyDescent="0.35">
      <c r="A1925" t="s">
        <v>310</v>
      </c>
      <c r="B1925" t="s">
        <v>310</v>
      </c>
      <c r="C1925" t="s">
        <v>53</v>
      </c>
      <c r="D1925">
        <v>4</v>
      </c>
      <c r="E1925">
        <v>120</v>
      </c>
      <c r="F1925">
        <v>900</v>
      </c>
      <c r="G1925" s="1">
        <f t="shared" si="30"/>
        <v>0.09</v>
      </c>
    </row>
    <row r="1926" spans="1:7" x14ac:dyDescent="0.35">
      <c r="A1926" t="s">
        <v>310</v>
      </c>
      <c r="B1926" t="s">
        <v>310</v>
      </c>
      <c r="C1926" t="s">
        <v>53</v>
      </c>
      <c r="D1926">
        <v>4</v>
      </c>
      <c r="E1926">
        <v>120</v>
      </c>
      <c r="F1926">
        <v>900</v>
      </c>
      <c r="G1926" s="1">
        <f t="shared" si="30"/>
        <v>0.09</v>
      </c>
    </row>
    <row r="1927" spans="1:7" x14ac:dyDescent="0.35">
      <c r="A1927" t="s">
        <v>310</v>
      </c>
      <c r="B1927" t="s">
        <v>310</v>
      </c>
      <c r="C1927" t="s">
        <v>53</v>
      </c>
      <c r="D1927">
        <v>5</v>
      </c>
      <c r="E1927">
        <v>960</v>
      </c>
      <c r="F1927">
        <v>36000</v>
      </c>
      <c r="G1927" s="1">
        <f t="shared" si="30"/>
        <v>3.6</v>
      </c>
    </row>
    <row r="1928" spans="1:7" x14ac:dyDescent="0.35">
      <c r="A1928" t="s">
        <v>310</v>
      </c>
      <c r="B1928" t="s">
        <v>310</v>
      </c>
      <c r="C1928" t="s">
        <v>53</v>
      </c>
      <c r="D1928">
        <v>5</v>
      </c>
      <c r="E1928">
        <v>840</v>
      </c>
      <c r="F1928">
        <v>15300</v>
      </c>
      <c r="G1928" s="1">
        <f t="shared" si="30"/>
        <v>1.53</v>
      </c>
    </row>
    <row r="1929" spans="1:7" x14ac:dyDescent="0.35">
      <c r="A1929" t="s">
        <v>310</v>
      </c>
      <c r="B1929" t="s">
        <v>310</v>
      </c>
      <c r="C1929" t="s">
        <v>53</v>
      </c>
      <c r="D1929">
        <v>4</v>
      </c>
      <c r="E1929">
        <v>120</v>
      </c>
      <c r="F1929">
        <v>900</v>
      </c>
      <c r="G1929" s="1">
        <f t="shared" si="30"/>
        <v>0.09</v>
      </c>
    </row>
    <row r="1930" spans="1:7" x14ac:dyDescent="0.35">
      <c r="A1930" t="s">
        <v>310</v>
      </c>
      <c r="B1930" t="s">
        <v>310</v>
      </c>
      <c r="C1930" t="s">
        <v>53</v>
      </c>
      <c r="D1930">
        <v>5</v>
      </c>
      <c r="E1930">
        <v>1020</v>
      </c>
      <c r="F1930">
        <v>50400</v>
      </c>
      <c r="G1930" s="1">
        <f t="shared" si="30"/>
        <v>5.04</v>
      </c>
    </row>
    <row r="1931" spans="1:7" x14ac:dyDescent="0.35">
      <c r="A1931" t="s">
        <v>310</v>
      </c>
      <c r="B1931" t="s">
        <v>310</v>
      </c>
      <c r="C1931" t="s">
        <v>53</v>
      </c>
      <c r="D1931">
        <v>5</v>
      </c>
      <c r="E1931">
        <v>1080</v>
      </c>
      <c r="F1931">
        <v>49500</v>
      </c>
      <c r="G1931" s="1">
        <f t="shared" si="30"/>
        <v>4.95</v>
      </c>
    </row>
    <row r="1932" spans="1:7" x14ac:dyDescent="0.35">
      <c r="A1932" t="s">
        <v>310</v>
      </c>
      <c r="B1932" t="s">
        <v>310</v>
      </c>
      <c r="C1932" t="s">
        <v>53</v>
      </c>
      <c r="D1932">
        <v>4</v>
      </c>
      <c r="E1932">
        <v>120</v>
      </c>
      <c r="F1932">
        <v>900</v>
      </c>
      <c r="G1932" s="1">
        <f t="shared" si="30"/>
        <v>0.09</v>
      </c>
    </row>
    <row r="1933" spans="1:7" x14ac:dyDescent="0.35">
      <c r="A1933" t="s">
        <v>310</v>
      </c>
      <c r="B1933" t="s">
        <v>310</v>
      </c>
      <c r="C1933" t="s">
        <v>53</v>
      </c>
      <c r="D1933">
        <v>5</v>
      </c>
      <c r="E1933">
        <v>720</v>
      </c>
      <c r="F1933">
        <v>19800</v>
      </c>
      <c r="G1933" s="1">
        <f t="shared" si="30"/>
        <v>1.98</v>
      </c>
    </row>
    <row r="1934" spans="1:7" x14ac:dyDescent="0.35">
      <c r="A1934" t="s">
        <v>310</v>
      </c>
      <c r="B1934" t="s">
        <v>310</v>
      </c>
      <c r="C1934" t="s">
        <v>53</v>
      </c>
      <c r="D1934">
        <v>4</v>
      </c>
      <c r="E1934">
        <v>120</v>
      </c>
      <c r="F1934">
        <v>900</v>
      </c>
      <c r="G1934" s="1">
        <f t="shared" si="30"/>
        <v>0.09</v>
      </c>
    </row>
    <row r="1935" spans="1:7" x14ac:dyDescent="0.35">
      <c r="A1935" t="s">
        <v>310</v>
      </c>
      <c r="B1935" t="s">
        <v>310</v>
      </c>
      <c r="C1935" t="s">
        <v>53</v>
      </c>
      <c r="D1935">
        <v>5</v>
      </c>
      <c r="E1935">
        <v>1020</v>
      </c>
      <c r="F1935">
        <v>28800</v>
      </c>
      <c r="G1935" s="1">
        <f t="shared" si="30"/>
        <v>2.88</v>
      </c>
    </row>
    <row r="1936" spans="1:7" x14ac:dyDescent="0.35">
      <c r="A1936" t="s">
        <v>310</v>
      </c>
      <c r="B1936" t="s">
        <v>310</v>
      </c>
      <c r="C1936" t="s">
        <v>53</v>
      </c>
      <c r="D1936">
        <v>4</v>
      </c>
      <c r="E1936">
        <v>120</v>
      </c>
      <c r="F1936">
        <v>900</v>
      </c>
      <c r="G1936" s="1">
        <f t="shared" si="30"/>
        <v>0.09</v>
      </c>
    </row>
    <row r="1937" spans="1:7" x14ac:dyDescent="0.35">
      <c r="A1937" t="s">
        <v>310</v>
      </c>
      <c r="B1937" t="s">
        <v>310</v>
      </c>
      <c r="C1937" t="s">
        <v>53</v>
      </c>
      <c r="D1937">
        <v>5</v>
      </c>
      <c r="E1937">
        <v>120</v>
      </c>
      <c r="F1937">
        <v>900</v>
      </c>
      <c r="G1937" s="1">
        <f t="shared" si="30"/>
        <v>0.09</v>
      </c>
    </row>
    <row r="1938" spans="1:7" x14ac:dyDescent="0.35">
      <c r="A1938" t="s">
        <v>310</v>
      </c>
      <c r="B1938" t="s">
        <v>310</v>
      </c>
      <c r="C1938" t="s">
        <v>53</v>
      </c>
      <c r="D1938">
        <v>5</v>
      </c>
      <c r="E1938">
        <v>4740</v>
      </c>
      <c r="F1938">
        <v>423900</v>
      </c>
      <c r="G1938" s="1">
        <f t="shared" si="30"/>
        <v>42.39</v>
      </c>
    </row>
    <row r="1939" spans="1:7" x14ac:dyDescent="0.35">
      <c r="A1939" t="s">
        <v>310</v>
      </c>
      <c r="B1939" t="s">
        <v>310</v>
      </c>
      <c r="C1939" t="s">
        <v>53</v>
      </c>
      <c r="D1939">
        <v>4</v>
      </c>
      <c r="E1939">
        <v>120</v>
      </c>
      <c r="F1939">
        <v>900</v>
      </c>
      <c r="G1939" s="1">
        <f t="shared" si="30"/>
        <v>0.09</v>
      </c>
    </row>
    <row r="1940" spans="1:7" x14ac:dyDescent="0.35">
      <c r="A1940" t="s">
        <v>310</v>
      </c>
      <c r="B1940" t="s">
        <v>310</v>
      </c>
      <c r="C1940" t="s">
        <v>53</v>
      </c>
      <c r="D1940">
        <v>4</v>
      </c>
      <c r="E1940">
        <v>120</v>
      </c>
      <c r="F1940">
        <v>900</v>
      </c>
      <c r="G1940" s="1">
        <f t="shared" si="30"/>
        <v>0.09</v>
      </c>
    </row>
    <row r="1941" spans="1:7" x14ac:dyDescent="0.35">
      <c r="A1941" t="s">
        <v>310</v>
      </c>
      <c r="B1941" t="s">
        <v>310</v>
      </c>
      <c r="C1941" t="s">
        <v>53</v>
      </c>
      <c r="D1941">
        <v>4</v>
      </c>
      <c r="E1941">
        <v>20880</v>
      </c>
      <c r="F1941">
        <v>4714200</v>
      </c>
      <c r="G1941" s="1">
        <f t="shared" si="30"/>
        <v>471.42</v>
      </c>
    </row>
    <row r="1942" spans="1:7" x14ac:dyDescent="0.35">
      <c r="A1942" t="s">
        <v>310</v>
      </c>
      <c r="B1942" t="s">
        <v>310</v>
      </c>
      <c r="C1942" t="s">
        <v>53</v>
      </c>
      <c r="D1942">
        <v>4</v>
      </c>
      <c r="E1942">
        <v>120</v>
      </c>
      <c r="F1942">
        <v>900</v>
      </c>
      <c r="G1942" s="1">
        <f t="shared" si="30"/>
        <v>0.09</v>
      </c>
    </row>
    <row r="1943" spans="1:7" x14ac:dyDescent="0.35">
      <c r="A1943" t="s">
        <v>310</v>
      </c>
      <c r="B1943" t="s">
        <v>310</v>
      </c>
      <c r="C1943" t="s">
        <v>53</v>
      </c>
      <c r="D1943">
        <v>4</v>
      </c>
      <c r="E1943">
        <v>120</v>
      </c>
      <c r="F1943">
        <v>900</v>
      </c>
      <c r="G1943" s="1">
        <f t="shared" si="30"/>
        <v>0.09</v>
      </c>
    </row>
    <row r="1944" spans="1:7" x14ac:dyDescent="0.35">
      <c r="A1944" t="s">
        <v>310</v>
      </c>
      <c r="B1944" t="s">
        <v>310</v>
      </c>
      <c r="C1944" t="s">
        <v>53</v>
      </c>
      <c r="D1944">
        <v>4</v>
      </c>
      <c r="E1944">
        <v>120</v>
      </c>
      <c r="F1944">
        <v>900</v>
      </c>
      <c r="G1944" s="1">
        <f t="shared" si="30"/>
        <v>0.09</v>
      </c>
    </row>
    <row r="1945" spans="1:7" x14ac:dyDescent="0.35">
      <c r="A1945" t="s">
        <v>310</v>
      </c>
      <c r="B1945" t="s">
        <v>310</v>
      </c>
      <c r="C1945" t="s">
        <v>53</v>
      </c>
      <c r="D1945">
        <v>5</v>
      </c>
      <c r="E1945">
        <v>2400</v>
      </c>
      <c r="F1945">
        <v>77400</v>
      </c>
      <c r="G1945" s="1">
        <f t="shared" si="30"/>
        <v>7.74</v>
      </c>
    </row>
    <row r="1946" spans="1:7" x14ac:dyDescent="0.35">
      <c r="A1946" t="s">
        <v>310</v>
      </c>
      <c r="B1946" t="s">
        <v>310</v>
      </c>
      <c r="C1946" t="s">
        <v>53</v>
      </c>
      <c r="D1946">
        <v>5</v>
      </c>
      <c r="E1946">
        <v>240</v>
      </c>
      <c r="F1946">
        <v>2700</v>
      </c>
      <c r="G1946" s="1">
        <f t="shared" si="30"/>
        <v>0.27</v>
      </c>
    </row>
    <row r="1947" spans="1:7" x14ac:dyDescent="0.35">
      <c r="A1947" t="s">
        <v>310</v>
      </c>
      <c r="B1947" t="s">
        <v>310</v>
      </c>
      <c r="C1947" t="s">
        <v>53</v>
      </c>
      <c r="D1947">
        <v>5</v>
      </c>
      <c r="E1947">
        <v>120</v>
      </c>
      <c r="F1947">
        <v>900</v>
      </c>
      <c r="G1947" s="1">
        <f t="shared" si="30"/>
        <v>0.09</v>
      </c>
    </row>
    <row r="1948" spans="1:7" x14ac:dyDescent="0.35">
      <c r="A1948" t="s">
        <v>310</v>
      </c>
      <c r="B1948" t="s">
        <v>310</v>
      </c>
      <c r="C1948" t="s">
        <v>53</v>
      </c>
      <c r="D1948">
        <v>4</v>
      </c>
      <c r="E1948">
        <v>120</v>
      </c>
      <c r="F1948">
        <v>900</v>
      </c>
      <c r="G1948" s="1">
        <f t="shared" si="30"/>
        <v>0.09</v>
      </c>
    </row>
    <row r="1949" spans="1:7" x14ac:dyDescent="0.35">
      <c r="A1949" t="s">
        <v>310</v>
      </c>
      <c r="B1949" t="s">
        <v>310</v>
      </c>
      <c r="C1949" t="s">
        <v>53</v>
      </c>
      <c r="D1949">
        <v>4</v>
      </c>
      <c r="E1949">
        <v>120</v>
      </c>
      <c r="F1949">
        <v>900</v>
      </c>
      <c r="G1949" s="1">
        <f t="shared" si="30"/>
        <v>0.09</v>
      </c>
    </row>
    <row r="1950" spans="1:7" x14ac:dyDescent="0.35">
      <c r="A1950" t="s">
        <v>310</v>
      </c>
      <c r="B1950" t="s">
        <v>310</v>
      </c>
      <c r="C1950" t="s">
        <v>53</v>
      </c>
      <c r="D1950">
        <v>4</v>
      </c>
      <c r="E1950">
        <v>120</v>
      </c>
      <c r="F1950">
        <v>900</v>
      </c>
      <c r="G1950" s="1">
        <f t="shared" si="30"/>
        <v>0.09</v>
      </c>
    </row>
    <row r="1951" spans="1:7" x14ac:dyDescent="0.35">
      <c r="A1951" t="s">
        <v>310</v>
      </c>
      <c r="B1951" t="s">
        <v>310</v>
      </c>
      <c r="C1951" t="s">
        <v>53</v>
      </c>
      <c r="D1951">
        <v>5</v>
      </c>
      <c r="E1951">
        <v>480</v>
      </c>
      <c r="F1951">
        <v>8100</v>
      </c>
      <c r="G1951" s="1">
        <f t="shared" si="30"/>
        <v>0.81</v>
      </c>
    </row>
    <row r="1952" spans="1:7" x14ac:dyDescent="0.35">
      <c r="A1952" t="s">
        <v>310</v>
      </c>
      <c r="B1952" t="s">
        <v>310</v>
      </c>
      <c r="C1952" t="s">
        <v>53</v>
      </c>
      <c r="D1952">
        <v>5</v>
      </c>
      <c r="E1952">
        <v>2640</v>
      </c>
      <c r="F1952">
        <v>117900</v>
      </c>
      <c r="G1952" s="1">
        <f t="shared" si="30"/>
        <v>11.79</v>
      </c>
    </row>
    <row r="1953" spans="1:7" x14ac:dyDescent="0.35">
      <c r="A1953" t="s">
        <v>310</v>
      </c>
      <c r="B1953" t="s">
        <v>310</v>
      </c>
      <c r="C1953" t="s">
        <v>53</v>
      </c>
      <c r="D1953">
        <v>4</v>
      </c>
      <c r="E1953">
        <v>120</v>
      </c>
      <c r="F1953">
        <v>900</v>
      </c>
      <c r="G1953" s="1">
        <f t="shared" si="30"/>
        <v>0.09</v>
      </c>
    </row>
    <row r="1954" spans="1:7" x14ac:dyDescent="0.35">
      <c r="A1954" t="s">
        <v>310</v>
      </c>
      <c r="B1954" t="s">
        <v>310</v>
      </c>
      <c r="C1954" t="s">
        <v>53</v>
      </c>
      <c r="D1954">
        <v>4</v>
      </c>
      <c r="E1954">
        <v>120</v>
      </c>
      <c r="F1954">
        <v>900</v>
      </c>
      <c r="G1954" s="1">
        <f t="shared" si="30"/>
        <v>0.09</v>
      </c>
    </row>
    <row r="1955" spans="1:7" x14ac:dyDescent="0.35">
      <c r="A1955" t="s">
        <v>310</v>
      </c>
      <c r="B1955" t="s">
        <v>310</v>
      </c>
      <c r="C1955" t="s">
        <v>53</v>
      </c>
      <c r="D1955">
        <v>5</v>
      </c>
      <c r="E1955">
        <v>120</v>
      </c>
      <c r="F1955">
        <v>900</v>
      </c>
      <c r="G1955" s="1">
        <f t="shared" si="30"/>
        <v>0.09</v>
      </c>
    </row>
    <row r="1956" spans="1:7" x14ac:dyDescent="0.35">
      <c r="A1956" t="s">
        <v>310</v>
      </c>
      <c r="B1956" t="s">
        <v>310</v>
      </c>
      <c r="C1956" t="s">
        <v>53</v>
      </c>
      <c r="D1956">
        <v>4</v>
      </c>
      <c r="E1956">
        <v>1980</v>
      </c>
      <c r="F1956">
        <v>72000</v>
      </c>
      <c r="G1956" s="1">
        <f t="shared" si="30"/>
        <v>7.2</v>
      </c>
    </row>
    <row r="1957" spans="1:7" x14ac:dyDescent="0.35">
      <c r="A1957" t="s">
        <v>310</v>
      </c>
      <c r="B1957" t="s">
        <v>310</v>
      </c>
      <c r="C1957" t="s">
        <v>53</v>
      </c>
      <c r="D1957">
        <v>5</v>
      </c>
      <c r="E1957">
        <v>840</v>
      </c>
      <c r="F1957">
        <v>25200</v>
      </c>
      <c r="G1957" s="1">
        <f t="shared" si="30"/>
        <v>2.52</v>
      </c>
    </row>
    <row r="1958" spans="1:7" x14ac:dyDescent="0.35">
      <c r="A1958" t="s">
        <v>310</v>
      </c>
      <c r="B1958" t="s">
        <v>310</v>
      </c>
      <c r="C1958" t="s">
        <v>53</v>
      </c>
      <c r="D1958">
        <v>5</v>
      </c>
      <c r="E1958">
        <v>720</v>
      </c>
      <c r="F1958">
        <v>18000</v>
      </c>
      <c r="G1958" s="1">
        <f t="shared" si="30"/>
        <v>1.8</v>
      </c>
    </row>
    <row r="1959" spans="1:7" x14ac:dyDescent="0.35">
      <c r="A1959" t="s">
        <v>310</v>
      </c>
      <c r="B1959" t="s">
        <v>310</v>
      </c>
      <c r="C1959" t="s">
        <v>53</v>
      </c>
      <c r="D1959">
        <v>5</v>
      </c>
      <c r="E1959">
        <v>2220.252199</v>
      </c>
      <c r="F1959">
        <v>83221.277667999995</v>
      </c>
      <c r="G1959" s="1">
        <f t="shared" si="30"/>
        <v>8.3221277667999995</v>
      </c>
    </row>
    <row r="1960" spans="1:7" x14ac:dyDescent="0.35">
      <c r="A1960" t="s">
        <v>310</v>
      </c>
      <c r="B1960" t="s">
        <v>310</v>
      </c>
      <c r="C1960" t="s">
        <v>53</v>
      </c>
      <c r="D1960">
        <v>4</v>
      </c>
      <c r="E1960">
        <v>118539.919458</v>
      </c>
      <c r="F1960">
        <v>47848662.300214</v>
      </c>
      <c r="G1960" s="1">
        <f t="shared" si="30"/>
        <v>4784.8662300214</v>
      </c>
    </row>
    <row r="1961" spans="1:7" x14ac:dyDescent="0.35">
      <c r="A1961" t="s">
        <v>310</v>
      </c>
      <c r="B1961" t="s">
        <v>310</v>
      </c>
      <c r="C1961" t="s">
        <v>53</v>
      </c>
      <c r="D1961">
        <v>5</v>
      </c>
      <c r="E1961">
        <v>317027.50421099999</v>
      </c>
      <c r="F1961">
        <v>272360471.79329199</v>
      </c>
      <c r="G1961" s="1">
        <f t="shared" si="30"/>
        <v>27236.047179329198</v>
      </c>
    </row>
    <row r="1962" spans="1:7" x14ac:dyDescent="0.35">
      <c r="A1962" t="s">
        <v>363</v>
      </c>
      <c r="B1962" t="s">
        <v>310</v>
      </c>
      <c r="C1962" t="s">
        <v>53</v>
      </c>
      <c r="D1962">
        <v>4</v>
      </c>
      <c r="E1962">
        <v>180</v>
      </c>
      <c r="F1962">
        <v>1800</v>
      </c>
      <c r="G1962" s="1">
        <f t="shared" si="30"/>
        <v>0.18</v>
      </c>
    </row>
    <row r="1963" spans="1:7" x14ac:dyDescent="0.35">
      <c r="A1963" t="s">
        <v>363</v>
      </c>
      <c r="B1963" t="s">
        <v>310</v>
      </c>
      <c r="C1963" t="s">
        <v>53</v>
      </c>
      <c r="D1963">
        <v>4</v>
      </c>
      <c r="E1963">
        <v>120</v>
      </c>
      <c r="F1963">
        <v>900</v>
      </c>
      <c r="G1963" s="1">
        <f t="shared" si="30"/>
        <v>0.09</v>
      </c>
    </row>
    <row r="1964" spans="1:7" x14ac:dyDescent="0.35">
      <c r="A1964" t="s">
        <v>363</v>
      </c>
      <c r="B1964" t="s">
        <v>310</v>
      </c>
      <c r="C1964" t="s">
        <v>53</v>
      </c>
      <c r="D1964">
        <v>4</v>
      </c>
      <c r="E1964">
        <v>120</v>
      </c>
      <c r="F1964">
        <v>900</v>
      </c>
      <c r="G1964" s="1">
        <f t="shared" si="30"/>
        <v>0.09</v>
      </c>
    </row>
    <row r="1965" spans="1:7" x14ac:dyDescent="0.35">
      <c r="A1965" t="s">
        <v>363</v>
      </c>
      <c r="B1965" t="s">
        <v>310</v>
      </c>
      <c r="C1965" t="s">
        <v>53</v>
      </c>
      <c r="D1965">
        <v>4</v>
      </c>
      <c r="E1965">
        <v>120</v>
      </c>
      <c r="F1965">
        <v>900</v>
      </c>
      <c r="G1965" s="1">
        <f t="shared" si="30"/>
        <v>0.09</v>
      </c>
    </row>
    <row r="1966" spans="1:7" x14ac:dyDescent="0.35">
      <c r="A1966" t="s">
        <v>363</v>
      </c>
      <c r="B1966" t="s">
        <v>310</v>
      </c>
      <c r="C1966" t="s">
        <v>53</v>
      </c>
      <c r="D1966">
        <v>5</v>
      </c>
      <c r="E1966">
        <v>10320</v>
      </c>
      <c r="F1966">
        <v>1202400</v>
      </c>
      <c r="G1966" s="1">
        <f t="shared" si="30"/>
        <v>120.24</v>
      </c>
    </row>
    <row r="1967" spans="1:7" x14ac:dyDescent="0.35">
      <c r="A1967" t="s">
        <v>363</v>
      </c>
      <c r="B1967" t="s">
        <v>310</v>
      </c>
      <c r="C1967" t="s">
        <v>53</v>
      </c>
      <c r="D1967">
        <v>4</v>
      </c>
      <c r="E1967">
        <v>37886.053823000002</v>
      </c>
      <c r="F1967">
        <v>20807898.074699</v>
      </c>
      <c r="G1967" s="1">
        <f t="shared" si="30"/>
        <v>2080.7898074699001</v>
      </c>
    </row>
    <row r="1968" spans="1:7" x14ac:dyDescent="0.35">
      <c r="A1968" t="s">
        <v>363</v>
      </c>
      <c r="B1968" t="s">
        <v>310</v>
      </c>
      <c r="C1968" t="s">
        <v>53</v>
      </c>
      <c r="D1968">
        <v>4</v>
      </c>
      <c r="E1968">
        <v>22244.477771999998</v>
      </c>
      <c r="F1968">
        <v>8747622.0939940009</v>
      </c>
      <c r="G1968" s="1">
        <f t="shared" si="30"/>
        <v>874.76220939940015</v>
      </c>
    </row>
    <row r="1969" spans="1:7" x14ac:dyDescent="0.35">
      <c r="A1969" t="s">
        <v>363</v>
      </c>
      <c r="B1969" t="s">
        <v>310</v>
      </c>
      <c r="C1969" t="s">
        <v>53</v>
      </c>
      <c r="D1969">
        <v>5</v>
      </c>
      <c r="E1969">
        <v>88273.985834000006</v>
      </c>
      <c r="F1969">
        <v>172791955.46547699</v>
      </c>
      <c r="G1969" s="1">
        <f t="shared" si="30"/>
        <v>17279.1955465477</v>
      </c>
    </row>
    <row r="1970" spans="1:7" x14ac:dyDescent="0.35">
      <c r="A1970" t="s">
        <v>396</v>
      </c>
      <c r="B1970" t="s">
        <v>397</v>
      </c>
      <c r="C1970" t="s">
        <v>237</v>
      </c>
      <c r="D1970">
        <v>4</v>
      </c>
      <c r="E1970">
        <v>120</v>
      </c>
      <c r="F1970">
        <v>900</v>
      </c>
      <c r="G1970" s="1">
        <f t="shared" si="30"/>
        <v>0.09</v>
      </c>
    </row>
    <row r="1971" spans="1:7" x14ac:dyDescent="0.35">
      <c r="A1971" t="s">
        <v>396</v>
      </c>
      <c r="B1971" t="s">
        <v>397</v>
      </c>
      <c r="C1971" t="s">
        <v>237</v>
      </c>
      <c r="D1971">
        <v>5</v>
      </c>
      <c r="E1971">
        <v>120</v>
      </c>
      <c r="F1971">
        <v>900</v>
      </c>
      <c r="G1971" s="1">
        <f t="shared" si="30"/>
        <v>0.09</v>
      </c>
    </row>
    <row r="1972" spans="1:7" x14ac:dyDescent="0.35">
      <c r="A1972" t="s">
        <v>396</v>
      </c>
      <c r="B1972" t="s">
        <v>397</v>
      </c>
      <c r="C1972" t="s">
        <v>237</v>
      </c>
      <c r="D1972">
        <v>4</v>
      </c>
      <c r="E1972">
        <v>2580</v>
      </c>
      <c r="F1972">
        <v>106200</v>
      </c>
      <c r="G1972" s="1">
        <f t="shared" si="30"/>
        <v>10.62</v>
      </c>
    </row>
    <row r="1973" spans="1:7" x14ac:dyDescent="0.35">
      <c r="A1973" t="s">
        <v>396</v>
      </c>
      <c r="B1973" t="s">
        <v>397</v>
      </c>
      <c r="C1973" t="s">
        <v>237</v>
      </c>
      <c r="D1973">
        <v>5</v>
      </c>
      <c r="E1973">
        <v>429.09745600000002</v>
      </c>
      <c r="F1973">
        <v>5199.3123589999996</v>
      </c>
      <c r="G1973" s="1">
        <f t="shared" si="30"/>
        <v>0.51993123590000001</v>
      </c>
    </row>
    <row r="1974" spans="1:7" x14ac:dyDescent="0.35">
      <c r="A1974" t="s">
        <v>396</v>
      </c>
      <c r="B1974" t="s">
        <v>397</v>
      </c>
      <c r="C1974" t="s">
        <v>237</v>
      </c>
      <c r="D1974">
        <v>4</v>
      </c>
      <c r="E1974">
        <v>420</v>
      </c>
      <c r="F1974">
        <v>8100</v>
      </c>
      <c r="G1974" s="1">
        <f t="shared" si="30"/>
        <v>0.81</v>
      </c>
    </row>
    <row r="1975" spans="1:7" x14ac:dyDescent="0.35">
      <c r="A1975" t="s">
        <v>396</v>
      </c>
      <c r="B1975" t="s">
        <v>397</v>
      </c>
      <c r="C1975" t="s">
        <v>237</v>
      </c>
      <c r="D1975">
        <v>4</v>
      </c>
      <c r="E1975">
        <v>480</v>
      </c>
      <c r="F1975">
        <v>9000</v>
      </c>
      <c r="G1975" s="1">
        <f t="shared" si="30"/>
        <v>0.9</v>
      </c>
    </row>
    <row r="1976" spans="1:7" x14ac:dyDescent="0.35">
      <c r="A1976" t="s">
        <v>396</v>
      </c>
      <c r="B1976" t="s">
        <v>397</v>
      </c>
      <c r="C1976" t="s">
        <v>237</v>
      </c>
      <c r="D1976">
        <v>4</v>
      </c>
      <c r="E1976">
        <v>16214.274889</v>
      </c>
      <c r="F1976">
        <v>1134739.4209779999</v>
      </c>
      <c r="G1976" s="1">
        <f t="shared" si="30"/>
        <v>113.47394209779999</v>
      </c>
    </row>
    <row r="1977" spans="1:7" x14ac:dyDescent="0.35">
      <c r="A1977" t="s">
        <v>396</v>
      </c>
      <c r="B1977" t="s">
        <v>397</v>
      </c>
      <c r="C1977" t="s">
        <v>237</v>
      </c>
      <c r="D1977">
        <v>5</v>
      </c>
      <c r="E1977">
        <v>87592.015740999996</v>
      </c>
      <c r="F1977">
        <v>155478665.29240501</v>
      </c>
      <c r="G1977" s="1">
        <f t="shared" si="30"/>
        <v>15547.8665292405</v>
      </c>
    </row>
    <row r="1978" spans="1:7" x14ac:dyDescent="0.35">
      <c r="A1978" t="s">
        <v>405</v>
      </c>
      <c r="B1978" t="s">
        <v>404</v>
      </c>
      <c r="C1978" t="s">
        <v>213</v>
      </c>
      <c r="D1978">
        <v>5</v>
      </c>
      <c r="E1978">
        <v>62782.238774999998</v>
      </c>
      <c r="F1978">
        <v>202701.48564599999</v>
      </c>
      <c r="G1978" s="1">
        <f t="shared" si="30"/>
        <v>20.270148564599999</v>
      </c>
    </row>
    <row r="1979" spans="1:7" x14ac:dyDescent="0.35">
      <c r="A1979" t="s">
        <v>405</v>
      </c>
      <c r="B1979" t="s">
        <v>404</v>
      </c>
      <c r="C1979" t="s">
        <v>213</v>
      </c>
      <c r="D1979">
        <v>4</v>
      </c>
      <c r="E1979">
        <v>1140</v>
      </c>
      <c r="F1979">
        <v>25200</v>
      </c>
      <c r="G1979" s="1">
        <f t="shared" si="30"/>
        <v>2.52</v>
      </c>
    </row>
    <row r="1980" spans="1:7" x14ac:dyDescent="0.35">
      <c r="A1980" t="s">
        <v>405</v>
      </c>
      <c r="B1980" t="s">
        <v>404</v>
      </c>
      <c r="C1980" t="s">
        <v>213</v>
      </c>
      <c r="D1980">
        <v>5</v>
      </c>
      <c r="E1980">
        <v>1020</v>
      </c>
      <c r="F1980">
        <v>36000</v>
      </c>
      <c r="G1980" s="1">
        <f t="shared" si="30"/>
        <v>3.6</v>
      </c>
    </row>
    <row r="1981" spans="1:7" x14ac:dyDescent="0.35">
      <c r="A1981" t="s">
        <v>405</v>
      </c>
      <c r="B1981" t="s">
        <v>404</v>
      </c>
      <c r="C1981" t="s">
        <v>213</v>
      </c>
      <c r="D1981">
        <v>4</v>
      </c>
      <c r="E1981">
        <v>120</v>
      </c>
      <c r="F1981">
        <v>900</v>
      </c>
      <c r="G1981" s="1">
        <f t="shared" si="30"/>
        <v>0.09</v>
      </c>
    </row>
    <row r="1982" spans="1:7" x14ac:dyDescent="0.35">
      <c r="A1982" t="s">
        <v>405</v>
      </c>
      <c r="B1982" t="s">
        <v>404</v>
      </c>
      <c r="C1982" t="s">
        <v>213</v>
      </c>
      <c r="D1982">
        <v>5</v>
      </c>
      <c r="E1982">
        <v>11149.079943000001</v>
      </c>
      <c r="F1982">
        <v>1859047.2432840001</v>
      </c>
      <c r="G1982" s="1">
        <f t="shared" si="30"/>
        <v>185.90472432840002</v>
      </c>
    </row>
    <row r="1983" spans="1:7" x14ac:dyDescent="0.35">
      <c r="A1983" t="s">
        <v>405</v>
      </c>
      <c r="B1983" t="s">
        <v>404</v>
      </c>
      <c r="C1983" t="s">
        <v>213</v>
      </c>
      <c r="D1983">
        <v>4</v>
      </c>
      <c r="E1983">
        <v>18316.626291</v>
      </c>
      <c r="F1983">
        <v>4287058.9796599997</v>
      </c>
      <c r="G1983" s="1">
        <f t="shared" si="30"/>
        <v>428.70589796599995</v>
      </c>
    </row>
    <row r="1984" spans="1:7" x14ac:dyDescent="0.35">
      <c r="A1984" t="s">
        <v>405</v>
      </c>
      <c r="B1984" t="s">
        <v>404</v>
      </c>
      <c r="C1984" t="s">
        <v>213</v>
      </c>
      <c r="D1984">
        <v>5</v>
      </c>
      <c r="E1984">
        <v>2580</v>
      </c>
      <c r="F1984">
        <v>107100</v>
      </c>
      <c r="G1984" s="1">
        <f t="shared" si="30"/>
        <v>10.71</v>
      </c>
    </row>
    <row r="1985" spans="1:7" x14ac:dyDescent="0.35">
      <c r="A1985" t="s">
        <v>405</v>
      </c>
      <c r="B1985" t="s">
        <v>404</v>
      </c>
      <c r="C1985" t="s">
        <v>213</v>
      </c>
      <c r="D1985">
        <v>4</v>
      </c>
      <c r="E1985">
        <v>120</v>
      </c>
      <c r="F1985">
        <v>900</v>
      </c>
      <c r="G1985" s="1">
        <f t="shared" si="30"/>
        <v>0.09</v>
      </c>
    </row>
    <row r="1986" spans="1:7" x14ac:dyDescent="0.35">
      <c r="A1986" t="s">
        <v>405</v>
      </c>
      <c r="B1986" t="s">
        <v>404</v>
      </c>
      <c r="C1986" t="s">
        <v>213</v>
      </c>
      <c r="D1986">
        <v>5</v>
      </c>
      <c r="E1986">
        <v>62401.462374000002</v>
      </c>
      <c r="F1986">
        <v>38744087.319246002</v>
      </c>
      <c r="G1986" s="1">
        <f t="shared" si="30"/>
        <v>3874.4087319246</v>
      </c>
    </row>
    <row r="1987" spans="1:7" x14ac:dyDescent="0.35">
      <c r="A1987" t="s">
        <v>405</v>
      </c>
      <c r="B1987" t="s">
        <v>404</v>
      </c>
      <c r="C1987" t="s">
        <v>213</v>
      </c>
      <c r="D1987">
        <v>4</v>
      </c>
      <c r="E1987">
        <v>180</v>
      </c>
      <c r="F1987">
        <v>1800</v>
      </c>
      <c r="G1987" s="1">
        <f t="shared" ref="G1987:G2050" si="31">+F1987/10000</f>
        <v>0.18</v>
      </c>
    </row>
    <row r="1988" spans="1:7" x14ac:dyDescent="0.35">
      <c r="A1988" t="s">
        <v>405</v>
      </c>
      <c r="B1988" t="s">
        <v>404</v>
      </c>
      <c r="C1988" t="s">
        <v>213</v>
      </c>
      <c r="D1988">
        <v>4</v>
      </c>
      <c r="E1988">
        <v>240</v>
      </c>
      <c r="F1988">
        <v>2700</v>
      </c>
      <c r="G1988" s="1">
        <f t="shared" si="31"/>
        <v>0.27</v>
      </c>
    </row>
    <row r="1989" spans="1:7" x14ac:dyDescent="0.35">
      <c r="A1989" t="s">
        <v>405</v>
      </c>
      <c r="B1989" t="s">
        <v>404</v>
      </c>
      <c r="C1989" t="s">
        <v>213</v>
      </c>
      <c r="D1989">
        <v>4</v>
      </c>
      <c r="E1989">
        <v>3300</v>
      </c>
      <c r="F1989">
        <v>100800</v>
      </c>
      <c r="G1989" s="1">
        <f t="shared" si="31"/>
        <v>10.08</v>
      </c>
    </row>
    <row r="1990" spans="1:7" x14ac:dyDescent="0.35">
      <c r="A1990" t="s">
        <v>405</v>
      </c>
      <c r="B1990" t="s">
        <v>404</v>
      </c>
      <c r="C1990" t="s">
        <v>213</v>
      </c>
      <c r="D1990">
        <v>5</v>
      </c>
      <c r="E1990">
        <v>3480</v>
      </c>
      <c r="F1990">
        <v>231300</v>
      </c>
      <c r="G1990" s="1">
        <f t="shared" si="31"/>
        <v>23.13</v>
      </c>
    </row>
    <row r="1991" spans="1:7" x14ac:dyDescent="0.35">
      <c r="A1991" t="s">
        <v>405</v>
      </c>
      <c r="B1991" t="s">
        <v>404</v>
      </c>
      <c r="C1991" t="s">
        <v>213</v>
      </c>
      <c r="D1991">
        <v>5</v>
      </c>
      <c r="E1991">
        <v>2700</v>
      </c>
      <c r="F1991">
        <v>196200</v>
      </c>
      <c r="G1991" s="1">
        <f t="shared" si="31"/>
        <v>19.62</v>
      </c>
    </row>
    <row r="1992" spans="1:7" x14ac:dyDescent="0.35">
      <c r="A1992" t="s">
        <v>405</v>
      </c>
      <c r="B1992" t="s">
        <v>404</v>
      </c>
      <c r="C1992" t="s">
        <v>213</v>
      </c>
      <c r="D1992">
        <v>4</v>
      </c>
      <c r="E1992">
        <v>1020</v>
      </c>
      <c r="F1992">
        <v>27000</v>
      </c>
      <c r="G1992" s="1">
        <f t="shared" si="31"/>
        <v>2.7</v>
      </c>
    </row>
    <row r="1993" spans="1:7" x14ac:dyDescent="0.35">
      <c r="A1993" t="s">
        <v>405</v>
      </c>
      <c r="B1993" t="s">
        <v>404</v>
      </c>
      <c r="C1993" t="s">
        <v>213</v>
      </c>
      <c r="D1993">
        <v>4</v>
      </c>
      <c r="E1993">
        <v>1920</v>
      </c>
      <c r="F1993">
        <v>73800</v>
      </c>
      <c r="G1993" s="1">
        <f t="shared" si="31"/>
        <v>7.38</v>
      </c>
    </row>
    <row r="1994" spans="1:7" x14ac:dyDescent="0.35">
      <c r="A1994" t="s">
        <v>405</v>
      </c>
      <c r="B1994" t="s">
        <v>404</v>
      </c>
      <c r="C1994" t="s">
        <v>213</v>
      </c>
      <c r="D1994">
        <v>4</v>
      </c>
      <c r="E1994">
        <v>120</v>
      </c>
      <c r="F1994">
        <v>900</v>
      </c>
      <c r="G1994" s="1">
        <f t="shared" si="31"/>
        <v>0.09</v>
      </c>
    </row>
    <row r="1995" spans="1:7" x14ac:dyDescent="0.35">
      <c r="A1995" t="s">
        <v>405</v>
      </c>
      <c r="B1995" t="s">
        <v>404</v>
      </c>
      <c r="C1995" t="s">
        <v>213</v>
      </c>
      <c r="D1995">
        <v>5</v>
      </c>
      <c r="E1995">
        <v>103320</v>
      </c>
      <c r="F1995">
        <v>27252000</v>
      </c>
      <c r="G1995" s="1">
        <f t="shared" si="31"/>
        <v>2725.2</v>
      </c>
    </row>
    <row r="1996" spans="1:7" x14ac:dyDescent="0.35">
      <c r="A1996" t="s">
        <v>405</v>
      </c>
      <c r="B1996" t="s">
        <v>404</v>
      </c>
      <c r="C1996" t="s">
        <v>213</v>
      </c>
      <c r="D1996">
        <v>4</v>
      </c>
      <c r="E1996">
        <v>10988.101725</v>
      </c>
      <c r="F1996">
        <v>1318864.5045</v>
      </c>
      <c r="G1996" s="1">
        <f t="shared" si="31"/>
        <v>131.88645045000001</v>
      </c>
    </row>
    <row r="1997" spans="1:7" x14ac:dyDescent="0.35">
      <c r="A1997" t="s">
        <v>405</v>
      </c>
      <c r="B1997" t="s">
        <v>404</v>
      </c>
      <c r="C1997" t="s">
        <v>213</v>
      </c>
      <c r="D1997">
        <v>4</v>
      </c>
      <c r="E1997">
        <v>7200</v>
      </c>
      <c r="F1997">
        <v>457200</v>
      </c>
      <c r="G1997" s="1">
        <f t="shared" si="31"/>
        <v>45.72</v>
      </c>
    </row>
    <row r="1998" spans="1:7" x14ac:dyDescent="0.35">
      <c r="A1998" t="s">
        <v>405</v>
      </c>
      <c r="B1998" t="s">
        <v>404</v>
      </c>
      <c r="C1998" t="s">
        <v>213</v>
      </c>
      <c r="D1998">
        <v>5</v>
      </c>
      <c r="E1998">
        <v>2640</v>
      </c>
      <c r="F1998">
        <v>141300</v>
      </c>
      <c r="G1998" s="1">
        <f t="shared" si="31"/>
        <v>14.13</v>
      </c>
    </row>
    <row r="1999" spans="1:7" x14ac:dyDescent="0.35">
      <c r="A1999" t="s">
        <v>405</v>
      </c>
      <c r="B1999" t="s">
        <v>404</v>
      </c>
      <c r="C1999" t="s">
        <v>213</v>
      </c>
      <c r="D1999">
        <v>4</v>
      </c>
      <c r="E1999">
        <v>4080</v>
      </c>
      <c r="F1999">
        <v>304200</v>
      </c>
      <c r="G1999" s="1">
        <f t="shared" si="31"/>
        <v>30.42</v>
      </c>
    </row>
    <row r="2000" spans="1:7" x14ac:dyDescent="0.35">
      <c r="A2000" t="s">
        <v>405</v>
      </c>
      <c r="B2000" t="s">
        <v>404</v>
      </c>
      <c r="C2000" t="s">
        <v>213</v>
      </c>
      <c r="D2000">
        <v>4</v>
      </c>
      <c r="E2000">
        <v>19260</v>
      </c>
      <c r="F2000">
        <v>2800800</v>
      </c>
      <c r="G2000" s="1">
        <f t="shared" si="31"/>
        <v>280.08</v>
      </c>
    </row>
    <row r="2001" spans="1:7" x14ac:dyDescent="0.35">
      <c r="A2001" t="s">
        <v>405</v>
      </c>
      <c r="B2001" t="s">
        <v>404</v>
      </c>
      <c r="C2001" t="s">
        <v>213</v>
      </c>
      <c r="D2001">
        <v>4</v>
      </c>
      <c r="E2001">
        <v>6480</v>
      </c>
      <c r="F2001">
        <v>639000</v>
      </c>
      <c r="G2001" s="1">
        <f t="shared" si="31"/>
        <v>63.9</v>
      </c>
    </row>
    <row r="2002" spans="1:7" x14ac:dyDescent="0.35">
      <c r="A2002" t="s">
        <v>405</v>
      </c>
      <c r="B2002" t="s">
        <v>404</v>
      </c>
      <c r="C2002" t="s">
        <v>213</v>
      </c>
      <c r="D2002">
        <v>4</v>
      </c>
      <c r="E2002">
        <v>3060</v>
      </c>
      <c r="F2002">
        <v>197100</v>
      </c>
      <c r="G2002" s="1">
        <f t="shared" si="31"/>
        <v>19.71</v>
      </c>
    </row>
    <row r="2003" spans="1:7" x14ac:dyDescent="0.35">
      <c r="A2003" t="s">
        <v>405</v>
      </c>
      <c r="B2003" t="s">
        <v>404</v>
      </c>
      <c r="C2003" t="s">
        <v>213</v>
      </c>
      <c r="D2003">
        <v>4</v>
      </c>
      <c r="E2003">
        <v>960</v>
      </c>
      <c r="F2003">
        <v>22500</v>
      </c>
      <c r="G2003" s="1">
        <f t="shared" si="31"/>
        <v>2.25</v>
      </c>
    </row>
    <row r="2004" spans="1:7" x14ac:dyDescent="0.35">
      <c r="A2004" t="s">
        <v>405</v>
      </c>
      <c r="B2004" t="s">
        <v>404</v>
      </c>
      <c r="C2004" t="s">
        <v>213</v>
      </c>
      <c r="D2004">
        <v>5</v>
      </c>
      <c r="E2004">
        <v>120</v>
      </c>
      <c r="F2004">
        <v>900</v>
      </c>
      <c r="G2004" s="1">
        <f t="shared" si="31"/>
        <v>0.09</v>
      </c>
    </row>
    <row r="2005" spans="1:7" x14ac:dyDescent="0.35">
      <c r="A2005" t="s">
        <v>405</v>
      </c>
      <c r="B2005" t="s">
        <v>404</v>
      </c>
      <c r="C2005" t="s">
        <v>213</v>
      </c>
      <c r="D2005">
        <v>4</v>
      </c>
      <c r="E2005">
        <v>120</v>
      </c>
      <c r="F2005">
        <v>900</v>
      </c>
      <c r="G2005" s="1">
        <f t="shared" si="31"/>
        <v>0.09</v>
      </c>
    </row>
    <row r="2006" spans="1:7" x14ac:dyDescent="0.35">
      <c r="A2006" t="s">
        <v>405</v>
      </c>
      <c r="B2006" t="s">
        <v>404</v>
      </c>
      <c r="C2006" t="s">
        <v>213</v>
      </c>
      <c r="D2006">
        <v>4</v>
      </c>
      <c r="E2006">
        <v>120</v>
      </c>
      <c r="F2006">
        <v>900</v>
      </c>
      <c r="G2006" s="1">
        <f t="shared" si="31"/>
        <v>0.09</v>
      </c>
    </row>
    <row r="2007" spans="1:7" x14ac:dyDescent="0.35">
      <c r="A2007" t="s">
        <v>405</v>
      </c>
      <c r="B2007" t="s">
        <v>404</v>
      </c>
      <c r="C2007" t="s">
        <v>213</v>
      </c>
      <c r="D2007">
        <v>4</v>
      </c>
      <c r="E2007">
        <v>225854.681082</v>
      </c>
      <c r="F2007">
        <v>122700484.150637</v>
      </c>
      <c r="G2007" s="1">
        <f t="shared" si="31"/>
        <v>12270.0484150637</v>
      </c>
    </row>
    <row r="2008" spans="1:7" x14ac:dyDescent="0.35">
      <c r="A2008" t="s">
        <v>405</v>
      </c>
      <c r="B2008" t="s">
        <v>404</v>
      </c>
      <c r="C2008" t="s">
        <v>213</v>
      </c>
      <c r="D2008">
        <v>5</v>
      </c>
      <c r="E2008">
        <v>14712.228705</v>
      </c>
      <c r="F2008">
        <v>5970870.1905230004</v>
      </c>
      <c r="G2008" s="1">
        <f t="shared" si="31"/>
        <v>597.08701905230009</v>
      </c>
    </row>
    <row r="2009" spans="1:7" x14ac:dyDescent="0.35">
      <c r="A2009" t="s">
        <v>405</v>
      </c>
      <c r="B2009" t="s">
        <v>404</v>
      </c>
      <c r="C2009" t="s">
        <v>213</v>
      </c>
      <c r="D2009">
        <v>5</v>
      </c>
      <c r="E2009">
        <v>208264.65383900001</v>
      </c>
      <c r="F2009">
        <v>380645067.69374001</v>
      </c>
      <c r="G2009" s="1">
        <f t="shared" si="31"/>
        <v>38064.506769373998</v>
      </c>
    </row>
    <row r="2010" spans="1:7" x14ac:dyDescent="0.35">
      <c r="A2010" t="s">
        <v>1614</v>
      </c>
      <c r="B2010" t="s">
        <v>841</v>
      </c>
      <c r="C2010" t="s">
        <v>840</v>
      </c>
      <c r="D2010">
        <v>5</v>
      </c>
      <c r="E2010">
        <v>1260</v>
      </c>
      <c r="F2010">
        <v>47700</v>
      </c>
      <c r="G2010" s="1">
        <f t="shared" si="31"/>
        <v>4.7699999999999996</v>
      </c>
    </row>
    <row r="2011" spans="1:7" x14ac:dyDescent="0.35">
      <c r="A2011" t="s">
        <v>1614</v>
      </c>
      <c r="B2011" t="s">
        <v>841</v>
      </c>
      <c r="C2011" t="s">
        <v>840</v>
      </c>
      <c r="D2011">
        <v>5</v>
      </c>
      <c r="E2011">
        <v>27600</v>
      </c>
      <c r="F2011">
        <v>29729700</v>
      </c>
      <c r="G2011" s="1">
        <f t="shared" si="31"/>
        <v>2972.97</v>
      </c>
    </row>
    <row r="2012" spans="1:7" x14ac:dyDescent="0.35">
      <c r="A2012" t="s">
        <v>1614</v>
      </c>
      <c r="B2012" t="s">
        <v>841</v>
      </c>
      <c r="C2012" t="s">
        <v>840</v>
      </c>
      <c r="D2012">
        <v>4</v>
      </c>
      <c r="E2012">
        <v>209671.82786300001</v>
      </c>
      <c r="F2012">
        <v>606622433.420259</v>
      </c>
      <c r="G2012" s="1">
        <f t="shared" si="31"/>
        <v>60662.243342025897</v>
      </c>
    </row>
    <row r="2013" spans="1:7" x14ac:dyDescent="0.35">
      <c r="A2013" t="s">
        <v>1614</v>
      </c>
      <c r="B2013" t="s">
        <v>841</v>
      </c>
      <c r="C2013" t="s">
        <v>840</v>
      </c>
      <c r="D2013">
        <v>3</v>
      </c>
      <c r="E2013">
        <v>266666.48348900001</v>
      </c>
      <c r="F2013">
        <v>828191883.98675597</v>
      </c>
      <c r="G2013" s="1">
        <f t="shared" si="31"/>
        <v>82819.1883986756</v>
      </c>
    </row>
    <row r="2014" spans="1:7" x14ac:dyDescent="0.35">
      <c r="A2014" t="s">
        <v>1614</v>
      </c>
      <c r="B2014" t="s">
        <v>841</v>
      </c>
      <c r="C2014" t="s">
        <v>840</v>
      </c>
      <c r="D2014">
        <v>5</v>
      </c>
      <c r="E2014">
        <v>87790.349405999994</v>
      </c>
      <c r="F2014">
        <v>65583101.319275998</v>
      </c>
      <c r="G2014" s="1">
        <f t="shared" si="31"/>
        <v>6558.3101319276002</v>
      </c>
    </row>
    <row r="2015" spans="1:7" x14ac:dyDescent="0.35">
      <c r="A2015" t="s">
        <v>1614</v>
      </c>
      <c r="B2015" t="s">
        <v>841</v>
      </c>
      <c r="C2015" t="s">
        <v>840</v>
      </c>
      <c r="D2015">
        <v>4</v>
      </c>
      <c r="E2015">
        <v>54111.989548999998</v>
      </c>
      <c r="F2015">
        <v>177242.58218100001</v>
      </c>
      <c r="G2015" s="1">
        <f t="shared" si="31"/>
        <v>17.724258218100001</v>
      </c>
    </row>
    <row r="2016" spans="1:7" x14ac:dyDescent="0.35">
      <c r="A2016" t="s">
        <v>1614</v>
      </c>
      <c r="B2016" t="s">
        <v>841</v>
      </c>
      <c r="C2016" t="s">
        <v>840</v>
      </c>
      <c r="D2016">
        <v>5</v>
      </c>
      <c r="E2016">
        <v>25190.044274</v>
      </c>
      <c r="F2016">
        <v>84581.029834000001</v>
      </c>
      <c r="G2016" s="1">
        <f t="shared" si="31"/>
        <v>8.4581029833999999</v>
      </c>
    </row>
    <row r="2017" spans="1:7" x14ac:dyDescent="0.35">
      <c r="A2017" t="s">
        <v>1614</v>
      </c>
      <c r="B2017" t="s">
        <v>841</v>
      </c>
      <c r="C2017" t="s">
        <v>840</v>
      </c>
      <c r="D2017">
        <v>3</v>
      </c>
      <c r="E2017">
        <v>9428.3405490000005</v>
      </c>
      <c r="F2017">
        <v>29896.369140999999</v>
      </c>
      <c r="G2017" s="1">
        <f t="shared" si="31"/>
        <v>2.9896369141000001</v>
      </c>
    </row>
    <row r="2018" spans="1:7" x14ac:dyDescent="0.35">
      <c r="A2018" t="s">
        <v>1614</v>
      </c>
      <c r="B2018" t="s">
        <v>841</v>
      </c>
      <c r="C2018" t="s">
        <v>840</v>
      </c>
      <c r="D2018">
        <v>5</v>
      </c>
      <c r="E2018">
        <v>8481.0774799999999</v>
      </c>
      <c r="F2018">
        <v>27922.608114999999</v>
      </c>
      <c r="G2018" s="1">
        <f t="shared" si="31"/>
        <v>2.7922608114999998</v>
      </c>
    </row>
    <row r="2019" spans="1:7" x14ac:dyDescent="0.35">
      <c r="A2019" t="s">
        <v>1615</v>
      </c>
      <c r="B2019" t="s">
        <v>426</v>
      </c>
      <c r="C2019" t="s">
        <v>427</v>
      </c>
      <c r="D2019">
        <v>5</v>
      </c>
      <c r="E2019">
        <v>66929.253385000004</v>
      </c>
      <c r="F2019">
        <v>69171081.023085997</v>
      </c>
      <c r="G2019" s="1">
        <f t="shared" si="31"/>
        <v>6917.1081023085999</v>
      </c>
    </row>
    <row r="2020" spans="1:7" x14ac:dyDescent="0.35">
      <c r="A2020" t="s">
        <v>415</v>
      </c>
      <c r="B2020" t="s">
        <v>416</v>
      </c>
      <c r="C2020" t="s">
        <v>417</v>
      </c>
      <c r="D2020">
        <v>5</v>
      </c>
      <c r="E2020">
        <v>95506.081141000002</v>
      </c>
      <c r="F2020">
        <v>181599964.17093</v>
      </c>
      <c r="G2020" s="1">
        <f t="shared" si="31"/>
        <v>18159.996417093</v>
      </c>
    </row>
    <row r="2021" spans="1:7" x14ac:dyDescent="0.35">
      <c r="A2021" t="s">
        <v>418</v>
      </c>
      <c r="B2021" t="s">
        <v>419</v>
      </c>
      <c r="C2021" t="s">
        <v>417</v>
      </c>
      <c r="D2021">
        <v>4</v>
      </c>
      <c r="E2021">
        <v>1622.7887250000001</v>
      </c>
      <c r="F2021">
        <v>96188.559905000002</v>
      </c>
      <c r="G2021" s="1">
        <f t="shared" si="31"/>
        <v>9.6188559905000002</v>
      </c>
    </row>
    <row r="2022" spans="1:7" x14ac:dyDescent="0.35">
      <c r="A2022" t="s">
        <v>418</v>
      </c>
      <c r="B2022" t="s">
        <v>419</v>
      </c>
      <c r="C2022" t="s">
        <v>417</v>
      </c>
      <c r="D2022">
        <v>4</v>
      </c>
      <c r="E2022">
        <v>9660.9428829999997</v>
      </c>
      <c r="F2022">
        <v>2439477.0865039998</v>
      </c>
      <c r="G2022" s="1">
        <f t="shared" si="31"/>
        <v>243.94770865039999</v>
      </c>
    </row>
    <row r="2023" spans="1:7" x14ac:dyDescent="0.35">
      <c r="A2023" t="s">
        <v>418</v>
      </c>
      <c r="B2023" t="s">
        <v>419</v>
      </c>
      <c r="C2023" t="s">
        <v>417</v>
      </c>
      <c r="D2023">
        <v>4</v>
      </c>
      <c r="E2023">
        <v>360</v>
      </c>
      <c r="F2023">
        <v>8100</v>
      </c>
      <c r="G2023" s="1">
        <f t="shared" si="31"/>
        <v>0.81</v>
      </c>
    </row>
    <row r="2024" spans="1:7" x14ac:dyDescent="0.35">
      <c r="A2024" t="s">
        <v>418</v>
      </c>
      <c r="B2024" t="s">
        <v>419</v>
      </c>
      <c r="C2024" t="s">
        <v>417</v>
      </c>
      <c r="D2024">
        <v>5</v>
      </c>
      <c r="E2024">
        <v>103204.31800299999</v>
      </c>
      <c r="F2024">
        <v>215421506.593045</v>
      </c>
      <c r="G2024" s="1">
        <f t="shared" si="31"/>
        <v>21542.150659304498</v>
      </c>
    </row>
    <row r="2025" spans="1:7" x14ac:dyDescent="0.35">
      <c r="A2025" t="s">
        <v>1616</v>
      </c>
      <c r="B2025" t="s">
        <v>1617</v>
      </c>
      <c r="C2025" t="s">
        <v>1514</v>
      </c>
      <c r="D2025">
        <v>3</v>
      </c>
      <c r="E2025">
        <v>70.398314999999997</v>
      </c>
      <c r="F2025">
        <v>331.69364200000001</v>
      </c>
      <c r="G2025" s="1">
        <f t="shared" si="31"/>
        <v>3.3169364200000002E-2</v>
      </c>
    </row>
    <row r="2026" spans="1:7" x14ac:dyDescent="0.35">
      <c r="A2026" t="s">
        <v>1616</v>
      </c>
      <c r="B2026" t="s">
        <v>1617</v>
      </c>
      <c r="C2026" t="s">
        <v>1514</v>
      </c>
      <c r="D2026">
        <v>3</v>
      </c>
      <c r="E2026">
        <v>238042.53224299999</v>
      </c>
      <c r="F2026">
        <v>1495548117.8134301</v>
      </c>
      <c r="G2026" s="1">
        <f t="shared" si="31"/>
        <v>149554.81178134301</v>
      </c>
    </row>
    <row r="2027" spans="1:7" x14ac:dyDescent="0.35">
      <c r="A2027" t="s">
        <v>1616</v>
      </c>
      <c r="B2027" t="s">
        <v>1617</v>
      </c>
      <c r="C2027" t="s">
        <v>1514</v>
      </c>
      <c r="D2027">
        <v>3</v>
      </c>
      <c r="E2027">
        <v>95559.812197000007</v>
      </c>
      <c r="F2027">
        <v>315833.91143400001</v>
      </c>
      <c r="G2027" s="1">
        <f t="shared" si="31"/>
        <v>31.5833911434</v>
      </c>
    </row>
    <row r="2028" spans="1:7" x14ac:dyDescent="0.35">
      <c r="A2028" t="s">
        <v>420</v>
      </c>
      <c r="B2028" t="s">
        <v>421</v>
      </c>
      <c r="C2028" t="s">
        <v>422</v>
      </c>
      <c r="D2028">
        <v>4</v>
      </c>
      <c r="E2028">
        <v>4260</v>
      </c>
      <c r="F2028">
        <v>595800</v>
      </c>
      <c r="G2028" s="1">
        <f t="shared" si="31"/>
        <v>59.58</v>
      </c>
    </row>
    <row r="2029" spans="1:7" x14ac:dyDescent="0.35">
      <c r="A2029" t="s">
        <v>420</v>
      </c>
      <c r="B2029" t="s">
        <v>421</v>
      </c>
      <c r="C2029" t="s">
        <v>422</v>
      </c>
      <c r="D2029">
        <v>4</v>
      </c>
      <c r="E2029">
        <v>300</v>
      </c>
      <c r="F2029">
        <v>3600</v>
      </c>
      <c r="G2029" s="1">
        <f t="shared" si="31"/>
        <v>0.36</v>
      </c>
    </row>
    <row r="2030" spans="1:7" x14ac:dyDescent="0.35">
      <c r="A2030" t="s">
        <v>420</v>
      </c>
      <c r="B2030" t="s">
        <v>421</v>
      </c>
      <c r="C2030" t="s">
        <v>422</v>
      </c>
      <c r="D2030">
        <v>5</v>
      </c>
      <c r="E2030">
        <v>157256.96453500001</v>
      </c>
      <c r="F2030">
        <v>534708102.830513</v>
      </c>
      <c r="G2030" s="1">
        <f t="shared" si="31"/>
        <v>53470.810283051302</v>
      </c>
    </row>
    <row r="2031" spans="1:7" x14ac:dyDescent="0.35">
      <c r="A2031" t="s">
        <v>423</v>
      </c>
      <c r="B2031" t="s">
        <v>421</v>
      </c>
      <c r="C2031" t="s">
        <v>422</v>
      </c>
      <c r="D2031">
        <v>4</v>
      </c>
      <c r="E2031">
        <v>12047.46081</v>
      </c>
      <c r="F2031">
        <v>2912120.6072</v>
      </c>
      <c r="G2031" s="1">
        <f t="shared" si="31"/>
        <v>291.21206072000001</v>
      </c>
    </row>
    <row r="2032" spans="1:7" x14ac:dyDescent="0.35">
      <c r="A2032" t="s">
        <v>423</v>
      </c>
      <c r="B2032" t="s">
        <v>421</v>
      </c>
      <c r="C2032" t="s">
        <v>422</v>
      </c>
      <c r="D2032">
        <v>5</v>
      </c>
      <c r="E2032">
        <v>170190.34179499999</v>
      </c>
      <c r="F2032">
        <v>519829754.07407701</v>
      </c>
      <c r="G2032" s="1">
        <f t="shared" si="31"/>
        <v>51982.975407407699</v>
      </c>
    </row>
    <row r="2033" spans="1:7" x14ac:dyDescent="0.35">
      <c r="A2033" t="s">
        <v>424</v>
      </c>
      <c r="B2033" t="s">
        <v>421</v>
      </c>
      <c r="C2033" t="s">
        <v>422</v>
      </c>
      <c r="D2033">
        <v>5</v>
      </c>
      <c r="E2033">
        <v>119202.259058</v>
      </c>
      <c r="F2033">
        <v>132514844.428552</v>
      </c>
      <c r="G2033" s="1">
        <f t="shared" si="31"/>
        <v>13251.484442855201</v>
      </c>
    </row>
    <row r="2034" spans="1:7" x14ac:dyDescent="0.35">
      <c r="A2034" t="s">
        <v>425</v>
      </c>
      <c r="B2034" t="s">
        <v>426</v>
      </c>
      <c r="C2034" t="s">
        <v>427</v>
      </c>
      <c r="D2034">
        <v>4</v>
      </c>
      <c r="E2034">
        <v>484.73537800000003</v>
      </c>
      <c r="F2034">
        <v>1488.910355</v>
      </c>
      <c r="G2034" s="1">
        <f t="shared" si="31"/>
        <v>0.14889103549999999</v>
      </c>
    </row>
    <row r="2035" spans="1:7" x14ac:dyDescent="0.35">
      <c r="A2035" t="s">
        <v>425</v>
      </c>
      <c r="B2035" t="s">
        <v>426</v>
      </c>
      <c r="C2035" t="s">
        <v>427</v>
      </c>
      <c r="D2035">
        <v>4</v>
      </c>
      <c r="E2035">
        <v>801.29672600000004</v>
      </c>
      <c r="F2035">
        <v>2469.3947069999999</v>
      </c>
      <c r="G2035" s="1">
        <f t="shared" si="31"/>
        <v>0.2469394707</v>
      </c>
    </row>
    <row r="2036" spans="1:7" x14ac:dyDescent="0.35">
      <c r="A2036" t="s">
        <v>425</v>
      </c>
      <c r="B2036" t="s">
        <v>426</v>
      </c>
      <c r="C2036" t="s">
        <v>427</v>
      </c>
      <c r="D2036">
        <v>4</v>
      </c>
      <c r="E2036">
        <v>909.52084200000002</v>
      </c>
      <c r="F2036">
        <v>2133.166577</v>
      </c>
      <c r="G2036" s="1">
        <f t="shared" si="31"/>
        <v>0.2133166577</v>
      </c>
    </row>
    <row r="2037" spans="1:7" x14ac:dyDescent="0.35">
      <c r="A2037" t="s">
        <v>425</v>
      </c>
      <c r="B2037" t="s">
        <v>426</v>
      </c>
      <c r="C2037" t="s">
        <v>427</v>
      </c>
      <c r="D2037">
        <v>4</v>
      </c>
      <c r="E2037">
        <v>1320</v>
      </c>
      <c r="F2037">
        <v>60300</v>
      </c>
      <c r="G2037" s="1">
        <f t="shared" si="31"/>
        <v>6.03</v>
      </c>
    </row>
    <row r="2038" spans="1:7" x14ac:dyDescent="0.35">
      <c r="A2038" t="s">
        <v>425</v>
      </c>
      <c r="B2038" t="s">
        <v>426</v>
      </c>
      <c r="C2038" t="s">
        <v>427</v>
      </c>
      <c r="D2038">
        <v>4</v>
      </c>
      <c r="E2038">
        <v>16767.978029000002</v>
      </c>
      <c r="F2038">
        <v>7869392.3497660002</v>
      </c>
      <c r="G2038" s="1">
        <f t="shared" si="31"/>
        <v>786.93923497660001</v>
      </c>
    </row>
    <row r="2039" spans="1:7" x14ac:dyDescent="0.35">
      <c r="A2039" t="s">
        <v>425</v>
      </c>
      <c r="B2039" t="s">
        <v>426</v>
      </c>
      <c r="C2039" t="s">
        <v>427</v>
      </c>
      <c r="D2039">
        <v>5</v>
      </c>
      <c r="E2039">
        <v>2100</v>
      </c>
      <c r="F2039">
        <v>129600</v>
      </c>
      <c r="G2039" s="1">
        <f t="shared" si="31"/>
        <v>12.96</v>
      </c>
    </row>
    <row r="2040" spans="1:7" x14ac:dyDescent="0.35">
      <c r="A2040" t="s">
        <v>425</v>
      </c>
      <c r="B2040" t="s">
        <v>426</v>
      </c>
      <c r="C2040" t="s">
        <v>427</v>
      </c>
      <c r="D2040">
        <v>4</v>
      </c>
      <c r="E2040">
        <v>600</v>
      </c>
      <c r="F2040">
        <v>18000</v>
      </c>
      <c r="G2040" s="1">
        <f t="shared" si="31"/>
        <v>1.8</v>
      </c>
    </row>
    <row r="2041" spans="1:7" x14ac:dyDescent="0.35">
      <c r="A2041" t="s">
        <v>425</v>
      </c>
      <c r="B2041" t="s">
        <v>426</v>
      </c>
      <c r="C2041" t="s">
        <v>427</v>
      </c>
      <c r="D2041">
        <v>4</v>
      </c>
      <c r="E2041">
        <v>559.19045900000003</v>
      </c>
      <c r="F2041">
        <v>7689.036642</v>
      </c>
      <c r="G2041" s="1">
        <f t="shared" si="31"/>
        <v>0.7689036642</v>
      </c>
    </row>
    <row r="2042" spans="1:7" x14ac:dyDescent="0.35">
      <c r="A2042" t="s">
        <v>425</v>
      </c>
      <c r="B2042" t="s">
        <v>426</v>
      </c>
      <c r="C2042" t="s">
        <v>427</v>
      </c>
      <c r="D2042">
        <v>5</v>
      </c>
      <c r="E2042">
        <v>21044.525384</v>
      </c>
      <c r="F2042">
        <v>1480558.74367</v>
      </c>
      <c r="G2042" s="1">
        <f t="shared" si="31"/>
        <v>148.055874367</v>
      </c>
    </row>
    <row r="2043" spans="1:7" x14ac:dyDescent="0.35">
      <c r="A2043" t="s">
        <v>425</v>
      </c>
      <c r="B2043" t="s">
        <v>426</v>
      </c>
      <c r="C2043" t="s">
        <v>427</v>
      </c>
      <c r="D2043">
        <v>4</v>
      </c>
      <c r="E2043">
        <v>135573.53543399999</v>
      </c>
      <c r="F2043">
        <v>171108988.67692</v>
      </c>
      <c r="G2043" s="1">
        <f t="shared" si="31"/>
        <v>17110.898867691998</v>
      </c>
    </row>
    <row r="2044" spans="1:7" x14ac:dyDescent="0.35">
      <c r="A2044" t="s">
        <v>425</v>
      </c>
      <c r="B2044" t="s">
        <v>426</v>
      </c>
      <c r="C2044" t="s">
        <v>427</v>
      </c>
      <c r="D2044">
        <v>4</v>
      </c>
      <c r="E2044">
        <v>7781.4947300000003</v>
      </c>
      <c r="F2044">
        <v>1627804.689425</v>
      </c>
      <c r="G2044" s="1">
        <f t="shared" si="31"/>
        <v>162.78046894249999</v>
      </c>
    </row>
    <row r="2045" spans="1:7" x14ac:dyDescent="0.35">
      <c r="A2045" t="s">
        <v>425</v>
      </c>
      <c r="B2045" t="s">
        <v>426</v>
      </c>
      <c r="C2045" t="s">
        <v>427</v>
      </c>
      <c r="D2045">
        <v>5</v>
      </c>
      <c r="E2045">
        <v>203533.497974</v>
      </c>
      <c r="F2045">
        <v>306515981.48274201</v>
      </c>
      <c r="G2045" s="1">
        <f t="shared" si="31"/>
        <v>30651.598148274203</v>
      </c>
    </row>
    <row r="2046" spans="1:7" x14ac:dyDescent="0.35">
      <c r="A2046" t="s">
        <v>428</v>
      </c>
      <c r="B2046" t="s">
        <v>416</v>
      </c>
      <c r="C2046" t="s">
        <v>417</v>
      </c>
      <c r="D2046">
        <v>4</v>
      </c>
      <c r="E2046">
        <v>6443.4102929999999</v>
      </c>
      <c r="F2046">
        <v>998993.82377100002</v>
      </c>
      <c r="G2046" s="1">
        <f t="shared" si="31"/>
        <v>99.899382377099997</v>
      </c>
    </row>
    <row r="2047" spans="1:7" x14ac:dyDescent="0.35">
      <c r="A2047" t="s">
        <v>428</v>
      </c>
      <c r="B2047" t="s">
        <v>416</v>
      </c>
      <c r="C2047" t="s">
        <v>417</v>
      </c>
      <c r="D2047">
        <v>5</v>
      </c>
      <c r="E2047">
        <v>132772.22676399999</v>
      </c>
      <c r="F2047">
        <v>455018623.971466</v>
      </c>
      <c r="G2047" s="1">
        <f t="shared" si="31"/>
        <v>45501.8623971466</v>
      </c>
    </row>
    <row r="2048" spans="1:7" x14ac:dyDescent="0.35">
      <c r="A2048" t="s">
        <v>421</v>
      </c>
      <c r="B2048" t="s">
        <v>421</v>
      </c>
      <c r="C2048" t="s">
        <v>422</v>
      </c>
      <c r="D2048">
        <v>4</v>
      </c>
      <c r="E2048">
        <v>4907.62021</v>
      </c>
      <c r="F2048">
        <v>980379.39280000003</v>
      </c>
      <c r="G2048" s="1">
        <f t="shared" si="31"/>
        <v>98.037939280000003</v>
      </c>
    </row>
    <row r="2049" spans="1:7" x14ac:dyDescent="0.35">
      <c r="A2049" t="s">
        <v>421</v>
      </c>
      <c r="B2049" t="s">
        <v>421</v>
      </c>
      <c r="C2049" t="s">
        <v>422</v>
      </c>
      <c r="D2049">
        <v>5</v>
      </c>
      <c r="E2049">
        <v>146421.64863700001</v>
      </c>
      <c r="F2049">
        <v>402139395.19788897</v>
      </c>
      <c r="G2049" s="1">
        <f t="shared" si="31"/>
        <v>40213.939519788895</v>
      </c>
    </row>
    <row r="2050" spans="1:7" x14ac:dyDescent="0.35">
      <c r="A2050" t="s">
        <v>1618</v>
      </c>
      <c r="B2050" t="s">
        <v>1617</v>
      </c>
      <c r="C2050" t="s">
        <v>1514</v>
      </c>
      <c r="D2050">
        <v>6</v>
      </c>
      <c r="E2050">
        <v>153993.21835800001</v>
      </c>
      <c r="F2050">
        <v>276413993.77081299</v>
      </c>
      <c r="G2050" s="1">
        <f t="shared" si="31"/>
        <v>27641.399377081299</v>
      </c>
    </row>
    <row r="2051" spans="1:7" x14ac:dyDescent="0.35">
      <c r="A2051" t="s">
        <v>1618</v>
      </c>
      <c r="B2051" t="s">
        <v>1617</v>
      </c>
      <c r="C2051" t="s">
        <v>1514</v>
      </c>
      <c r="D2051">
        <v>3</v>
      </c>
      <c r="E2051">
        <v>371377.28554900002</v>
      </c>
      <c r="F2051">
        <v>2568997351.4203</v>
      </c>
      <c r="G2051" s="1">
        <f t="shared" ref="G2051:G2114" si="32">+F2051/10000</f>
        <v>256899.73514203</v>
      </c>
    </row>
    <row r="2052" spans="1:7" x14ac:dyDescent="0.35">
      <c r="A2052" t="s">
        <v>1618</v>
      </c>
      <c r="B2052" t="s">
        <v>1617</v>
      </c>
      <c r="C2052" t="s">
        <v>1514</v>
      </c>
      <c r="D2052">
        <v>3</v>
      </c>
      <c r="E2052">
        <v>66767.827455999999</v>
      </c>
      <c r="F2052">
        <v>211260.18770899999</v>
      </c>
      <c r="G2052" s="1">
        <f t="shared" si="32"/>
        <v>21.1260187709</v>
      </c>
    </row>
    <row r="2053" spans="1:7" x14ac:dyDescent="0.35">
      <c r="A2053" t="s">
        <v>429</v>
      </c>
      <c r="B2053" t="s">
        <v>430</v>
      </c>
      <c r="C2053" t="s">
        <v>417</v>
      </c>
      <c r="D2053">
        <v>5</v>
      </c>
      <c r="E2053">
        <v>18938.252487999998</v>
      </c>
      <c r="F2053">
        <v>9333245.07223</v>
      </c>
      <c r="G2053" s="1">
        <f t="shared" si="32"/>
        <v>933.32450722299996</v>
      </c>
    </row>
    <row r="2054" spans="1:7" x14ac:dyDescent="0.35">
      <c r="A2054" t="s">
        <v>431</v>
      </c>
      <c r="B2054" t="s">
        <v>421</v>
      </c>
      <c r="C2054" t="s">
        <v>422</v>
      </c>
      <c r="D2054">
        <v>5</v>
      </c>
      <c r="E2054">
        <v>34982.278392</v>
      </c>
      <c r="F2054">
        <v>64975317.041051</v>
      </c>
      <c r="G2054" s="1">
        <f t="shared" si="32"/>
        <v>6497.5317041051003</v>
      </c>
    </row>
    <row r="2055" spans="1:7" x14ac:dyDescent="0.35">
      <c r="A2055" t="s">
        <v>1619</v>
      </c>
      <c r="B2055" t="s">
        <v>1513</v>
      </c>
      <c r="C2055" t="s">
        <v>1514</v>
      </c>
      <c r="D2055">
        <v>6</v>
      </c>
      <c r="E2055">
        <v>194777.581878</v>
      </c>
      <c r="F2055">
        <v>848254721.48387802</v>
      </c>
      <c r="G2055" s="1">
        <f t="shared" si="32"/>
        <v>84825.472148387795</v>
      </c>
    </row>
    <row r="2056" spans="1:7" x14ac:dyDescent="0.35">
      <c r="A2056" t="s">
        <v>1619</v>
      </c>
      <c r="B2056" t="s">
        <v>1513</v>
      </c>
      <c r="C2056" t="s">
        <v>1514</v>
      </c>
      <c r="D2056">
        <v>3</v>
      </c>
      <c r="E2056">
        <v>202511.39403699999</v>
      </c>
      <c r="F2056">
        <v>1241868820.37222</v>
      </c>
      <c r="G2056" s="1">
        <f t="shared" si="32"/>
        <v>124186.88203722201</v>
      </c>
    </row>
    <row r="2057" spans="1:7" x14ac:dyDescent="0.35">
      <c r="A2057" t="s">
        <v>1621</v>
      </c>
      <c r="B2057" t="s">
        <v>1513</v>
      </c>
      <c r="C2057" t="s">
        <v>1514</v>
      </c>
      <c r="D2057">
        <v>6</v>
      </c>
      <c r="E2057">
        <v>207699.25839800001</v>
      </c>
      <c r="F2057">
        <v>755390771.01261199</v>
      </c>
      <c r="G2057" s="1">
        <f t="shared" si="32"/>
        <v>75539.077101261195</v>
      </c>
    </row>
    <row r="2058" spans="1:7" x14ac:dyDescent="0.35">
      <c r="A2058" t="s">
        <v>1621</v>
      </c>
      <c r="B2058" t="s">
        <v>1513</v>
      </c>
      <c r="C2058" t="s">
        <v>1514</v>
      </c>
      <c r="D2058">
        <v>3</v>
      </c>
      <c r="E2058">
        <v>502324.06718999997</v>
      </c>
      <c r="F2058">
        <v>3940956485.1346002</v>
      </c>
      <c r="G2058" s="1">
        <f t="shared" si="32"/>
        <v>394095.64851346001</v>
      </c>
    </row>
    <row r="2059" spans="1:7" x14ac:dyDescent="0.35">
      <c r="A2059" t="s">
        <v>432</v>
      </c>
      <c r="B2059" t="s">
        <v>430</v>
      </c>
      <c r="C2059" t="s">
        <v>417</v>
      </c>
      <c r="D2059">
        <v>5</v>
      </c>
      <c r="E2059">
        <v>52424.564143000003</v>
      </c>
      <c r="F2059">
        <v>69412654.544685006</v>
      </c>
      <c r="G2059" s="1">
        <f t="shared" si="32"/>
        <v>6941.265454468501</v>
      </c>
    </row>
    <row r="2060" spans="1:7" x14ac:dyDescent="0.35">
      <c r="A2060" t="s">
        <v>433</v>
      </c>
      <c r="B2060" t="s">
        <v>421</v>
      </c>
      <c r="C2060" t="s">
        <v>422</v>
      </c>
      <c r="D2060">
        <v>5</v>
      </c>
      <c r="E2060">
        <v>47315.099941</v>
      </c>
      <c r="F2060">
        <v>82964981.170092002</v>
      </c>
      <c r="G2060" s="1">
        <f t="shared" si="32"/>
        <v>8296.4981170091996</v>
      </c>
    </row>
    <row r="2061" spans="1:7" x14ac:dyDescent="0.35">
      <c r="A2061" t="s">
        <v>436</v>
      </c>
      <c r="B2061" t="s">
        <v>421</v>
      </c>
      <c r="C2061" t="s">
        <v>422</v>
      </c>
      <c r="D2061">
        <v>5</v>
      </c>
      <c r="E2061">
        <v>83676.876541999998</v>
      </c>
      <c r="F2061">
        <v>107971526.268976</v>
      </c>
      <c r="G2061" s="1">
        <f t="shared" si="32"/>
        <v>10797.152626897599</v>
      </c>
    </row>
    <row r="2062" spans="1:7" x14ac:dyDescent="0.35">
      <c r="A2062" t="s">
        <v>437</v>
      </c>
      <c r="B2062" t="s">
        <v>421</v>
      </c>
      <c r="C2062" t="s">
        <v>422</v>
      </c>
      <c r="D2062">
        <v>4</v>
      </c>
      <c r="E2062">
        <v>360</v>
      </c>
      <c r="F2062">
        <v>8100</v>
      </c>
      <c r="G2062" s="1">
        <f t="shared" si="32"/>
        <v>0.81</v>
      </c>
    </row>
    <row r="2063" spans="1:7" x14ac:dyDescent="0.35">
      <c r="A2063" t="s">
        <v>437</v>
      </c>
      <c r="B2063" t="s">
        <v>421</v>
      </c>
      <c r="C2063" t="s">
        <v>422</v>
      </c>
      <c r="D2063">
        <v>4</v>
      </c>
      <c r="E2063">
        <v>2700</v>
      </c>
      <c r="F2063">
        <v>311400</v>
      </c>
      <c r="G2063" s="1">
        <f t="shared" si="32"/>
        <v>31.14</v>
      </c>
    </row>
    <row r="2064" spans="1:7" x14ac:dyDescent="0.35">
      <c r="A2064" t="s">
        <v>437</v>
      </c>
      <c r="B2064" t="s">
        <v>421</v>
      </c>
      <c r="C2064" t="s">
        <v>422</v>
      </c>
      <c r="D2064">
        <v>4</v>
      </c>
      <c r="E2064">
        <v>5460</v>
      </c>
      <c r="F2064">
        <v>704700</v>
      </c>
      <c r="G2064" s="1">
        <f t="shared" si="32"/>
        <v>70.47</v>
      </c>
    </row>
    <row r="2065" spans="1:7" x14ac:dyDescent="0.35">
      <c r="A2065" t="s">
        <v>437</v>
      </c>
      <c r="B2065" t="s">
        <v>421</v>
      </c>
      <c r="C2065" t="s">
        <v>422</v>
      </c>
      <c r="D2065">
        <v>4</v>
      </c>
      <c r="E2065">
        <v>3420</v>
      </c>
      <c r="F2065">
        <v>326700</v>
      </c>
      <c r="G2065" s="1">
        <f t="shared" si="32"/>
        <v>32.67</v>
      </c>
    </row>
    <row r="2066" spans="1:7" x14ac:dyDescent="0.35">
      <c r="A2066" t="s">
        <v>437</v>
      </c>
      <c r="B2066" t="s">
        <v>421</v>
      </c>
      <c r="C2066" t="s">
        <v>422</v>
      </c>
      <c r="D2066">
        <v>4</v>
      </c>
      <c r="E2066">
        <v>15900</v>
      </c>
      <c r="F2066">
        <v>3847500</v>
      </c>
      <c r="G2066" s="1">
        <f t="shared" si="32"/>
        <v>384.75</v>
      </c>
    </row>
    <row r="2067" spans="1:7" x14ac:dyDescent="0.35">
      <c r="A2067" t="s">
        <v>437</v>
      </c>
      <c r="B2067" t="s">
        <v>421</v>
      </c>
      <c r="C2067" t="s">
        <v>422</v>
      </c>
      <c r="D2067">
        <v>4</v>
      </c>
      <c r="E2067">
        <v>120</v>
      </c>
      <c r="F2067">
        <v>900</v>
      </c>
      <c r="G2067" s="1">
        <f t="shared" si="32"/>
        <v>0.09</v>
      </c>
    </row>
    <row r="2068" spans="1:7" x14ac:dyDescent="0.35">
      <c r="A2068" t="s">
        <v>437</v>
      </c>
      <c r="B2068" t="s">
        <v>421</v>
      </c>
      <c r="C2068" t="s">
        <v>422</v>
      </c>
      <c r="D2068">
        <v>4</v>
      </c>
      <c r="E2068">
        <v>300</v>
      </c>
      <c r="F2068">
        <v>3600</v>
      </c>
      <c r="G2068" s="1">
        <f t="shared" si="32"/>
        <v>0.36</v>
      </c>
    </row>
    <row r="2069" spans="1:7" x14ac:dyDescent="0.35">
      <c r="A2069" t="s">
        <v>437</v>
      </c>
      <c r="B2069" t="s">
        <v>421</v>
      </c>
      <c r="C2069" t="s">
        <v>422</v>
      </c>
      <c r="D2069">
        <v>4</v>
      </c>
      <c r="E2069">
        <v>14460</v>
      </c>
      <c r="F2069">
        <v>3582000</v>
      </c>
      <c r="G2069" s="1">
        <f t="shared" si="32"/>
        <v>358.2</v>
      </c>
    </row>
    <row r="2070" spans="1:7" x14ac:dyDescent="0.35">
      <c r="A2070" t="s">
        <v>437</v>
      </c>
      <c r="B2070" t="s">
        <v>421</v>
      </c>
      <c r="C2070" t="s">
        <v>422</v>
      </c>
      <c r="D2070">
        <v>5</v>
      </c>
      <c r="E2070">
        <v>165648.769974</v>
      </c>
      <c r="F2070">
        <v>470270169.30707401</v>
      </c>
      <c r="G2070" s="1">
        <f t="shared" si="32"/>
        <v>47027.016930707403</v>
      </c>
    </row>
    <row r="2071" spans="1:7" x14ac:dyDescent="0.35">
      <c r="A2071" t="s">
        <v>440</v>
      </c>
      <c r="B2071" t="s">
        <v>416</v>
      </c>
      <c r="C2071" t="s">
        <v>417</v>
      </c>
      <c r="D2071">
        <v>5</v>
      </c>
      <c r="E2071">
        <v>619.94965200000001</v>
      </c>
      <c r="F2071">
        <v>8769.339876</v>
      </c>
      <c r="G2071" s="1">
        <f t="shared" si="32"/>
        <v>0.87693398759999996</v>
      </c>
    </row>
    <row r="2072" spans="1:7" x14ac:dyDescent="0.35">
      <c r="A2072" t="s">
        <v>440</v>
      </c>
      <c r="B2072" t="s">
        <v>416</v>
      </c>
      <c r="C2072" t="s">
        <v>417</v>
      </c>
      <c r="D2072">
        <v>4</v>
      </c>
      <c r="E2072">
        <v>6000</v>
      </c>
      <c r="F2072">
        <v>661500</v>
      </c>
      <c r="G2072" s="1">
        <f t="shared" si="32"/>
        <v>66.150000000000006</v>
      </c>
    </row>
    <row r="2073" spans="1:7" x14ac:dyDescent="0.35">
      <c r="A2073" t="s">
        <v>440</v>
      </c>
      <c r="B2073" t="s">
        <v>416</v>
      </c>
      <c r="C2073" t="s">
        <v>417</v>
      </c>
      <c r="D2073">
        <v>4</v>
      </c>
      <c r="E2073">
        <v>3240</v>
      </c>
      <c r="F2073">
        <v>188100</v>
      </c>
      <c r="G2073" s="1">
        <f t="shared" si="32"/>
        <v>18.809999999999999</v>
      </c>
    </row>
    <row r="2074" spans="1:7" x14ac:dyDescent="0.35">
      <c r="A2074" t="s">
        <v>440</v>
      </c>
      <c r="B2074" t="s">
        <v>416</v>
      </c>
      <c r="C2074" t="s">
        <v>417</v>
      </c>
      <c r="D2074">
        <v>4</v>
      </c>
      <c r="E2074">
        <v>6240</v>
      </c>
      <c r="F2074">
        <v>482400</v>
      </c>
      <c r="G2074" s="1">
        <f t="shared" si="32"/>
        <v>48.24</v>
      </c>
    </row>
    <row r="2075" spans="1:7" x14ac:dyDescent="0.35">
      <c r="A2075" t="s">
        <v>440</v>
      </c>
      <c r="B2075" t="s">
        <v>416</v>
      </c>
      <c r="C2075" t="s">
        <v>417</v>
      </c>
      <c r="D2075">
        <v>4</v>
      </c>
      <c r="E2075">
        <v>1920</v>
      </c>
      <c r="F2075">
        <v>117000</v>
      </c>
      <c r="G2075" s="1">
        <f t="shared" si="32"/>
        <v>11.7</v>
      </c>
    </row>
    <row r="2076" spans="1:7" x14ac:dyDescent="0.35">
      <c r="A2076" t="s">
        <v>440</v>
      </c>
      <c r="B2076" t="s">
        <v>416</v>
      </c>
      <c r="C2076" t="s">
        <v>417</v>
      </c>
      <c r="D2076">
        <v>4</v>
      </c>
      <c r="E2076">
        <v>4800</v>
      </c>
      <c r="F2076">
        <v>168300</v>
      </c>
      <c r="G2076" s="1">
        <f t="shared" si="32"/>
        <v>16.829999999999998</v>
      </c>
    </row>
    <row r="2077" spans="1:7" x14ac:dyDescent="0.35">
      <c r="A2077" t="s">
        <v>440</v>
      </c>
      <c r="B2077" t="s">
        <v>416</v>
      </c>
      <c r="C2077" t="s">
        <v>417</v>
      </c>
      <c r="D2077">
        <v>4</v>
      </c>
      <c r="E2077">
        <v>4680</v>
      </c>
      <c r="F2077">
        <v>169200</v>
      </c>
      <c r="G2077" s="1">
        <f t="shared" si="32"/>
        <v>16.920000000000002</v>
      </c>
    </row>
    <row r="2078" spans="1:7" x14ac:dyDescent="0.35">
      <c r="A2078" t="s">
        <v>440</v>
      </c>
      <c r="B2078" t="s">
        <v>416</v>
      </c>
      <c r="C2078" t="s">
        <v>417</v>
      </c>
      <c r="D2078">
        <v>4</v>
      </c>
      <c r="E2078">
        <v>5700</v>
      </c>
      <c r="F2078">
        <v>683100</v>
      </c>
      <c r="G2078" s="1">
        <f t="shared" si="32"/>
        <v>68.31</v>
      </c>
    </row>
    <row r="2079" spans="1:7" x14ac:dyDescent="0.35">
      <c r="A2079" t="s">
        <v>440</v>
      </c>
      <c r="B2079" t="s">
        <v>416</v>
      </c>
      <c r="C2079" t="s">
        <v>417</v>
      </c>
      <c r="D2079">
        <v>4</v>
      </c>
      <c r="E2079">
        <v>4500</v>
      </c>
      <c r="F2079">
        <v>240300</v>
      </c>
      <c r="G2079" s="1">
        <f t="shared" si="32"/>
        <v>24.03</v>
      </c>
    </row>
    <row r="2080" spans="1:7" x14ac:dyDescent="0.35">
      <c r="A2080" t="s">
        <v>440</v>
      </c>
      <c r="B2080" t="s">
        <v>416</v>
      </c>
      <c r="C2080" t="s">
        <v>417</v>
      </c>
      <c r="D2080">
        <v>4</v>
      </c>
      <c r="E2080">
        <v>3180</v>
      </c>
      <c r="F2080">
        <v>167400</v>
      </c>
      <c r="G2080" s="1">
        <f t="shared" si="32"/>
        <v>16.739999999999998</v>
      </c>
    </row>
    <row r="2081" spans="1:7" x14ac:dyDescent="0.35">
      <c r="A2081" t="s">
        <v>440</v>
      </c>
      <c r="B2081" t="s">
        <v>416</v>
      </c>
      <c r="C2081" t="s">
        <v>417</v>
      </c>
      <c r="D2081">
        <v>4</v>
      </c>
      <c r="E2081">
        <v>2880</v>
      </c>
      <c r="F2081">
        <v>140400</v>
      </c>
      <c r="G2081" s="1">
        <f t="shared" si="32"/>
        <v>14.04</v>
      </c>
    </row>
    <row r="2082" spans="1:7" x14ac:dyDescent="0.35">
      <c r="A2082" t="s">
        <v>440</v>
      </c>
      <c r="B2082" t="s">
        <v>416</v>
      </c>
      <c r="C2082" t="s">
        <v>417</v>
      </c>
      <c r="D2082">
        <v>4</v>
      </c>
      <c r="E2082">
        <v>7380</v>
      </c>
      <c r="F2082">
        <v>326700</v>
      </c>
      <c r="G2082" s="1">
        <f t="shared" si="32"/>
        <v>32.67</v>
      </c>
    </row>
    <row r="2083" spans="1:7" x14ac:dyDescent="0.35">
      <c r="A2083" t="s">
        <v>440</v>
      </c>
      <c r="B2083" t="s">
        <v>416</v>
      </c>
      <c r="C2083" t="s">
        <v>417</v>
      </c>
      <c r="D2083">
        <v>4</v>
      </c>
      <c r="E2083">
        <v>11040</v>
      </c>
      <c r="F2083">
        <v>559800</v>
      </c>
      <c r="G2083" s="1">
        <f t="shared" si="32"/>
        <v>55.98</v>
      </c>
    </row>
    <row r="2084" spans="1:7" x14ac:dyDescent="0.35">
      <c r="A2084" t="s">
        <v>440</v>
      </c>
      <c r="B2084" t="s">
        <v>416</v>
      </c>
      <c r="C2084" t="s">
        <v>417</v>
      </c>
      <c r="D2084">
        <v>4</v>
      </c>
      <c r="E2084">
        <v>4020</v>
      </c>
      <c r="F2084">
        <v>127800</v>
      </c>
      <c r="G2084" s="1">
        <f t="shared" si="32"/>
        <v>12.78</v>
      </c>
    </row>
    <row r="2085" spans="1:7" x14ac:dyDescent="0.35">
      <c r="A2085" t="s">
        <v>440</v>
      </c>
      <c r="B2085" t="s">
        <v>416</v>
      </c>
      <c r="C2085" t="s">
        <v>417</v>
      </c>
      <c r="D2085">
        <v>4</v>
      </c>
      <c r="E2085">
        <v>7200</v>
      </c>
      <c r="F2085">
        <v>633600</v>
      </c>
      <c r="G2085" s="1">
        <f t="shared" si="32"/>
        <v>63.36</v>
      </c>
    </row>
    <row r="2086" spans="1:7" x14ac:dyDescent="0.35">
      <c r="A2086" t="s">
        <v>440</v>
      </c>
      <c r="B2086" t="s">
        <v>416</v>
      </c>
      <c r="C2086" t="s">
        <v>417</v>
      </c>
      <c r="D2086">
        <v>5</v>
      </c>
      <c r="E2086">
        <v>50220</v>
      </c>
      <c r="F2086">
        <v>6264000</v>
      </c>
      <c r="G2086" s="1">
        <f t="shared" si="32"/>
        <v>626.4</v>
      </c>
    </row>
    <row r="2087" spans="1:7" x14ac:dyDescent="0.35">
      <c r="A2087" t="s">
        <v>440</v>
      </c>
      <c r="B2087" t="s">
        <v>416</v>
      </c>
      <c r="C2087" t="s">
        <v>417</v>
      </c>
      <c r="D2087">
        <v>4</v>
      </c>
      <c r="E2087">
        <v>4860</v>
      </c>
      <c r="F2087">
        <v>225900</v>
      </c>
      <c r="G2087" s="1">
        <f t="shared" si="32"/>
        <v>22.59</v>
      </c>
    </row>
    <row r="2088" spans="1:7" x14ac:dyDescent="0.35">
      <c r="A2088" t="s">
        <v>440</v>
      </c>
      <c r="B2088" t="s">
        <v>416</v>
      </c>
      <c r="C2088" t="s">
        <v>417</v>
      </c>
      <c r="D2088">
        <v>4</v>
      </c>
      <c r="E2088">
        <v>6720</v>
      </c>
      <c r="F2088">
        <v>661500</v>
      </c>
      <c r="G2088" s="1">
        <f t="shared" si="32"/>
        <v>66.150000000000006</v>
      </c>
    </row>
    <row r="2089" spans="1:7" x14ac:dyDescent="0.35">
      <c r="A2089" t="s">
        <v>440</v>
      </c>
      <c r="B2089" t="s">
        <v>416</v>
      </c>
      <c r="C2089" t="s">
        <v>417</v>
      </c>
      <c r="D2089">
        <v>5</v>
      </c>
      <c r="E2089">
        <v>33960</v>
      </c>
      <c r="F2089">
        <v>2830500</v>
      </c>
      <c r="G2089" s="1">
        <f t="shared" si="32"/>
        <v>283.05</v>
      </c>
    </row>
    <row r="2090" spans="1:7" x14ac:dyDescent="0.35">
      <c r="A2090" t="s">
        <v>440</v>
      </c>
      <c r="B2090" t="s">
        <v>416</v>
      </c>
      <c r="C2090" t="s">
        <v>417</v>
      </c>
      <c r="D2090">
        <v>4</v>
      </c>
      <c r="E2090">
        <v>2160</v>
      </c>
      <c r="F2090">
        <v>102600</v>
      </c>
      <c r="G2090" s="1">
        <f t="shared" si="32"/>
        <v>10.26</v>
      </c>
    </row>
    <row r="2091" spans="1:7" x14ac:dyDescent="0.35">
      <c r="A2091" t="s">
        <v>440</v>
      </c>
      <c r="B2091" t="s">
        <v>416</v>
      </c>
      <c r="C2091" t="s">
        <v>417</v>
      </c>
      <c r="D2091">
        <v>4</v>
      </c>
      <c r="E2091">
        <v>3900</v>
      </c>
      <c r="F2091">
        <v>186300</v>
      </c>
      <c r="G2091" s="1">
        <f t="shared" si="32"/>
        <v>18.63</v>
      </c>
    </row>
    <row r="2092" spans="1:7" x14ac:dyDescent="0.35">
      <c r="A2092" t="s">
        <v>440</v>
      </c>
      <c r="B2092" t="s">
        <v>416</v>
      </c>
      <c r="C2092" t="s">
        <v>417</v>
      </c>
      <c r="D2092">
        <v>4</v>
      </c>
      <c r="E2092">
        <v>10080</v>
      </c>
      <c r="F2092">
        <v>483300</v>
      </c>
      <c r="G2092" s="1">
        <f t="shared" si="32"/>
        <v>48.33</v>
      </c>
    </row>
    <row r="2093" spans="1:7" x14ac:dyDescent="0.35">
      <c r="A2093" t="s">
        <v>440</v>
      </c>
      <c r="B2093" t="s">
        <v>416</v>
      </c>
      <c r="C2093" t="s">
        <v>417</v>
      </c>
      <c r="D2093">
        <v>5</v>
      </c>
      <c r="E2093">
        <v>13080</v>
      </c>
      <c r="F2093">
        <v>1800000</v>
      </c>
      <c r="G2093" s="1">
        <f t="shared" si="32"/>
        <v>180</v>
      </c>
    </row>
    <row r="2094" spans="1:7" x14ac:dyDescent="0.35">
      <c r="A2094" t="s">
        <v>440</v>
      </c>
      <c r="B2094" t="s">
        <v>416</v>
      </c>
      <c r="C2094" t="s">
        <v>417</v>
      </c>
      <c r="D2094">
        <v>4</v>
      </c>
      <c r="E2094">
        <v>4080</v>
      </c>
      <c r="F2094">
        <v>190800</v>
      </c>
      <c r="G2094" s="1">
        <f t="shared" si="32"/>
        <v>19.079999999999998</v>
      </c>
    </row>
    <row r="2095" spans="1:7" x14ac:dyDescent="0.35">
      <c r="A2095" t="s">
        <v>440</v>
      </c>
      <c r="B2095" t="s">
        <v>416</v>
      </c>
      <c r="C2095" t="s">
        <v>417</v>
      </c>
      <c r="D2095">
        <v>4</v>
      </c>
      <c r="E2095">
        <v>4860</v>
      </c>
      <c r="F2095">
        <v>304200</v>
      </c>
      <c r="G2095" s="1">
        <f t="shared" si="32"/>
        <v>30.42</v>
      </c>
    </row>
    <row r="2096" spans="1:7" x14ac:dyDescent="0.35">
      <c r="A2096" t="s">
        <v>440</v>
      </c>
      <c r="B2096" t="s">
        <v>416</v>
      </c>
      <c r="C2096" t="s">
        <v>417</v>
      </c>
      <c r="D2096">
        <v>4</v>
      </c>
      <c r="E2096">
        <v>51120</v>
      </c>
      <c r="F2096">
        <v>7692300</v>
      </c>
      <c r="G2096" s="1">
        <f t="shared" si="32"/>
        <v>769.23</v>
      </c>
    </row>
    <row r="2097" spans="1:7" x14ac:dyDescent="0.35">
      <c r="A2097" t="s">
        <v>440</v>
      </c>
      <c r="B2097" t="s">
        <v>416</v>
      </c>
      <c r="C2097" t="s">
        <v>417</v>
      </c>
      <c r="D2097">
        <v>4</v>
      </c>
      <c r="E2097">
        <v>13260</v>
      </c>
      <c r="F2097">
        <v>776700</v>
      </c>
      <c r="G2097" s="1">
        <f t="shared" si="32"/>
        <v>77.67</v>
      </c>
    </row>
    <row r="2098" spans="1:7" x14ac:dyDescent="0.35">
      <c r="A2098" t="s">
        <v>440</v>
      </c>
      <c r="B2098" t="s">
        <v>416</v>
      </c>
      <c r="C2098" t="s">
        <v>417</v>
      </c>
      <c r="D2098">
        <v>4</v>
      </c>
      <c r="E2098">
        <v>3360</v>
      </c>
      <c r="F2098">
        <v>156600</v>
      </c>
      <c r="G2098" s="1">
        <f t="shared" si="32"/>
        <v>15.66</v>
      </c>
    </row>
    <row r="2099" spans="1:7" x14ac:dyDescent="0.35">
      <c r="A2099" t="s">
        <v>440</v>
      </c>
      <c r="B2099" t="s">
        <v>416</v>
      </c>
      <c r="C2099" t="s">
        <v>417</v>
      </c>
      <c r="D2099">
        <v>4</v>
      </c>
      <c r="E2099">
        <v>4320</v>
      </c>
      <c r="F2099">
        <v>123300</v>
      </c>
      <c r="G2099" s="1">
        <f t="shared" si="32"/>
        <v>12.33</v>
      </c>
    </row>
    <row r="2100" spans="1:7" x14ac:dyDescent="0.35">
      <c r="A2100" t="s">
        <v>440</v>
      </c>
      <c r="B2100" t="s">
        <v>416</v>
      </c>
      <c r="C2100" t="s">
        <v>417</v>
      </c>
      <c r="D2100">
        <v>4</v>
      </c>
      <c r="E2100">
        <v>11160</v>
      </c>
      <c r="F2100">
        <v>675000</v>
      </c>
      <c r="G2100" s="1">
        <f t="shared" si="32"/>
        <v>67.5</v>
      </c>
    </row>
    <row r="2101" spans="1:7" x14ac:dyDescent="0.35">
      <c r="A2101" t="s">
        <v>440</v>
      </c>
      <c r="B2101" t="s">
        <v>416</v>
      </c>
      <c r="C2101" t="s">
        <v>417</v>
      </c>
      <c r="D2101">
        <v>4</v>
      </c>
      <c r="E2101">
        <v>3300</v>
      </c>
      <c r="F2101">
        <v>140400</v>
      </c>
      <c r="G2101" s="1">
        <f t="shared" si="32"/>
        <v>14.04</v>
      </c>
    </row>
    <row r="2102" spans="1:7" x14ac:dyDescent="0.35">
      <c r="A2102" t="s">
        <v>440</v>
      </c>
      <c r="B2102" t="s">
        <v>416</v>
      </c>
      <c r="C2102" t="s">
        <v>417</v>
      </c>
      <c r="D2102">
        <v>4</v>
      </c>
      <c r="E2102">
        <v>4320</v>
      </c>
      <c r="F2102">
        <v>182700</v>
      </c>
      <c r="G2102" s="1">
        <f t="shared" si="32"/>
        <v>18.27</v>
      </c>
    </row>
    <row r="2103" spans="1:7" x14ac:dyDescent="0.35">
      <c r="A2103" t="s">
        <v>440</v>
      </c>
      <c r="B2103" t="s">
        <v>416</v>
      </c>
      <c r="C2103" t="s">
        <v>417</v>
      </c>
      <c r="D2103">
        <v>4</v>
      </c>
      <c r="E2103">
        <v>9060</v>
      </c>
      <c r="F2103">
        <v>926100</v>
      </c>
      <c r="G2103" s="1">
        <f t="shared" si="32"/>
        <v>92.61</v>
      </c>
    </row>
    <row r="2104" spans="1:7" x14ac:dyDescent="0.35">
      <c r="A2104" t="s">
        <v>440</v>
      </c>
      <c r="B2104" t="s">
        <v>416</v>
      </c>
      <c r="C2104" t="s">
        <v>417</v>
      </c>
      <c r="D2104">
        <v>4</v>
      </c>
      <c r="E2104">
        <v>3180</v>
      </c>
      <c r="F2104">
        <v>113400</v>
      </c>
      <c r="G2104" s="1">
        <f t="shared" si="32"/>
        <v>11.34</v>
      </c>
    </row>
    <row r="2105" spans="1:7" x14ac:dyDescent="0.35">
      <c r="A2105" t="s">
        <v>440</v>
      </c>
      <c r="B2105" t="s">
        <v>416</v>
      </c>
      <c r="C2105" t="s">
        <v>417</v>
      </c>
      <c r="D2105">
        <v>4</v>
      </c>
      <c r="E2105">
        <v>3480</v>
      </c>
      <c r="F2105">
        <v>123300</v>
      </c>
      <c r="G2105" s="1">
        <f t="shared" si="32"/>
        <v>12.33</v>
      </c>
    </row>
    <row r="2106" spans="1:7" x14ac:dyDescent="0.35">
      <c r="A2106" t="s">
        <v>440</v>
      </c>
      <c r="B2106" t="s">
        <v>416</v>
      </c>
      <c r="C2106" t="s">
        <v>417</v>
      </c>
      <c r="D2106">
        <v>4</v>
      </c>
      <c r="E2106">
        <v>24360</v>
      </c>
      <c r="F2106">
        <v>4740300</v>
      </c>
      <c r="G2106" s="1">
        <f t="shared" si="32"/>
        <v>474.03</v>
      </c>
    </row>
    <row r="2107" spans="1:7" x14ac:dyDescent="0.35">
      <c r="A2107" t="s">
        <v>440</v>
      </c>
      <c r="B2107" t="s">
        <v>416</v>
      </c>
      <c r="C2107" t="s">
        <v>417</v>
      </c>
      <c r="D2107">
        <v>4</v>
      </c>
      <c r="E2107">
        <v>3660</v>
      </c>
      <c r="F2107">
        <v>119700</v>
      </c>
      <c r="G2107" s="1">
        <f t="shared" si="32"/>
        <v>11.97</v>
      </c>
    </row>
    <row r="2108" spans="1:7" x14ac:dyDescent="0.35">
      <c r="A2108" t="s">
        <v>440</v>
      </c>
      <c r="B2108" t="s">
        <v>416</v>
      </c>
      <c r="C2108" t="s">
        <v>417</v>
      </c>
      <c r="D2108">
        <v>4</v>
      </c>
      <c r="E2108">
        <v>120</v>
      </c>
      <c r="F2108">
        <v>900</v>
      </c>
      <c r="G2108" s="1">
        <f t="shared" si="32"/>
        <v>0.09</v>
      </c>
    </row>
    <row r="2109" spans="1:7" x14ac:dyDescent="0.35">
      <c r="A2109" t="s">
        <v>440</v>
      </c>
      <c r="B2109" t="s">
        <v>416</v>
      </c>
      <c r="C2109" t="s">
        <v>417</v>
      </c>
      <c r="D2109">
        <v>5</v>
      </c>
      <c r="E2109">
        <v>300</v>
      </c>
      <c r="F2109">
        <v>4500</v>
      </c>
      <c r="G2109" s="1">
        <f t="shared" si="32"/>
        <v>0.45</v>
      </c>
    </row>
    <row r="2110" spans="1:7" x14ac:dyDescent="0.35">
      <c r="A2110" t="s">
        <v>440</v>
      </c>
      <c r="B2110" t="s">
        <v>416</v>
      </c>
      <c r="C2110" t="s">
        <v>417</v>
      </c>
      <c r="D2110">
        <v>4</v>
      </c>
      <c r="E2110">
        <v>420</v>
      </c>
      <c r="F2110">
        <v>10800</v>
      </c>
      <c r="G2110" s="1">
        <f t="shared" si="32"/>
        <v>1.08</v>
      </c>
    </row>
    <row r="2111" spans="1:7" x14ac:dyDescent="0.35">
      <c r="A2111" t="s">
        <v>440</v>
      </c>
      <c r="B2111" t="s">
        <v>416</v>
      </c>
      <c r="C2111" t="s">
        <v>417</v>
      </c>
      <c r="D2111">
        <v>5</v>
      </c>
      <c r="E2111">
        <v>120</v>
      </c>
      <c r="F2111">
        <v>900</v>
      </c>
      <c r="G2111" s="1">
        <f t="shared" si="32"/>
        <v>0.09</v>
      </c>
    </row>
    <row r="2112" spans="1:7" x14ac:dyDescent="0.35">
      <c r="A2112" t="s">
        <v>440</v>
      </c>
      <c r="B2112" t="s">
        <v>416</v>
      </c>
      <c r="C2112" t="s">
        <v>417</v>
      </c>
      <c r="D2112">
        <v>5</v>
      </c>
      <c r="E2112">
        <v>180</v>
      </c>
      <c r="F2112">
        <v>1800</v>
      </c>
      <c r="G2112" s="1">
        <f t="shared" si="32"/>
        <v>0.18</v>
      </c>
    </row>
    <row r="2113" spans="1:7" x14ac:dyDescent="0.35">
      <c r="A2113" t="s">
        <v>440</v>
      </c>
      <c r="B2113" t="s">
        <v>416</v>
      </c>
      <c r="C2113" t="s">
        <v>417</v>
      </c>
      <c r="D2113">
        <v>5</v>
      </c>
      <c r="E2113">
        <v>480</v>
      </c>
      <c r="F2113">
        <v>8100</v>
      </c>
      <c r="G2113" s="1">
        <f t="shared" si="32"/>
        <v>0.81</v>
      </c>
    </row>
    <row r="2114" spans="1:7" x14ac:dyDescent="0.35">
      <c r="A2114" t="s">
        <v>440</v>
      </c>
      <c r="B2114" t="s">
        <v>416</v>
      </c>
      <c r="C2114" t="s">
        <v>417</v>
      </c>
      <c r="D2114">
        <v>5</v>
      </c>
      <c r="E2114">
        <v>480</v>
      </c>
      <c r="F2114">
        <v>8100</v>
      </c>
      <c r="G2114" s="1">
        <f t="shared" si="32"/>
        <v>0.81</v>
      </c>
    </row>
    <row r="2115" spans="1:7" x14ac:dyDescent="0.35">
      <c r="A2115" t="s">
        <v>440</v>
      </c>
      <c r="B2115" t="s">
        <v>416</v>
      </c>
      <c r="C2115" t="s">
        <v>417</v>
      </c>
      <c r="D2115">
        <v>5</v>
      </c>
      <c r="E2115">
        <v>480</v>
      </c>
      <c r="F2115">
        <v>8100</v>
      </c>
      <c r="G2115" s="1">
        <f t="shared" ref="G2115:G2178" si="33">+F2115/10000</f>
        <v>0.81</v>
      </c>
    </row>
    <row r="2116" spans="1:7" x14ac:dyDescent="0.35">
      <c r="A2116" t="s">
        <v>440</v>
      </c>
      <c r="B2116" t="s">
        <v>416</v>
      </c>
      <c r="C2116" t="s">
        <v>417</v>
      </c>
      <c r="D2116">
        <v>5</v>
      </c>
      <c r="E2116">
        <v>32460</v>
      </c>
      <c r="F2116">
        <v>21816900</v>
      </c>
      <c r="G2116" s="1">
        <f t="shared" si="33"/>
        <v>2181.69</v>
      </c>
    </row>
    <row r="2117" spans="1:7" x14ac:dyDescent="0.35">
      <c r="A2117" t="s">
        <v>440</v>
      </c>
      <c r="B2117" t="s">
        <v>416</v>
      </c>
      <c r="C2117" t="s">
        <v>417</v>
      </c>
      <c r="D2117">
        <v>4</v>
      </c>
      <c r="E2117">
        <v>380164.685773</v>
      </c>
      <c r="F2117">
        <v>469331178.81112403</v>
      </c>
      <c r="G2117" s="1">
        <f t="shared" si="33"/>
        <v>46933.117881112405</v>
      </c>
    </row>
    <row r="2118" spans="1:7" x14ac:dyDescent="0.35">
      <c r="A2118" t="s">
        <v>440</v>
      </c>
      <c r="B2118" t="s">
        <v>416</v>
      </c>
      <c r="C2118" t="s">
        <v>417</v>
      </c>
      <c r="D2118">
        <v>4</v>
      </c>
      <c r="E2118">
        <v>97697.525185999999</v>
      </c>
      <c r="F2118">
        <v>167360102.61112499</v>
      </c>
      <c r="G2118" s="1">
        <f t="shared" si="33"/>
        <v>16736.0102611125</v>
      </c>
    </row>
    <row r="2119" spans="1:7" x14ac:dyDescent="0.35">
      <c r="A2119" t="s">
        <v>440</v>
      </c>
      <c r="B2119" t="s">
        <v>416</v>
      </c>
      <c r="C2119" t="s">
        <v>417</v>
      </c>
      <c r="D2119">
        <v>5</v>
      </c>
      <c r="E2119">
        <v>738085.63194899994</v>
      </c>
      <c r="F2119">
        <v>962289084.66945696</v>
      </c>
      <c r="G2119" s="1">
        <f t="shared" si="33"/>
        <v>96228.908466945693</v>
      </c>
    </row>
    <row r="2120" spans="1:7" x14ac:dyDescent="0.35">
      <c r="A2120" t="s">
        <v>72</v>
      </c>
      <c r="B2120" t="s">
        <v>421</v>
      </c>
      <c r="C2120" t="s">
        <v>422</v>
      </c>
      <c r="D2120">
        <v>5</v>
      </c>
      <c r="E2120">
        <v>70339.290359999999</v>
      </c>
      <c r="F2120">
        <v>189332376.87694401</v>
      </c>
      <c r="G2120" s="1">
        <f t="shared" si="33"/>
        <v>18933.2376876944</v>
      </c>
    </row>
    <row r="2121" spans="1:7" x14ac:dyDescent="0.35">
      <c r="A2121" t="s">
        <v>72</v>
      </c>
      <c r="B2121" t="s">
        <v>421</v>
      </c>
      <c r="C2121" t="s">
        <v>422</v>
      </c>
      <c r="D2121">
        <v>5</v>
      </c>
      <c r="E2121">
        <v>27083.273318</v>
      </c>
      <c r="F2121">
        <v>84622.698535000003</v>
      </c>
      <c r="G2121" s="1">
        <f t="shared" si="33"/>
        <v>8.4622698535000005</v>
      </c>
    </row>
    <row r="2122" spans="1:7" x14ac:dyDescent="0.35">
      <c r="A2122" t="s">
        <v>447</v>
      </c>
      <c r="B2122" t="s">
        <v>448</v>
      </c>
      <c r="C2122" t="s">
        <v>422</v>
      </c>
      <c r="D2122">
        <v>4</v>
      </c>
      <c r="E2122">
        <v>4020</v>
      </c>
      <c r="F2122">
        <v>396000</v>
      </c>
      <c r="G2122" s="1">
        <f t="shared" si="33"/>
        <v>39.6</v>
      </c>
    </row>
    <row r="2123" spans="1:7" x14ac:dyDescent="0.35">
      <c r="A2123" t="s">
        <v>447</v>
      </c>
      <c r="B2123" t="s">
        <v>448</v>
      </c>
      <c r="C2123" t="s">
        <v>422</v>
      </c>
      <c r="D2123">
        <v>4</v>
      </c>
      <c r="E2123">
        <v>120</v>
      </c>
      <c r="F2123">
        <v>900</v>
      </c>
      <c r="G2123" s="1">
        <f t="shared" si="33"/>
        <v>0.09</v>
      </c>
    </row>
    <row r="2124" spans="1:7" x14ac:dyDescent="0.35">
      <c r="A2124" t="s">
        <v>447</v>
      </c>
      <c r="B2124" t="s">
        <v>448</v>
      </c>
      <c r="C2124" t="s">
        <v>422</v>
      </c>
      <c r="D2124">
        <v>4</v>
      </c>
      <c r="E2124">
        <v>780</v>
      </c>
      <c r="F2124">
        <v>21600</v>
      </c>
      <c r="G2124" s="1">
        <f t="shared" si="33"/>
        <v>2.16</v>
      </c>
    </row>
    <row r="2125" spans="1:7" x14ac:dyDescent="0.35">
      <c r="A2125" t="s">
        <v>447</v>
      </c>
      <c r="B2125" t="s">
        <v>448</v>
      </c>
      <c r="C2125" t="s">
        <v>422</v>
      </c>
      <c r="D2125">
        <v>4</v>
      </c>
      <c r="E2125">
        <v>30732.734858</v>
      </c>
      <c r="F2125">
        <v>14911466.321625</v>
      </c>
      <c r="G2125" s="1">
        <f t="shared" si="33"/>
        <v>1491.1466321625001</v>
      </c>
    </row>
    <row r="2126" spans="1:7" x14ac:dyDescent="0.35">
      <c r="A2126" t="s">
        <v>447</v>
      </c>
      <c r="B2126" t="s">
        <v>448</v>
      </c>
      <c r="C2126" t="s">
        <v>422</v>
      </c>
      <c r="D2126">
        <v>4</v>
      </c>
      <c r="E2126">
        <v>16575.366871999999</v>
      </c>
      <c r="F2126">
        <v>3487623.4487330001</v>
      </c>
      <c r="G2126" s="1">
        <f t="shared" si="33"/>
        <v>348.76234487329998</v>
      </c>
    </row>
    <row r="2127" spans="1:7" x14ac:dyDescent="0.35">
      <c r="A2127" t="s">
        <v>447</v>
      </c>
      <c r="B2127" t="s">
        <v>448</v>
      </c>
      <c r="C2127" t="s">
        <v>422</v>
      </c>
      <c r="D2127">
        <v>5</v>
      </c>
      <c r="E2127">
        <v>133945.16537999999</v>
      </c>
      <c r="F2127">
        <v>368109516.10652298</v>
      </c>
      <c r="G2127" s="1">
        <f t="shared" si="33"/>
        <v>36810.951610652301</v>
      </c>
    </row>
    <row r="2128" spans="1:7" x14ac:dyDescent="0.35">
      <c r="A2128" t="s">
        <v>449</v>
      </c>
      <c r="B2128" t="s">
        <v>439</v>
      </c>
      <c r="C2128" t="s">
        <v>435</v>
      </c>
      <c r="D2128">
        <v>5</v>
      </c>
      <c r="E2128">
        <v>664.95924000000002</v>
      </c>
      <c r="F2128">
        <v>2944.8236969999998</v>
      </c>
      <c r="G2128" s="1">
        <f t="shared" si="33"/>
        <v>0.29448236969999997</v>
      </c>
    </row>
    <row r="2129" spans="1:7" x14ac:dyDescent="0.35">
      <c r="A2129" t="s">
        <v>449</v>
      </c>
      <c r="B2129" t="s">
        <v>439</v>
      </c>
      <c r="C2129" t="s">
        <v>435</v>
      </c>
      <c r="D2129">
        <v>5</v>
      </c>
      <c r="E2129">
        <v>1916.4432839999999</v>
      </c>
      <c r="F2129">
        <v>6909.0836829999998</v>
      </c>
      <c r="G2129" s="1">
        <f t="shared" si="33"/>
        <v>0.69090836830000002</v>
      </c>
    </row>
    <row r="2130" spans="1:7" x14ac:dyDescent="0.35">
      <c r="A2130" t="s">
        <v>449</v>
      </c>
      <c r="B2130" t="s">
        <v>439</v>
      </c>
      <c r="C2130" t="s">
        <v>435</v>
      </c>
      <c r="D2130">
        <v>4</v>
      </c>
      <c r="E2130">
        <v>12720</v>
      </c>
      <c r="F2130">
        <v>3729600</v>
      </c>
      <c r="G2130" s="1">
        <f t="shared" si="33"/>
        <v>372.96</v>
      </c>
    </row>
    <row r="2131" spans="1:7" x14ac:dyDescent="0.35">
      <c r="A2131" t="s">
        <v>449</v>
      </c>
      <c r="B2131" t="s">
        <v>439</v>
      </c>
      <c r="C2131" t="s">
        <v>435</v>
      </c>
      <c r="D2131">
        <v>4</v>
      </c>
      <c r="E2131">
        <v>120</v>
      </c>
      <c r="F2131">
        <v>900</v>
      </c>
      <c r="G2131" s="1">
        <f t="shared" si="33"/>
        <v>0.09</v>
      </c>
    </row>
    <row r="2132" spans="1:7" x14ac:dyDescent="0.35">
      <c r="A2132" t="s">
        <v>449</v>
      </c>
      <c r="B2132" t="s">
        <v>439</v>
      </c>
      <c r="C2132" t="s">
        <v>435</v>
      </c>
      <c r="D2132">
        <v>4</v>
      </c>
      <c r="E2132">
        <v>24755.200595999999</v>
      </c>
      <c r="F2132">
        <v>8833660.157931</v>
      </c>
      <c r="G2132" s="1">
        <f t="shared" si="33"/>
        <v>883.36601579310002</v>
      </c>
    </row>
    <row r="2133" spans="1:7" x14ac:dyDescent="0.35">
      <c r="A2133" t="s">
        <v>449</v>
      </c>
      <c r="B2133" t="s">
        <v>439</v>
      </c>
      <c r="C2133" t="s">
        <v>435</v>
      </c>
      <c r="D2133">
        <v>4</v>
      </c>
      <c r="E2133">
        <v>1740</v>
      </c>
      <c r="F2133">
        <v>64800</v>
      </c>
      <c r="G2133" s="1">
        <f t="shared" si="33"/>
        <v>6.48</v>
      </c>
    </row>
    <row r="2134" spans="1:7" x14ac:dyDescent="0.35">
      <c r="A2134" t="s">
        <v>449</v>
      </c>
      <c r="B2134" t="s">
        <v>439</v>
      </c>
      <c r="C2134" t="s">
        <v>435</v>
      </c>
      <c r="D2134">
        <v>4</v>
      </c>
      <c r="E2134">
        <v>240</v>
      </c>
      <c r="F2134">
        <v>2700</v>
      </c>
      <c r="G2134" s="1">
        <f t="shared" si="33"/>
        <v>0.27</v>
      </c>
    </row>
    <row r="2135" spans="1:7" x14ac:dyDescent="0.35">
      <c r="A2135" t="s">
        <v>449</v>
      </c>
      <c r="B2135" t="s">
        <v>439</v>
      </c>
      <c r="C2135" t="s">
        <v>435</v>
      </c>
      <c r="D2135">
        <v>4</v>
      </c>
      <c r="E2135">
        <v>120</v>
      </c>
      <c r="F2135">
        <v>900</v>
      </c>
      <c r="G2135" s="1">
        <f t="shared" si="33"/>
        <v>0.09</v>
      </c>
    </row>
    <row r="2136" spans="1:7" x14ac:dyDescent="0.35">
      <c r="A2136" t="s">
        <v>449</v>
      </c>
      <c r="B2136" t="s">
        <v>439</v>
      </c>
      <c r="C2136" t="s">
        <v>435</v>
      </c>
      <c r="D2136">
        <v>4</v>
      </c>
      <c r="E2136">
        <v>420</v>
      </c>
      <c r="F2136">
        <v>8100</v>
      </c>
      <c r="G2136" s="1">
        <f t="shared" si="33"/>
        <v>0.81</v>
      </c>
    </row>
    <row r="2137" spans="1:7" x14ac:dyDescent="0.35">
      <c r="A2137" t="s">
        <v>449</v>
      </c>
      <c r="B2137" t="s">
        <v>439</v>
      </c>
      <c r="C2137" t="s">
        <v>435</v>
      </c>
      <c r="D2137">
        <v>5</v>
      </c>
      <c r="E2137">
        <v>1980</v>
      </c>
      <c r="F2137">
        <v>71100</v>
      </c>
      <c r="G2137" s="1">
        <f t="shared" si="33"/>
        <v>7.11</v>
      </c>
    </row>
    <row r="2138" spans="1:7" x14ac:dyDescent="0.35">
      <c r="A2138" t="s">
        <v>449</v>
      </c>
      <c r="B2138" t="s">
        <v>439</v>
      </c>
      <c r="C2138" t="s">
        <v>435</v>
      </c>
      <c r="D2138">
        <v>4</v>
      </c>
      <c r="E2138">
        <v>240</v>
      </c>
      <c r="F2138">
        <v>3600</v>
      </c>
      <c r="G2138" s="1">
        <f t="shared" si="33"/>
        <v>0.36</v>
      </c>
    </row>
    <row r="2139" spans="1:7" x14ac:dyDescent="0.35">
      <c r="A2139" t="s">
        <v>449</v>
      </c>
      <c r="B2139" t="s">
        <v>439</v>
      </c>
      <c r="C2139" t="s">
        <v>435</v>
      </c>
      <c r="D2139">
        <v>4</v>
      </c>
      <c r="E2139">
        <v>360</v>
      </c>
      <c r="F2139">
        <v>5400</v>
      </c>
      <c r="G2139" s="1">
        <f t="shared" si="33"/>
        <v>0.54</v>
      </c>
    </row>
    <row r="2140" spans="1:7" x14ac:dyDescent="0.35">
      <c r="A2140" t="s">
        <v>449</v>
      </c>
      <c r="B2140" t="s">
        <v>439</v>
      </c>
      <c r="C2140" t="s">
        <v>435</v>
      </c>
      <c r="D2140">
        <v>4</v>
      </c>
      <c r="E2140">
        <v>660</v>
      </c>
      <c r="F2140">
        <v>16200</v>
      </c>
      <c r="G2140" s="1">
        <f t="shared" si="33"/>
        <v>1.62</v>
      </c>
    </row>
    <row r="2141" spans="1:7" x14ac:dyDescent="0.35">
      <c r="A2141" t="s">
        <v>449</v>
      </c>
      <c r="B2141" t="s">
        <v>439</v>
      </c>
      <c r="C2141" t="s">
        <v>435</v>
      </c>
      <c r="D2141">
        <v>4</v>
      </c>
      <c r="E2141">
        <v>300</v>
      </c>
      <c r="F2141">
        <v>3600</v>
      </c>
      <c r="G2141" s="1">
        <f t="shared" si="33"/>
        <v>0.36</v>
      </c>
    </row>
    <row r="2142" spans="1:7" x14ac:dyDescent="0.35">
      <c r="A2142" t="s">
        <v>449</v>
      </c>
      <c r="B2142" t="s">
        <v>439</v>
      </c>
      <c r="C2142" t="s">
        <v>435</v>
      </c>
      <c r="D2142">
        <v>5</v>
      </c>
      <c r="E2142">
        <v>180</v>
      </c>
      <c r="F2142">
        <v>1800</v>
      </c>
      <c r="G2142" s="1">
        <f t="shared" si="33"/>
        <v>0.18</v>
      </c>
    </row>
    <row r="2143" spans="1:7" x14ac:dyDescent="0.35">
      <c r="A2143" t="s">
        <v>449</v>
      </c>
      <c r="B2143" t="s">
        <v>439</v>
      </c>
      <c r="C2143" t="s">
        <v>435</v>
      </c>
      <c r="D2143">
        <v>4</v>
      </c>
      <c r="E2143">
        <v>120</v>
      </c>
      <c r="F2143">
        <v>900</v>
      </c>
      <c r="G2143" s="1">
        <f t="shared" si="33"/>
        <v>0.09</v>
      </c>
    </row>
    <row r="2144" spans="1:7" x14ac:dyDescent="0.35">
      <c r="A2144" t="s">
        <v>449</v>
      </c>
      <c r="B2144" t="s">
        <v>439</v>
      </c>
      <c r="C2144" t="s">
        <v>435</v>
      </c>
      <c r="D2144">
        <v>4</v>
      </c>
      <c r="E2144">
        <v>4140</v>
      </c>
      <c r="F2144">
        <v>398700</v>
      </c>
      <c r="G2144" s="1">
        <f t="shared" si="33"/>
        <v>39.869999999999997</v>
      </c>
    </row>
    <row r="2145" spans="1:7" x14ac:dyDescent="0.35">
      <c r="A2145" t="s">
        <v>449</v>
      </c>
      <c r="B2145" t="s">
        <v>439</v>
      </c>
      <c r="C2145" t="s">
        <v>435</v>
      </c>
      <c r="D2145">
        <v>5</v>
      </c>
      <c r="E2145">
        <v>180</v>
      </c>
      <c r="F2145">
        <v>1800</v>
      </c>
      <c r="G2145" s="1">
        <f t="shared" si="33"/>
        <v>0.18</v>
      </c>
    </row>
    <row r="2146" spans="1:7" x14ac:dyDescent="0.35">
      <c r="A2146" t="s">
        <v>449</v>
      </c>
      <c r="B2146" t="s">
        <v>439</v>
      </c>
      <c r="C2146" t="s">
        <v>435</v>
      </c>
      <c r="D2146">
        <v>4</v>
      </c>
      <c r="E2146">
        <v>32738.712071000002</v>
      </c>
      <c r="F2146">
        <v>9060418.4713749997</v>
      </c>
      <c r="G2146" s="1">
        <f t="shared" si="33"/>
        <v>906.04184713749999</v>
      </c>
    </row>
    <row r="2147" spans="1:7" x14ac:dyDescent="0.35">
      <c r="A2147" t="s">
        <v>449</v>
      </c>
      <c r="B2147" t="s">
        <v>439</v>
      </c>
      <c r="C2147" t="s">
        <v>435</v>
      </c>
      <c r="D2147">
        <v>5</v>
      </c>
      <c r="E2147">
        <v>161282.802765</v>
      </c>
      <c r="F2147">
        <v>180864689.147715</v>
      </c>
      <c r="G2147" s="1">
        <f t="shared" si="33"/>
        <v>18086.4689147715</v>
      </c>
    </row>
    <row r="2148" spans="1:7" x14ac:dyDescent="0.35">
      <c r="A2148" t="s">
        <v>449</v>
      </c>
      <c r="B2148" t="s">
        <v>439</v>
      </c>
      <c r="C2148" t="s">
        <v>435</v>
      </c>
      <c r="D2148">
        <v>4</v>
      </c>
      <c r="E2148">
        <v>5975.986844</v>
      </c>
      <c r="F2148">
        <v>18519.266962999998</v>
      </c>
      <c r="G2148" s="1">
        <f t="shared" si="33"/>
        <v>1.8519266962999998</v>
      </c>
    </row>
    <row r="2149" spans="1:7" x14ac:dyDescent="0.35">
      <c r="A2149" t="s">
        <v>449</v>
      </c>
      <c r="B2149" t="s">
        <v>439</v>
      </c>
      <c r="C2149" t="s">
        <v>435</v>
      </c>
      <c r="D2149">
        <v>4</v>
      </c>
      <c r="E2149">
        <v>6804.7593909999996</v>
      </c>
      <c r="F2149">
        <v>23784.518649000001</v>
      </c>
      <c r="G2149" s="1">
        <f t="shared" si="33"/>
        <v>2.3784518649000002</v>
      </c>
    </row>
    <row r="2150" spans="1:7" x14ac:dyDescent="0.35">
      <c r="A2150" t="s">
        <v>449</v>
      </c>
      <c r="B2150" t="s">
        <v>439</v>
      </c>
      <c r="C2150" t="s">
        <v>435</v>
      </c>
      <c r="D2150">
        <v>5</v>
      </c>
      <c r="E2150">
        <v>10543.979947</v>
      </c>
      <c r="F2150">
        <v>32722.988712999999</v>
      </c>
      <c r="G2150" s="1">
        <f t="shared" si="33"/>
        <v>3.2722988712999999</v>
      </c>
    </row>
    <row r="2151" spans="1:7" x14ac:dyDescent="0.35">
      <c r="A2151" t="s">
        <v>453</v>
      </c>
      <c r="B2151" t="s">
        <v>448</v>
      </c>
      <c r="C2151" t="s">
        <v>422</v>
      </c>
      <c r="D2151">
        <v>4</v>
      </c>
      <c r="E2151">
        <v>689.93607199999997</v>
      </c>
      <c r="F2151">
        <v>7076.5512669999998</v>
      </c>
      <c r="G2151" s="1">
        <f t="shared" si="33"/>
        <v>0.70765512669999997</v>
      </c>
    </row>
    <row r="2152" spans="1:7" x14ac:dyDescent="0.35">
      <c r="A2152" t="s">
        <v>453</v>
      </c>
      <c r="B2152" t="s">
        <v>448</v>
      </c>
      <c r="C2152" t="s">
        <v>422</v>
      </c>
      <c r="D2152">
        <v>5</v>
      </c>
      <c r="E2152">
        <v>83005.350854999997</v>
      </c>
      <c r="F2152">
        <v>250158414.284354</v>
      </c>
      <c r="G2152" s="1">
        <f t="shared" si="33"/>
        <v>25015.8414284354</v>
      </c>
    </row>
    <row r="2153" spans="1:7" x14ac:dyDescent="0.35">
      <c r="A2153" t="s">
        <v>475</v>
      </c>
      <c r="B2153" t="s">
        <v>349</v>
      </c>
      <c r="C2153" t="s">
        <v>53</v>
      </c>
      <c r="D2153">
        <v>5</v>
      </c>
      <c r="E2153">
        <v>4200</v>
      </c>
      <c r="F2153">
        <v>235800</v>
      </c>
      <c r="G2153" s="1">
        <f t="shared" si="33"/>
        <v>23.58</v>
      </c>
    </row>
    <row r="2154" spans="1:7" x14ac:dyDescent="0.35">
      <c r="A2154" t="s">
        <v>475</v>
      </c>
      <c r="B2154" t="s">
        <v>349</v>
      </c>
      <c r="C2154" t="s">
        <v>53</v>
      </c>
      <c r="D2154">
        <v>4</v>
      </c>
      <c r="E2154">
        <v>19669.051297999998</v>
      </c>
      <c r="F2154">
        <v>1694876.696977</v>
      </c>
      <c r="G2154" s="1">
        <f t="shared" si="33"/>
        <v>169.4876696977</v>
      </c>
    </row>
    <row r="2155" spans="1:7" x14ac:dyDescent="0.35">
      <c r="A2155" t="s">
        <v>475</v>
      </c>
      <c r="B2155" t="s">
        <v>349</v>
      </c>
      <c r="C2155" t="s">
        <v>53</v>
      </c>
      <c r="D2155">
        <v>4</v>
      </c>
      <c r="E2155">
        <v>120</v>
      </c>
      <c r="F2155">
        <v>900</v>
      </c>
      <c r="G2155" s="1">
        <f t="shared" si="33"/>
        <v>0.09</v>
      </c>
    </row>
    <row r="2156" spans="1:7" x14ac:dyDescent="0.35">
      <c r="A2156" t="s">
        <v>475</v>
      </c>
      <c r="B2156" t="s">
        <v>349</v>
      </c>
      <c r="C2156" t="s">
        <v>53</v>
      </c>
      <c r="D2156">
        <v>5</v>
      </c>
      <c r="E2156">
        <v>120</v>
      </c>
      <c r="F2156">
        <v>900</v>
      </c>
      <c r="G2156" s="1">
        <f t="shared" si="33"/>
        <v>0.09</v>
      </c>
    </row>
    <row r="2157" spans="1:7" x14ac:dyDescent="0.35">
      <c r="A2157" t="s">
        <v>475</v>
      </c>
      <c r="B2157" t="s">
        <v>349</v>
      </c>
      <c r="C2157" t="s">
        <v>53</v>
      </c>
      <c r="D2157">
        <v>5</v>
      </c>
      <c r="E2157">
        <v>120</v>
      </c>
      <c r="F2157">
        <v>900</v>
      </c>
      <c r="G2157" s="1">
        <f t="shared" si="33"/>
        <v>0.09</v>
      </c>
    </row>
    <row r="2158" spans="1:7" x14ac:dyDescent="0.35">
      <c r="A2158" t="s">
        <v>475</v>
      </c>
      <c r="B2158" t="s">
        <v>349</v>
      </c>
      <c r="C2158" t="s">
        <v>53</v>
      </c>
      <c r="D2158">
        <v>4</v>
      </c>
      <c r="E2158">
        <v>1020</v>
      </c>
      <c r="F2158">
        <v>38700</v>
      </c>
      <c r="G2158" s="1">
        <f t="shared" si="33"/>
        <v>3.87</v>
      </c>
    </row>
    <row r="2159" spans="1:7" x14ac:dyDescent="0.35">
      <c r="A2159" t="s">
        <v>475</v>
      </c>
      <c r="B2159" t="s">
        <v>349</v>
      </c>
      <c r="C2159" t="s">
        <v>53</v>
      </c>
      <c r="D2159">
        <v>4</v>
      </c>
      <c r="E2159">
        <v>180</v>
      </c>
      <c r="F2159">
        <v>1800</v>
      </c>
      <c r="G2159" s="1">
        <f t="shared" si="33"/>
        <v>0.18</v>
      </c>
    </row>
    <row r="2160" spans="1:7" x14ac:dyDescent="0.35">
      <c r="A2160" t="s">
        <v>475</v>
      </c>
      <c r="B2160" t="s">
        <v>349</v>
      </c>
      <c r="C2160" t="s">
        <v>53</v>
      </c>
      <c r="D2160">
        <v>4</v>
      </c>
      <c r="E2160">
        <v>1080</v>
      </c>
      <c r="F2160">
        <v>37800</v>
      </c>
      <c r="G2160" s="1">
        <f t="shared" si="33"/>
        <v>3.78</v>
      </c>
    </row>
    <row r="2161" spans="1:7" x14ac:dyDescent="0.35">
      <c r="A2161" t="s">
        <v>475</v>
      </c>
      <c r="B2161" t="s">
        <v>349</v>
      </c>
      <c r="C2161" t="s">
        <v>53</v>
      </c>
      <c r="D2161">
        <v>5</v>
      </c>
      <c r="E2161">
        <v>120</v>
      </c>
      <c r="F2161">
        <v>900</v>
      </c>
      <c r="G2161" s="1">
        <f t="shared" si="33"/>
        <v>0.09</v>
      </c>
    </row>
    <row r="2162" spans="1:7" x14ac:dyDescent="0.35">
      <c r="A2162" t="s">
        <v>475</v>
      </c>
      <c r="B2162" t="s">
        <v>349</v>
      </c>
      <c r="C2162" t="s">
        <v>53</v>
      </c>
      <c r="D2162">
        <v>4</v>
      </c>
      <c r="E2162">
        <v>1260</v>
      </c>
      <c r="F2162">
        <v>48600</v>
      </c>
      <c r="G2162" s="1">
        <f t="shared" si="33"/>
        <v>4.8600000000000003</v>
      </c>
    </row>
    <row r="2163" spans="1:7" x14ac:dyDescent="0.35">
      <c r="A2163" t="s">
        <v>475</v>
      </c>
      <c r="B2163" t="s">
        <v>349</v>
      </c>
      <c r="C2163" t="s">
        <v>53</v>
      </c>
      <c r="D2163">
        <v>5</v>
      </c>
      <c r="E2163">
        <v>120</v>
      </c>
      <c r="F2163">
        <v>900</v>
      </c>
      <c r="G2163" s="1">
        <f t="shared" si="33"/>
        <v>0.09</v>
      </c>
    </row>
    <row r="2164" spans="1:7" x14ac:dyDescent="0.35">
      <c r="A2164" t="s">
        <v>475</v>
      </c>
      <c r="B2164" t="s">
        <v>349</v>
      </c>
      <c r="C2164" t="s">
        <v>53</v>
      </c>
      <c r="D2164">
        <v>4</v>
      </c>
      <c r="E2164">
        <v>5160</v>
      </c>
      <c r="F2164">
        <v>527400</v>
      </c>
      <c r="G2164" s="1">
        <f t="shared" si="33"/>
        <v>52.74</v>
      </c>
    </row>
    <row r="2165" spans="1:7" x14ac:dyDescent="0.35">
      <c r="A2165" t="s">
        <v>475</v>
      </c>
      <c r="B2165" t="s">
        <v>349</v>
      </c>
      <c r="C2165" t="s">
        <v>53</v>
      </c>
      <c r="D2165">
        <v>5</v>
      </c>
      <c r="E2165">
        <v>120</v>
      </c>
      <c r="F2165">
        <v>900</v>
      </c>
      <c r="G2165" s="1">
        <f t="shared" si="33"/>
        <v>0.09</v>
      </c>
    </row>
    <row r="2166" spans="1:7" x14ac:dyDescent="0.35">
      <c r="A2166" t="s">
        <v>475</v>
      </c>
      <c r="B2166" t="s">
        <v>349</v>
      </c>
      <c r="C2166" t="s">
        <v>53</v>
      </c>
      <c r="D2166">
        <v>4</v>
      </c>
      <c r="E2166">
        <v>1620</v>
      </c>
      <c r="F2166">
        <v>76500</v>
      </c>
      <c r="G2166" s="1">
        <f t="shared" si="33"/>
        <v>7.65</v>
      </c>
    </row>
    <row r="2167" spans="1:7" x14ac:dyDescent="0.35">
      <c r="A2167" t="s">
        <v>475</v>
      </c>
      <c r="B2167" t="s">
        <v>349</v>
      </c>
      <c r="C2167" t="s">
        <v>53</v>
      </c>
      <c r="D2167">
        <v>4</v>
      </c>
      <c r="E2167">
        <v>4260</v>
      </c>
      <c r="F2167">
        <v>390600</v>
      </c>
      <c r="G2167" s="1">
        <f t="shared" si="33"/>
        <v>39.06</v>
      </c>
    </row>
    <row r="2168" spans="1:7" x14ac:dyDescent="0.35">
      <c r="A2168" t="s">
        <v>475</v>
      </c>
      <c r="B2168" t="s">
        <v>349</v>
      </c>
      <c r="C2168" t="s">
        <v>53</v>
      </c>
      <c r="D2168">
        <v>4</v>
      </c>
      <c r="E2168">
        <v>2280</v>
      </c>
      <c r="F2168">
        <v>152100</v>
      </c>
      <c r="G2168" s="1">
        <f t="shared" si="33"/>
        <v>15.21</v>
      </c>
    </row>
    <row r="2169" spans="1:7" x14ac:dyDescent="0.35">
      <c r="A2169" t="s">
        <v>475</v>
      </c>
      <c r="B2169" t="s">
        <v>349</v>
      </c>
      <c r="C2169" t="s">
        <v>53</v>
      </c>
      <c r="D2169">
        <v>4</v>
      </c>
      <c r="E2169">
        <v>120</v>
      </c>
      <c r="F2169">
        <v>900</v>
      </c>
      <c r="G2169" s="1">
        <f t="shared" si="33"/>
        <v>0.09</v>
      </c>
    </row>
    <row r="2170" spans="1:7" x14ac:dyDescent="0.35">
      <c r="A2170" t="s">
        <v>475</v>
      </c>
      <c r="B2170" t="s">
        <v>349</v>
      </c>
      <c r="C2170" t="s">
        <v>53</v>
      </c>
      <c r="D2170">
        <v>5</v>
      </c>
      <c r="E2170">
        <v>120</v>
      </c>
      <c r="F2170">
        <v>900</v>
      </c>
      <c r="G2170" s="1">
        <f t="shared" si="33"/>
        <v>0.09</v>
      </c>
    </row>
    <row r="2171" spans="1:7" x14ac:dyDescent="0.35">
      <c r="A2171" t="s">
        <v>475</v>
      </c>
      <c r="B2171" t="s">
        <v>349</v>
      </c>
      <c r="C2171" t="s">
        <v>53</v>
      </c>
      <c r="D2171">
        <v>5</v>
      </c>
      <c r="E2171">
        <v>120</v>
      </c>
      <c r="F2171">
        <v>900</v>
      </c>
      <c r="G2171" s="1">
        <f t="shared" si="33"/>
        <v>0.09</v>
      </c>
    </row>
    <row r="2172" spans="1:7" x14ac:dyDescent="0.35">
      <c r="A2172" t="s">
        <v>475</v>
      </c>
      <c r="B2172" t="s">
        <v>349</v>
      </c>
      <c r="C2172" t="s">
        <v>53</v>
      </c>
      <c r="D2172">
        <v>4</v>
      </c>
      <c r="E2172">
        <v>960</v>
      </c>
      <c r="F2172">
        <v>23400</v>
      </c>
      <c r="G2172" s="1">
        <f t="shared" si="33"/>
        <v>2.34</v>
      </c>
    </row>
    <row r="2173" spans="1:7" x14ac:dyDescent="0.35">
      <c r="A2173" t="s">
        <v>475</v>
      </c>
      <c r="B2173" t="s">
        <v>349</v>
      </c>
      <c r="C2173" t="s">
        <v>53</v>
      </c>
      <c r="D2173">
        <v>5</v>
      </c>
      <c r="E2173">
        <v>240</v>
      </c>
      <c r="F2173">
        <v>2700</v>
      </c>
      <c r="G2173" s="1">
        <f t="shared" si="33"/>
        <v>0.27</v>
      </c>
    </row>
    <row r="2174" spans="1:7" x14ac:dyDescent="0.35">
      <c r="A2174" t="s">
        <v>475</v>
      </c>
      <c r="B2174" t="s">
        <v>349</v>
      </c>
      <c r="C2174" t="s">
        <v>53</v>
      </c>
      <c r="D2174">
        <v>4</v>
      </c>
      <c r="E2174">
        <v>1140</v>
      </c>
      <c r="F2174">
        <v>45900</v>
      </c>
      <c r="G2174" s="1">
        <f t="shared" si="33"/>
        <v>4.59</v>
      </c>
    </row>
    <row r="2175" spans="1:7" x14ac:dyDescent="0.35">
      <c r="A2175" t="s">
        <v>475</v>
      </c>
      <c r="B2175" t="s">
        <v>349</v>
      </c>
      <c r="C2175" t="s">
        <v>53</v>
      </c>
      <c r="D2175">
        <v>4</v>
      </c>
      <c r="E2175">
        <v>7620</v>
      </c>
      <c r="F2175">
        <v>699300</v>
      </c>
      <c r="G2175" s="1">
        <f t="shared" si="33"/>
        <v>69.930000000000007</v>
      </c>
    </row>
    <row r="2176" spans="1:7" x14ac:dyDescent="0.35">
      <c r="A2176" t="s">
        <v>475</v>
      </c>
      <c r="B2176" t="s">
        <v>349</v>
      </c>
      <c r="C2176" t="s">
        <v>53</v>
      </c>
      <c r="D2176">
        <v>4</v>
      </c>
      <c r="E2176">
        <v>1260</v>
      </c>
      <c r="F2176">
        <v>70200</v>
      </c>
      <c r="G2176" s="1">
        <f t="shared" si="33"/>
        <v>7.02</v>
      </c>
    </row>
    <row r="2177" spans="1:7" x14ac:dyDescent="0.35">
      <c r="A2177" t="s">
        <v>475</v>
      </c>
      <c r="B2177" t="s">
        <v>349</v>
      </c>
      <c r="C2177" t="s">
        <v>53</v>
      </c>
      <c r="D2177">
        <v>5</v>
      </c>
      <c r="E2177">
        <v>65636.738266</v>
      </c>
      <c r="F2177">
        <v>32559730.377656002</v>
      </c>
      <c r="G2177" s="1">
        <f t="shared" si="33"/>
        <v>3255.9730377656001</v>
      </c>
    </row>
    <row r="2178" spans="1:7" x14ac:dyDescent="0.35">
      <c r="A2178" t="s">
        <v>489</v>
      </c>
      <c r="B2178" t="s">
        <v>310</v>
      </c>
      <c r="C2178" t="s">
        <v>53</v>
      </c>
      <c r="D2178">
        <v>5</v>
      </c>
      <c r="E2178">
        <v>120</v>
      </c>
      <c r="F2178">
        <v>900</v>
      </c>
      <c r="G2178" s="1">
        <f t="shared" si="33"/>
        <v>0.09</v>
      </c>
    </row>
    <row r="2179" spans="1:7" x14ac:dyDescent="0.35">
      <c r="A2179" t="s">
        <v>489</v>
      </c>
      <c r="B2179" t="s">
        <v>310</v>
      </c>
      <c r="C2179" t="s">
        <v>53</v>
      </c>
      <c r="D2179">
        <v>5</v>
      </c>
      <c r="E2179">
        <v>120</v>
      </c>
      <c r="F2179">
        <v>900</v>
      </c>
      <c r="G2179" s="1">
        <f t="shared" ref="G2179:G2242" si="34">+F2179/10000</f>
        <v>0.09</v>
      </c>
    </row>
    <row r="2180" spans="1:7" x14ac:dyDescent="0.35">
      <c r="A2180" t="s">
        <v>489</v>
      </c>
      <c r="B2180" t="s">
        <v>310</v>
      </c>
      <c r="C2180" t="s">
        <v>53</v>
      </c>
      <c r="D2180">
        <v>5</v>
      </c>
      <c r="E2180">
        <v>120</v>
      </c>
      <c r="F2180">
        <v>900</v>
      </c>
      <c r="G2180" s="1">
        <f t="shared" si="34"/>
        <v>0.09</v>
      </c>
    </row>
    <row r="2181" spans="1:7" x14ac:dyDescent="0.35">
      <c r="A2181" t="s">
        <v>489</v>
      </c>
      <c r="B2181" t="s">
        <v>310</v>
      </c>
      <c r="C2181" t="s">
        <v>53</v>
      </c>
      <c r="D2181">
        <v>4</v>
      </c>
      <c r="E2181">
        <v>1260</v>
      </c>
      <c r="F2181">
        <v>60300</v>
      </c>
      <c r="G2181" s="1">
        <f t="shared" si="34"/>
        <v>6.03</v>
      </c>
    </row>
    <row r="2182" spans="1:7" x14ac:dyDescent="0.35">
      <c r="A2182" t="s">
        <v>489</v>
      </c>
      <c r="B2182" t="s">
        <v>310</v>
      </c>
      <c r="C2182" t="s">
        <v>53</v>
      </c>
      <c r="D2182">
        <v>4</v>
      </c>
      <c r="E2182">
        <v>11329.230971000001</v>
      </c>
      <c r="F2182">
        <v>1548989.7591029999</v>
      </c>
      <c r="G2182" s="1">
        <f t="shared" si="34"/>
        <v>154.89897591029998</v>
      </c>
    </row>
    <row r="2183" spans="1:7" x14ac:dyDescent="0.35">
      <c r="A2183" t="s">
        <v>489</v>
      </c>
      <c r="B2183" t="s">
        <v>310</v>
      </c>
      <c r="C2183" t="s">
        <v>53</v>
      </c>
      <c r="D2183">
        <v>5</v>
      </c>
      <c r="E2183">
        <v>120</v>
      </c>
      <c r="F2183">
        <v>900</v>
      </c>
      <c r="G2183" s="1">
        <f t="shared" si="34"/>
        <v>0.09</v>
      </c>
    </row>
    <row r="2184" spans="1:7" x14ac:dyDescent="0.35">
      <c r="A2184" t="s">
        <v>489</v>
      </c>
      <c r="B2184" t="s">
        <v>310</v>
      </c>
      <c r="C2184" t="s">
        <v>53</v>
      </c>
      <c r="D2184">
        <v>5</v>
      </c>
      <c r="E2184">
        <v>120</v>
      </c>
      <c r="F2184">
        <v>900</v>
      </c>
      <c r="G2184" s="1">
        <f t="shared" si="34"/>
        <v>0.09</v>
      </c>
    </row>
    <row r="2185" spans="1:7" x14ac:dyDescent="0.35">
      <c r="A2185" t="s">
        <v>489</v>
      </c>
      <c r="B2185" t="s">
        <v>310</v>
      </c>
      <c r="C2185" t="s">
        <v>53</v>
      </c>
      <c r="D2185">
        <v>4</v>
      </c>
      <c r="E2185">
        <v>960</v>
      </c>
      <c r="F2185">
        <v>22500</v>
      </c>
      <c r="G2185" s="1">
        <f t="shared" si="34"/>
        <v>2.25</v>
      </c>
    </row>
    <row r="2186" spans="1:7" x14ac:dyDescent="0.35">
      <c r="A2186" t="s">
        <v>489</v>
      </c>
      <c r="B2186" t="s">
        <v>310</v>
      </c>
      <c r="C2186" t="s">
        <v>53</v>
      </c>
      <c r="D2186">
        <v>4</v>
      </c>
      <c r="E2186">
        <v>2700</v>
      </c>
      <c r="F2186">
        <v>143100</v>
      </c>
      <c r="G2186" s="1">
        <f t="shared" si="34"/>
        <v>14.31</v>
      </c>
    </row>
    <row r="2187" spans="1:7" x14ac:dyDescent="0.35">
      <c r="A2187" t="s">
        <v>489</v>
      </c>
      <c r="B2187" t="s">
        <v>310</v>
      </c>
      <c r="C2187" t="s">
        <v>53</v>
      </c>
      <c r="D2187">
        <v>4</v>
      </c>
      <c r="E2187">
        <v>4260</v>
      </c>
      <c r="F2187">
        <v>424800</v>
      </c>
      <c r="G2187" s="1">
        <f t="shared" si="34"/>
        <v>42.48</v>
      </c>
    </row>
    <row r="2188" spans="1:7" x14ac:dyDescent="0.35">
      <c r="A2188" t="s">
        <v>489</v>
      </c>
      <c r="B2188" t="s">
        <v>310</v>
      </c>
      <c r="C2188" t="s">
        <v>53</v>
      </c>
      <c r="D2188">
        <v>4</v>
      </c>
      <c r="E2188">
        <v>2220</v>
      </c>
      <c r="F2188">
        <v>159300</v>
      </c>
      <c r="G2188" s="1">
        <f t="shared" si="34"/>
        <v>15.93</v>
      </c>
    </row>
    <row r="2189" spans="1:7" x14ac:dyDescent="0.35">
      <c r="A2189" t="s">
        <v>489</v>
      </c>
      <c r="B2189" t="s">
        <v>310</v>
      </c>
      <c r="C2189" t="s">
        <v>53</v>
      </c>
      <c r="D2189">
        <v>4</v>
      </c>
      <c r="E2189">
        <v>240</v>
      </c>
      <c r="F2189">
        <v>2700</v>
      </c>
      <c r="G2189" s="1">
        <f t="shared" si="34"/>
        <v>0.27</v>
      </c>
    </row>
    <row r="2190" spans="1:7" x14ac:dyDescent="0.35">
      <c r="A2190" t="s">
        <v>489</v>
      </c>
      <c r="B2190" t="s">
        <v>310</v>
      </c>
      <c r="C2190" t="s">
        <v>53</v>
      </c>
      <c r="D2190">
        <v>4</v>
      </c>
      <c r="E2190">
        <v>120</v>
      </c>
      <c r="F2190">
        <v>900</v>
      </c>
      <c r="G2190" s="1">
        <f t="shared" si="34"/>
        <v>0.09</v>
      </c>
    </row>
    <row r="2191" spans="1:7" x14ac:dyDescent="0.35">
      <c r="A2191" t="s">
        <v>489</v>
      </c>
      <c r="B2191" t="s">
        <v>310</v>
      </c>
      <c r="C2191" t="s">
        <v>53</v>
      </c>
      <c r="D2191">
        <v>4</v>
      </c>
      <c r="E2191">
        <v>1930.084051</v>
      </c>
      <c r="F2191">
        <v>168125.53049999999</v>
      </c>
      <c r="G2191" s="1">
        <f t="shared" si="34"/>
        <v>16.812553049999998</v>
      </c>
    </row>
    <row r="2192" spans="1:7" x14ac:dyDescent="0.35">
      <c r="A2192" t="s">
        <v>489</v>
      </c>
      <c r="B2192" t="s">
        <v>310</v>
      </c>
      <c r="C2192" t="s">
        <v>53</v>
      </c>
      <c r="D2192">
        <v>4</v>
      </c>
      <c r="E2192">
        <v>1440</v>
      </c>
      <c r="F2192">
        <v>81900</v>
      </c>
      <c r="G2192" s="1">
        <f t="shared" si="34"/>
        <v>8.19</v>
      </c>
    </row>
    <row r="2193" spans="1:7" x14ac:dyDescent="0.35">
      <c r="A2193" t="s">
        <v>489</v>
      </c>
      <c r="B2193" t="s">
        <v>310</v>
      </c>
      <c r="C2193" t="s">
        <v>53</v>
      </c>
      <c r="D2193">
        <v>5</v>
      </c>
      <c r="E2193">
        <v>44.970469999999999</v>
      </c>
      <c r="F2193">
        <v>52.295377999999999</v>
      </c>
      <c r="G2193" s="1">
        <f t="shared" si="34"/>
        <v>5.2295377999999997E-3</v>
      </c>
    </row>
    <row r="2194" spans="1:7" x14ac:dyDescent="0.35">
      <c r="A2194" t="s">
        <v>489</v>
      </c>
      <c r="B2194" t="s">
        <v>310</v>
      </c>
      <c r="C2194" t="s">
        <v>53</v>
      </c>
      <c r="D2194">
        <v>4</v>
      </c>
      <c r="E2194">
        <v>109.281891</v>
      </c>
      <c r="F2194">
        <v>207.710948</v>
      </c>
      <c r="G2194" s="1">
        <f t="shared" si="34"/>
        <v>2.0771094800000001E-2</v>
      </c>
    </row>
    <row r="2195" spans="1:7" x14ac:dyDescent="0.35">
      <c r="A2195" t="s">
        <v>489</v>
      </c>
      <c r="B2195" t="s">
        <v>310</v>
      </c>
      <c r="C2195" t="s">
        <v>53</v>
      </c>
      <c r="D2195">
        <v>5</v>
      </c>
      <c r="E2195">
        <v>120</v>
      </c>
      <c r="F2195">
        <v>900</v>
      </c>
      <c r="G2195" s="1">
        <f t="shared" si="34"/>
        <v>0.09</v>
      </c>
    </row>
    <row r="2196" spans="1:7" x14ac:dyDescent="0.35">
      <c r="A2196" t="s">
        <v>489</v>
      </c>
      <c r="B2196" t="s">
        <v>310</v>
      </c>
      <c r="C2196" t="s">
        <v>53</v>
      </c>
      <c r="D2196">
        <v>5</v>
      </c>
      <c r="E2196">
        <v>120</v>
      </c>
      <c r="F2196">
        <v>900</v>
      </c>
      <c r="G2196" s="1">
        <f t="shared" si="34"/>
        <v>0.09</v>
      </c>
    </row>
    <row r="2197" spans="1:7" x14ac:dyDescent="0.35">
      <c r="A2197" t="s">
        <v>489</v>
      </c>
      <c r="B2197" t="s">
        <v>310</v>
      </c>
      <c r="C2197" t="s">
        <v>53</v>
      </c>
      <c r="D2197">
        <v>5</v>
      </c>
      <c r="E2197">
        <v>120</v>
      </c>
      <c r="F2197">
        <v>900</v>
      </c>
      <c r="G2197" s="1">
        <f t="shared" si="34"/>
        <v>0.09</v>
      </c>
    </row>
    <row r="2198" spans="1:7" x14ac:dyDescent="0.35">
      <c r="A2198" t="s">
        <v>489</v>
      </c>
      <c r="B2198" t="s">
        <v>310</v>
      </c>
      <c r="C2198" t="s">
        <v>53</v>
      </c>
      <c r="D2198">
        <v>4</v>
      </c>
      <c r="E2198">
        <v>1994.512234</v>
      </c>
      <c r="F2198">
        <v>50934.338334</v>
      </c>
      <c r="G2198" s="1">
        <f t="shared" si="34"/>
        <v>5.0934338333999998</v>
      </c>
    </row>
    <row r="2199" spans="1:7" x14ac:dyDescent="0.35">
      <c r="A2199" t="s">
        <v>489</v>
      </c>
      <c r="B2199" t="s">
        <v>310</v>
      </c>
      <c r="C2199" t="s">
        <v>53</v>
      </c>
      <c r="D2199">
        <v>4</v>
      </c>
      <c r="E2199">
        <v>544.56058800000005</v>
      </c>
      <c r="F2199">
        <v>6305.0386060000001</v>
      </c>
      <c r="G2199" s="1">
        <f t="shared" si="34"/>
        <v>0.63050386059999997</v>
      </c>
    </row>
    <row r="2200" spans="1:7" x14ac:dyDescent="0.35">
      <c r="A2200" t="s">
        <v>489</v>
      </c>
      <c r="B2200" t="s">
        <v>310</v>
      </c>
      <c r="C2200" t="s">
        <v>53</v>
      </c>
      <c r="D2200">
        <v>4</v>
      </c>
      <c r="E2200">
        <v>14058.340109000001</v>
      </c>
      <c r="F2200">
        <v>1788788.3368190001</v>
      </c>
      <c r="G2200" s="1">
        <f t="shared" si="34"/>
        <v>178.87883368190001</v>
      </c>
    </row>
    <row r="2201" spans="1:7" x14ac:dyDescent="0.35">
      <c r="A2201" t="s">
        <v>489</v>
      </c>
      <c r="B2201" t="s">
        <v>310</v>
      </c>
      <c r="C2201" t="s">
        <v>53</v>
      </c>
      <c r="D2201">
        <v>5</v>
      </c>
      <c r="E2201">
        <v>255264.216969</v>
      </c>
      <c r="F2201">
        <v>280468324.51245999</v>
      </c>
      <c r="G2201" s="1">
        <f t="shared" si="34"/>
        <v>28046.832451245999</v>
      </c>
    </row>
    <row r="2202" spans="1:7" x14ac:dyDescent="0.35">
      <c r="A2202" t="s">
        <v>515</v>
      </c>
      <c r="B2202" t="s">
        <v>310</v>
      </c>
      <c r="C2202" t="s">
        <v>53</v>
      </c>
      <c r="D2202">
        <v>5</v>
      </c>
      <c r="E2202">
        <v>4200</v>
      </c>
      <c r="F2202">
        <v>162000</v>
      </c>
      <c r="G2202" s="1">
        <f t="shared" si="34"/>
        <v>16.2</v>
      </c>
    </row>
    <row r="2203" spans="1:7" x14ac:dyDescent="0.35">
      <c r="A2203" t="s">
        <v>515</v>
      </c>
      <c r="B2203" t="s">
        <v>310</v>
      </c>
      <c r="C2203" t="s">
        <v>53</v>
      </c>
      <c r="D2203">
        <v>5</v>
      </c>
      <c r="E2203">
        <v>2946.0918040000001</v>
      </c>
      <c r="F2203">
        <v>39183.362273999999</v>
      </c>
      <c r="G2203" s="1">
        <f t="shared" si="34"/>
        <v>3.9183362273999998</v>
      </c>
    </row>
    <row r="2204" spans="1:7" x14ac:dyDescent="0.35">
      <c r="A2204" t="s">
        <v>515</v>
      </c>
      <c r="B2204" t="s">
        <v>310</v>
      </c>
      <c r="C2204" t="s">
        <v>53</v>
      </c>
      <c r="D2204">
        <v>5</v>
      </c>
      <c r="E2204">
        <v>5592.5210319999996</v>
      </c>
      <c r="F2204">
        <v>307423.77191499999</v>
      </c>
      <c r="G2204" s="1">
        <f t="shared" si="34"/>
        <v>30.742377191499997</v>
      </c>
    </row>
    <row r="2205" spans="1:7" x14ac:dyDescent="0.35">
      <c r="A2205" t="s">
        <v>515</v>
      </c>
      <c r="B2205" t="s">
        <v>310</v>
      </c>
      <c r="C2205" t="s">
        <v>53</v>
      </c>
      <c r="D2205">
        <v>5</v>
      </c>
      <c r="E2205">
        <v>308.27705900000001</v>
      </c>
      <c r="F2205">
        <v>1406.9192949999999</v>
      </c>
      <c r="G2205" s="1">
        <f t="shared" si="34"/>
        <v>0.14069192949999998</v>
      </c>
    </row>
    <row r="2206" spans="1:7" x14ac:dyDescent="0.35">
      <c r="A2206" t="s">
        <v>515</v>
      </c>
      <c r="B2206" t="s">
        <v>310</v>
      </c>
      <c r="C2206" t="s">
        <v>53</v>
      </c>
      <c r="D2206">
        <v>5</v>
      </c>
      <c r="E2206">
        <v>6180</v>
      </c>
      <c r="F2206">
        <v>297900</v>
      </c>
      <c r="G2206" s="1">
        <f t="shared" si="34"/>
        <v>29.79</v>
      </c>
    </row>
    <row r="2207" spans="1:7" x14ac:dyDescent="0.35">
      <c r="A2207" t="s">
        <v>515</v>
      </c>
      <c r="B2207" t="s">
        <v>310</v>
      </c>
      <c r="C2207" t="s">
        <v>53</v>
      </c>
      <c r="D2207">
        <v>5</v>
      </c>
      <c r="E2207">
        <v>4757.1462270000002</v>
      </c>
      <c r="F2207">
        <v>240506.458594</v>
      </c>
      <c r="G2207" s="1">
        <f t="shared" si="34"/>
        <v>24.050645859399999</v>
      </c>
    </row>
    <row r="2208" spans="1:7" x14ac:dyDescent="0.35">
      <c r="A2208" t="s">
        <v>515</v>
      </c>
      <c r="B2208" t="s">
        <v>310</v>
      </c>
      <c r="C2208" t="s">
        <v>53</v>
      </c>
      <c r="D2208">
        <v>5</v>
      </c>
      <c r="E2208">
        <v>2880</v>
      </c>
      <c r="F2208">
        <v>107100</v>
      </c>
      <c r="G2208" s="1">
        <f t="shared" si="34"/>
        <v>10.71</v>
      </c>
    </row>
    <row r="2209" spans="1:7" x14ac:dyDescent="0.35">
      <c r="A2209" t="s">
        <v>515</v>
      </c>
      <c r="B2209" t="s">
        <v>310</v>
      </c>
      <c r="C2209" t="s">
        <v>53</v>
      </c>
      <c r="D2209">
        <v>4</v>
      </c>
      <c r="E2209">
        <v>360</v>
      </c>
      <c r="F2209">
        <v>6300</v>
      </c>
      <c r="G2209" s="1">
        <f t="shared" si="34"/>
        <v>0.63</v>
      </c>
    </row>
    <row r="2210" spans="1:7" x14ac:dyDescent="0.35">
      <c r="A2210" t="s">
        <v>515</v>
      </c>
      <c r="B2210" t="s">
        <v>310</v>
      </c>
      <c r="C2210" t="s">
        <v>53</v>
      </c>
      <c r="D2210">
        <v>4</v>
      </c>
      <c r="E2210">
        <v>360</v>
      </c>
      <c r="F2210">
        <v>5400</v>
      </c>
      <c r="G2210" s="1">
        <f t="shared" si="34"/>
        <v>0.54</v>
      </c>
    </row>
    <row r="2211" spans="1:7" x14ac:dyDescent="0.35">
      <c r="A2211" t="s">
        <v>515</v>
      </c>
      <c r="B2211" t="s">
        <v>310</v>
      </c>
      <c r="C2211" t="s">
        <v>53</v>
      </c>
      <c r="D2211">
        <v>5</v>
      </c>
      <c r="E2211">
        <v>3300</v>
      </c>
      <c r="F2211">
        <v>111600</v>
      </c>
      <c r="G2211" s="1">
        <f t="shared" si="34"/>
        <v>11.16</v>
      </c>
    </row>
    <row r="2212" spans="1:7" x14ac:dyDescent="0.35">
      <c r="A2212" t="s">
        <v>515</v>
      </c>
      <c r="B2212" t="s">
        <v>310</v>
      </c>
      <c r="C2212" t="s">
        <v>53</v>
      </c>
      <c r="D2212">
        <v>5</v>
      </c>
      <c r="E2212">
        <v>2640</v>
      </c>
      <c r="F2212">
        <v>138600</v>
      </c>
      <c r="G2212" s="1">
        <f t="shared" si="34"/>
        <v>13.86</v>
      </c>
    </row>
    <row r="2213" spans="1:7" x14ac:dyDescent="0.35">
      <c r="A2213" t="s">
        <v>515</v>
      </c>
      <c r="B2213" t="s">
        <v>310</v>
      </c>
      <c r="C2213" t="s">
        <v>53</v>
      </c>
      <c r="D2213">
        <v>5</v>
      </c>
      <c r="E2213">
        <v>2940</v>
      </c>
      <c r="F2213">
        <v>133200</v>
      </c>
      <c r="G2213" s="1">
        <f t="shared" si="34"/>
        <v>13.32</v>
      </c>
    </row>
    <row r="2214" spans="1:7" x14ac:dyDescent="0.35">
      <c r="A2214" t="s">
        <v>515</v>
      </c>
      <c r="B2214" t="s">
        <v>310</v>
      </c>
      <c r="C2214" t="s">
        <v>53</v>
      </c>
      <c r="D2214">
        <v>4</v>
      </c>
      <c r="E2214">
        <v>660</v>
      </c>
      <c r="F2214">
        <v>12600</v>
      </c>
      <c r="G2214" s="1">
        <f t="shared" si="34"/>
        <v>1.26</v>
      </c>
    </row>
    <row r="2215" spans="1:7" x14ac:dyDescent="0.35">
      <c r="A2215" t="s">
        <v>515</v>
      </c>
      <c r="B2215" t="s">
        <v>310</v>
      </c>
      <c r="C2215" t="s">
        <v>53</v>
      </c>
      <c r="D2215">
        <v>4</v>
      </c>
      <c r="E2215">
        <v>660</v>
      </c>
      <c r="F2215">
        <v>18000</v>
      </c>
      <c r="G2215" s="1">
        <f t="shared" si="34"/>
        <v>1.8</v>
      </c>
    </row>
    <row r="2216" spans="1:7" x14ac:dyDescent="0.35">
      <c r="A2216" t="s">
        <v>515</v>
      </c>
      <c r="B2216" t="s">
        <v>310</v>
      </c>
      <c r="C2216" t="s">
        <v>53</v>
      </c>
      <c r="D2216">
        <v>4</v>
      </c>
      <c r="E2216">
        <v>2520</v>
      </c>
      <c r="F2216">
        <v>94500</v>
      </c>
      <c r="G2216" s="1">
        <f t="shared" si="34"/>
        <v>9.4499999999999993</v>
      </c>
    </row>
    <row r="2217" spans="1:7" x14ac:dyDescent="0.35">
      <c r="A2217" t="s">
        <v>515</v>
      </c>
      <c r="B2217" t="s">
        <v>310</v>
      </c>
      <c r="C2217" t="s">
        <v>53</v>
      </c>
      <c r="D2217">
        <v>4</v>
      </c>
      <c r="E2217">
        <v>420</v>
      </c>
      <c r="F2217">
        <v>6300</v>
      </c>
      <c r="G2217" s="1">
        <f t="shared" si="34"/>
        <v>0.63</v>
      </c>
    </row>
    <row r="2218" spans="1:7" x14ac:dyDescent="0.35">
      <c r="A2218" t="s">
        <v>515</v>
      </c>
      <c r="B2218" t="s">
        <v>310</v>
      </c>
      <c r="C2218" t="s">
        <v>53</v>
      </c>
      <c r="D2218">
        <v>4</v>
      </c>
      <c r="E2218">
        <v>2640</v>
      </c>
      <c r="F2218">
        <v>161100</v>
      </c>
      <c r="G2218" s="1">
        <f t="shared" si="34"/>
        <v>16.11</v>
      </c>
    </row>
    <row r="2219" spans="1:7" x14ac:dyDescent="0.35">
      <c r="A2219" t="s">
        <v>515</v>
      </c>
      <c r="B2219" t="s">
        <v>310</v>
      </c>
      <c r="C2219" t="s">
        <v>53</v>
      </c>
      <c r="D2219">
        <v>4</v>
      </c>
      <c r="E2219">
        <v>1200</v>
      </c>
      <c r="F2219">
        <v>63000</v>
      </c>
      <c r="G2219" s="1">
        <f t="shared" si="34"/>
        <v>6.3</v>
      </c>
    </row>
    <row r="2220" spans="1:7" x14ac:dyDescent="0.35">
      <c r="A2220" t="s">
        <v>515</v>
      </c>
      <c r="B2220" t="s">
        <v>310</v>
      </c>
      <c r="C2220" t="s">
        <v>53</v>
      </c>
      <c r="D2220">
        <v>4</v>
      </c>
      <c r="E2220">
        <v>420</v>
      </c>
      <c r="F2220">
        <v>10800</v>
      </c>
      <c r="G2220" s="1">
        <f t="shared" si="34"/>
        <v>1.08</v>
      </c>
    </row>
    <row r="2221" spans="1:7" x14ac:dyDescent="0.35">
      <c r="A2221" t="s">
        <v>515</v>
      </c>
      <c r="B2221" t="s">
        <v>310</v>
      </c>
      <c r="C2221" t="s">
        <v>53</v>
      </c>
      <c r="D2221">
        <v>4</v>
      </c>
      <c r="E2221">
        <v>420</v>
      </c>
      <c r="F2221">
        <v>10800</v>
      </c>
      <c r="G2221" s="1">
        <f t="shared" si="34"/>
        <v>1.08</v>
      </c>
    </row>
    <row r="2222" spans="1:7" x14ac:dyDescent="0.35">
      <c r="A2222" t="s">
        <v>515</v>
      </c>
      <c r="B2222" t="s">
        <v>310</v>
      </c>
      <c r="C2222" t="s">
        <v>53</v>
      </c>
      <c r="D2222">
        <v>5</v>
      </c>
      <c r="E2222">
        <v>2760</v>
      </c>
      <c r="F2222">
        <v>191700</v>
      </c>
      <c r="G2222" s="1">
        <f t="shared" si="34"/>
        <v>19.170000000000002</v>
      </c>
    </row>
    <row r="2223" spans="1:7" x14ac:dyDescent="0.35">
      <c r="A2223" t="s">
        <v>515</v>
      </c>
      <c r="B2223" t="s">
        <v>310</v>
      </c>
      <c r="C2223" t="s">
        <v>53</v>
      </c>
      <c r="D2223">
        <v>4</v>
      </c>
      <c r="E2223">
        <v>188010.93705800001</v>
      </c>
      <c r="F2223">
        <v>82633466.110176995</v>
      </c>
      <c r="G2223" s="1">
        <f t="shared" si="34"/>
        <v>8263.3466110176996</v>
      </c>
    </row>
    <row r="2224" spans="1:7" x14ac:dyDescent="0.35">
      <c r="A2224" t="s">
        <v>515</v>
      </c>
      <c r="B2224" t="s">
        <v>310</v>
      </c>
      <c r="C2224" t="s">
        <v>53</v>
      </c>
      <c r="D2224">
        <v>4</v>
      </c>
      <c r="E2224">
        <v>120</v>
      </c>
      <c r="F2224">
        <v>900</v>
      </c>
      <c r="G2224" s="1">
        <f t="shared" si="34"/>
        <v>0.09</v>
      </c>
    </row>
    <row r="2225" spans="1:7" x14ac:dyDescent="0.35">
      <c r="A2225" t="s">
        <v>515</v>
      </c>
      <c r="B2225" t="s">
        <v>310</v>
      </c>
      <c r="C2225" t="s">
        <v>53</v>
      </c>
      <c r="D2225">
        <v>4</v>
      </c>
      <c r="E2225">
        <v>2280</v>
      </c>
      <c r="F2225">
        <v>77400</v>
      </c>
      <c r="G2225" s="1">
        <f t="shared" si="34"/>
        <v>7.74</v>
      </c>
    </row>
    <row r="2226" spans="1:7" x14ac:dyDescent="0.35">
      <c r="A2226" t="s">
        <v>515</v>
      </c>
      <c r="B2226" t="s">
        <v>310</v>
      </c>
      <c r="C2226" t="s">
        <v>53</v>
      </c>
      <c r="D2226">
        <v>4</v>
      </c>
      <c r="E2226">
        <v>1200</v>
      </c>
      <c r="F2226">
        <v>45900</v>
      </c>
      <c r="G2226" s="1">
        <f t="shared" si="34"/>
        <v>4.59</v>
      </c>
    </row>
    <row r="2227" spans="1:7" x14ac:dyDescent="0.35">
      <c r="A2227" t="s">
        <v>515</v>
      </c>
      <c r="B2227" t="s">
        <v>310</v>
      </c>
      <c r="C2227" t="s">
        <v>53</v>
      </c>
      <c r="D2227">
        <v>4</v>
      </c>
      <c r="E2227">
        <v>240</v>
      </c>
      <c r="F2227">
        <v>2700</v>
      </c>
      <c r="G2227" s="1">
        <f t="shared" si="34"/>
        <v>0.27</v>
      </c>
    </row>
    <row r="2228" spans="1:7" x14ac:dyDescent="0.35">
      <c r="A2228" t="s">
        <v>515</v>
      </c>
      <c r="B2228" t="s">
        <v>310</v>
      </c>
      <c r="C2228" t="s">
        <v>53</v>
      </c>
      <c r="D2228">
        <v>4</v>
      </c>
      <c r="E2228">
        <v>3180</v>
      </c>
      <c r="F2228">
        <v>221400</v>
      </c>
      <c r="G2228" s="1">
        <f t="shared" si="34"/>
        <v>22.14</v>
      </c>
    </row>
    <row r="2229" spans="1:7" x14ac:dyDescent="0.35">
      <c r="A2229" t="s">
        <v>515</v>
      </c>
      <c r="B2229" t="s">
        <v>310</v>
      </c>
      <c r="C2229" t="s">
        <v>53</v>
      </c>
      <c r="D2229">
        <v>4</v>
      </c>
      <c r="E2229">
        <v>5040</v>
      </c>
      <c r="F2229">
        <v>632700</v>
      </c>
      <c r="G2229" s="1">
        <f t="shared" si="34"/>
        <v>63.27</v>
      </c>
    </row>
    <row r="2230" spans="1:7" x14ac:dyDescent="0.35">
      <c r="A2230" t="s">
        <v>515</v>
      </c>
      <c r="B2230" t="s">
        <v>310</v>
      </c>
      <c r="C2230" t="s">
        <v>53</v>
      </c>
      <c r="D2230">
        <v>4</v>
      </c>
      <c r="E2230">
        <v>420</v>
      </c>
      <c r="F2230">
        <v>10800</v>
      </c>
      <c r="G2230" s="1">
        <f t="shared" si="34"/>
        <v>1.08</v>
      </c>
    </row>
    <row r="2231" spans="1:7" x14ac:dyDescent="0.35">
      <c r="A2231" t="s">
        <v>515</v>
      </c>
      <c r="B2231" t="s">
        <v>310</v>
      </c>
      <c r="C2231" t="s">
        <v>53</v>
      </c>
      <c r="D2231">
        <v>5</v>
      </c>
      <c r="E2231">
        <v>6960</v>
      </c>
      <c r="F2231">
        <v>563400</v>
      </c>
      <c r="G2231" s="1">
        <f t="shared" si="34"/>
        <v>56.34</v>
      </c>
    </row>
    <row r="2232" spans="1:7" x14ac:dyDescent="0.35">
      <c r="A2232" t="s">
        <v>515</v>
      </c>
      <c r="B2232" t="s">
        <v>310</v>
      </c>
      <c r="C2232" t="s">
        <v>53</v>
      </c>
      <c r="D2232">
        <v>4</v>
      </c>
      <c r="E2232">
        <v>240</v>
      </c>
      <c r="F2232">
        <v>2700</v>
      </c>
      <c r="G2232" s="1">
        <f t="shared" si="34"/>
        <v>0.27</v>
      </c>
    </row>
    <row r="2233" spans="1:7" x14ac:dyDescent="0.35">
      <c r="A2233" t="s">
        <v>515</v>
      </c>
      <c r="B2233" t="s">
        <v>310</v>
      </c>
      <c r="C2233" t="s">
        <v>53</v>
      </c>
      <c r="D2233">
        <v>4</v>
      </c>
      <c r="E2233">
        <v>180</v>
      </c>
      <c r="F2233">
        <v>1800</v>
      </c>
      <c r="G2233" s="1">
        <f t="shared" si="34"/>
        <v>0.18</v>
      </c>
    </row>
    <row r="2234" spans="1:7" x14ac:dyDescent="0.35">
      <c r="A2234" t="s">
        <v>515</v>
      </c>
      <c r="B2234" t="s">
        <v>310</v>
      </c>
      <c r="C2234" t="s">
        <v>53</v>
      </c>
      <c r="D2234">
        <v>4</v>
      </c>
      <c r="E2234">
        <v>300</v>
      </c>
      <c r="F2234">
        <v>3600</v>
      </c>
      <c r="G2234" s="1">
        <f t="shared" si="34"/>
        <v>0.36</v>
      </c>
    </row>
    <row r="2235" spans="1:7" x14ac:dyDescent="0.35">
      <c r="A2235" t="s">
        <v>515</v>
      </c>
      <c r="B2235" t="s">
        <v>310</v>
      </c>
      <c r="C2235" t="s">
        <v>53</v>
      </c>
      <c r="D2235">
        <v>4</v>
      </c>
      <c r="E2235">
        <v>540</v>
      </c>
      <c r="F2235">
        <v>9900</v>
      </c>
      <c r="G2235" s="1">
        <f t="shared" si="34"/>
        <v>0.99</v>
      </c>
    </row>
    <row r="2236" spans="1:7" x14ac:dyDescent="0.35">
      <c r="A2236" t="s">
        <v>515</v>
      </c>
      <c r="B2236" t="s">
        <v>310</v>
      </c>
      <c r="C2236" t="s">
        <v>53</v>
      </c>
      <c r="D2236">
        <v>4</v>
      </c>
      <c r="E2236">
        <v>300</v>
      </c>
      <c r="F2236">
        <v>3600</v>
      </c>
      <c r="G2236" s="1">
        <f t="shared" si="34"/>
        <v>0.36</v>
      </c>
    </row>
    <row r="2237" spans="1:7" x14ac:dyDescent="0.35">
      <c r="A2237" t="s">
        <v>515</v>
      </c>
      <c r="B2237" t="s">
        <v>310</v>
      </c>
      <c r="C2237" t="s">
        <v>53</v>
      </c>
      <c r="D2237">
        <v>4</v>
      </c>
      <c r="E2237">
        <v>300</v>
      </c>
      <c r="F2237">
        <v>3600</v>
      </c>
      <c r="G2237" s="1">
        <f t="shared" si="34"/>
        <v>0.36</v>
      </c>
    </row>
    <row r="2238" spans="1:7" x14ac:dyDescent="0.35">
      <c r="A2238" t="s">
        <v>515</v>
      </c>
      <c r="B2238" t="s">
        <v>310</v>
      </c>
      <c r="C2238" t="s">
        <v>53</v>
      </c>
      <c r="D2238">
        <v>4</v>
      </c>
      <c r="E2238">
        <v>3060</v>
      </c>
      <c r="F2238">
        <v>129600</v>
      </c>
      <c r="G2238" s="1">
        <f t="shared" si="34"/>
        <v>12.96</v>
      </c>
    </row>
    <row r="2239" spans="1:7" x14ac:dyDescent="0.35">
      <c r="A2239" t="s">
        <v>515</v>
      </c>
      <c r="B2239" t="s">
        <v>310</v>
      </c>
      <c r="C2239" t="s">
        <v>53</v>
      </c>
      <c r="D2239">
        <v>5</v>
      </c>
      <c r="E2239">
        <v>2940</v>
      </c>
      <c r="F2239">
        <v>106200</v>
      </c>
      <c r="G2239" s="1">
        <f t="shared" si="34"/>
        <v>10.62</v>
      </c>
    </row>
    <row r="2240" spans="1:7" x14ac:dyDescent="0.35">
      <c r="A2240" t="s">
        <v>515</v>
      </c>
      <c r="B2240" t="s">
        <v>310</v>
      </c>
      <c r="C2240" t="s">
        <v>53</v>
      </c>
      <c r="D2240">
        <v>5</v>
      </c>
      <c r="E2240">
        <v>5040</v>
      </c>
      <c r="F2240">
        <v>297000</v>
      </c>
      <c r="G2240" s="1">
        <f t="shared" si="34"/>
        <v>29.7</v>
      </c>
    </row>
    <row r="2241" spans="1:7" x14ac:dyDescent="0.35">
      <c r="A2241" t="s">
        <v>515</v>
      </c>
      <c r="B2241" t="s">
        <v>310</v>
      </c>
      <c r="C2241" t="s">
        <v>53</v>
      </c>
      <c r="D2241">
        <v>5</v>
      </c>
      <c r="E2241">
        <v>3840</v>
      </c>
      <c r="F2241">
        <v>180000</v>
      </c>
      <c r="G2241" s="1">
        <f t="shared" si="34"/>
        <v>18</v>
      </c>
    </row>
    <row r="2242" spans="1:7" x14ac:dyDescent="0.35">
      <c r="A2242" t="s">
        <v>515</v>
      </c>
      <c r="B2242" t="s">
        <v>310</v>
      </c>
      <c r="C2242" t="s">
        <v>53</v>
      </c>
      <c r="D2242">
        <v>5</v>
      </c>
      <c r="E2242">
        <v>11460</v>
      </c>
      <c r="F2242">
        <v>550800</v>
      </c>
      <c r="G2242" s="1">
        <f t="shared" si="34"/>
        <v>55.08</v>
      </c>
    </row>
    <row r="2243" spans="1:7" x14ac:dyDescent="0.35">
      <c r="A2243" t="s">
        <v>515</v>
      </c>
      <c r="B2243" t="s">
        <v>310</v>
      </c>
      <c r="C2243" t="s">
        <v>53</v>
      </c>
      <c r="D2243">
        <v>5</v>
      </c>
      <c r="E2243">
        <v>5400</v>
      </c>
      <c r="F2243">
        <v>356400</v>
      </c>
      <c r="G2243" s="1">
        <f t="shared" ref="G2243:G2306" si="35">+F2243/10000</f>
        <v>35.64</v>
      </c>
    </row>
    <row r="2244" spans="1:7" x14ac:dyDescent="0.35">
      <c r="A2244" t="s">
        <v>515</v>
      </c>
      <c r="B2244" t="s">
        <v>310</v>
      </c>
      <c r="C2244" t="s">
        <v>53</v>
      </c>
      <c r="D2244">
        <v>5</v>
      </c>
      <c r="E2244">
        <v>180</v>
      </c>
      <c r="F2244">
        <v>1800</v>
      </c>
      <c r="G2244" s="1">
        <f t="shared" si="35"/>
        <v>0.18</v>
      </c>
    </row>
    <row r="2245" spans="1:7" x14ac:dyDescent="0.35">
      <c r="A2245" t="s">
        <v>515</v>
      </c>
      <c r="B2245" t="s">
        <v>310</v>
      </c>
      <c r="C2245" t="s">
        <v>53</v>
      </c>
      <c r="D2245">
        <v>5</v>
      </c>
      <c r="E2245">
        <v>2280</v>
      </c>
      <c r="F2245">
        <v>102600</v>
      </c>
      <c r="G2245" s="1">
        <f t="shared" si="35"/>
        <v>10.26</v>
      </c>
    </row>
    <row r="2246" spans="1:7" x14ac:dyDescent="0.35">
      <c r="A2246" t="s">
        <v>515</v>
      </c>
      <c r="B2246" t="s">
        <v>310</v>
      </c>
      <c r="C2246" t="s">
        <v>53</v>
      </c>
      <c r="D2246">
        <v>5</v>
      </c>
      <c r="E2246">
        <v>10200</v>
      </c>
      <c r="F2246">
        <v>446400</v>
      </c>
      <c r="G2246" s="1">
        <f t="shared" si="35"/>
        <v>44.64</v>
      </c>
    </row>
    <row r="2247" spans="1:7" x14ac:dyDescent="0.35">
      <c r="A2247" t="s">
        <v>515</v>
      </c>
      <c r="B2247" t="s">
        <v>310</v>
      </c>
      <c r="C2247" t="s">
        <v>53</v>
      </c>
      <c r="D2247">
        <v>5</v>
      </c>
      <c r="E2247">
        <v>14760</v>
      </c>
      <c r="F2247">
        <v>1774800</v>
      </c>
      <c r="G2247" s="1">
        <f t="shared" si="35"/>
        <v>177.48</v>
      </c>
    </row>
    <row r="2248" spans="1:7" x14ac:dyDescent="0.35">
      <c r="A2248" t="s">
        <v>515</v>
      </c>
      <c r="B2248" t="s">
        <v>310</v>
      </c>
      <c r="C2248" t="s">
        <v>53</v>
      </c>
      <c r="D2248">
        <v>4</v>
      </c>
      <c r="E2248">
        <v>600</v>
      </c>
      <c r="F2248">
        <v>9000</v>
      </c>
      <c r="G2248" s="1">
        <f t="shared" si="35"/>
        <v>0.9</v>
      </c>
    </row>
    <row r="2249" spans="1:7" x14ac:dyDescent="0.35">
      <c r="A2249" t="s">
        <v>515</v>
      </c>
      <c r="B2249" t="s">
        <v>310</v>
      </c>
      <c r="C2249" t="s">
        <v>53</v>
      </c>
      <c r="D2249">
        <v>4</v>
      </c>
      <c r="E2249">
        <v>180</v>
      </c>
      <c r="F2249">
        <v>1800</v>
      </c>
      <c r="G2249" s="1">
        <f t="shared" si="35"/>
        <v>0.18</v>
      </c>
    </row>
    <row r="2250" spans="1:7" x14ac:dyDescent="0.35">
      <c r="A2250" t="s">
        <v>515</v>
      </c>
      <c r="B2250" t="s">
        <v>310</v>
      </c>
      <c r="C2250" t="s">
        <v>53</v>
      </c>
      <c r="D2250">
        <v>5</v>
      </c>
      <c r="E2250">
        <v>120</v>
      </c>
      <c r="F2250">
        <v>900</v>
      </c>
      <c r="G2250" s="1">
        <f t="shared" si="35"/>
        <v>0.09</v>
      </c>
    </row>
    <row r="2251" spans="1:7" x14ac:dyDescent="0.35">
      <c r="A2251" t="s">
        <v>515</v>
      </c>
      <c r="B2251" t="s">
        <v>310</v>
      </c>
      <c r="C2251" t="s">
        <v>53</v>
      </c>
      <c r="D2251">
        <v>4</v>
      </c>
      <c r="E2251">
        <v>770.38065099999994</v>
      </c>
      <c r="F2251">
        <v>10974.469499999999</v>
      </c>
      <c r="G2251" s="1">
        <f t="shared" si="35"/>
        <v>1.0974469499999999</v>
      </c>
    </row>
    <row r="2252" spans="1:7" x14ac:dyDescent="0.35">
      <c r="A2252" t="s">
        <v>515</v>
      </c>
      <c r="B2252" t="s">
        <v>310</v>
      </c>
      <c r="C2252" t="s">
        <v>53</v>
      </c>
      <c r="D2252">
        <v>4</v>
      </c>
      <c r="E2252">
        <v>300</v>
      </c>
      <c r="F2252">
        <v>5400</v>
      </c>
      <c r="G2252" s="1">
        <f t="shared" si="35"/>
        <v>0.54</v>
      </c>
    </row>
    <row r="2253" spans="1:7" x14ac:dyDescent="0.35">
      <c r="A2253" t="s">
        <v>515</v>
      </c>
      <c r="B2253" t="s">
        <v>310</v>
      </c>
      <c r="C2253" t="s">
        <v>53</v>
      </c>
      <c r="D2253">
        <v>5</v>
      </c>
      <c r="E2253">
        <v>120</v>
      </c>
      <c r="F2253">
        <v>900</v>
      </c>
      <c r="G2253" s="1">
        <f t="shared" si="35"/>
        <v>0.09</v>
      </c>
    </row>
    <row r="2254" spans="1:7" x14ac:dyDescent="0.35">
      <c r="A2254" t="s">
        <v>515</v>
      </c>
      <c r="B2254" t="s">
        <v>310</v>
      </c>
      <c r="C2254" t="s">
        <v>53</v>
      </c>
      <c r="D2254">
        <v>4</v>
      </c>
      <c r="E2254">
        <v>120</v>
      </c>
      <c r="F2254">
        <v>900</v>
      </c>
      <c r="G2254" s="1">
        <f t="shared" si="35"/>
        <v>0.09</v>
      </c>
    </row>
    <row r="2255" spans="1:7" x14ac:dyDescent="0.35">
      <c r="A2255" t="s">
        <v>515</v>
      </c>
      <c r="B2255" t="s">
        <v>310</v>
      </c>
      <c r="C2255" t="s">
        <v>53</v>
      </c>
      <c r="D2255">
        <v>5</v>
      </c>
      <c r="E2255">
        <v>120</v>
      </c>
      <c r="F2255">
        <v>900</v>
      </c>
      <c r="G2255" s="1">
        <f t="shared" si="35"/>
        <v>0.09</v>
      </c>
    </row>
    <row r="2256" spans="1:7" x14ac:dyDescent="0.35">
      <c r="A2256" t="s">
        <v>515</v>
      </c>
      <c r="B2256" t="s">
        <v>310</v>
      </c>
      <c r="C2256" t="s">
        <v>53</v>
      </c>
      <c r="D2256">
        <v>5</v>
      </c>
      <c r="E2256">
        <v>4920</v>
      </c>
      <c r="F2256">
        <v>230400</v>
      </c>
      <c r="G2256" s="1">
        <f t="shared" si="35"/>
        <v>23.04</v>
      </c>
    </row>
    <row r="2257" spans="1:7" x14ac:dyDescent="0.35">
      <c r="A2257" t="s">
        <v>515</v>
      </c>
      <c r="B2257" t="s">
        <v>310</v>
      </c>
      <c r="C2257" t="s">
        <v>53</v>
      </c>
      <c r="D2257">
        <v>5</v>
      </c>
      <c r="E2257">
        <v>3180</v>
      </c>
      <c r="F2257">
        <v>127800</v>
      </c>
      <c r="G2257" s="1">
        <f t="shared" si="35"/>
        <v>12.78</v>
      </c>
    </row>
    <row r="2258" spans="1:7" x14ac:dyDescent="0.35">
      <c r="A2258" t="s">
        <v>515</v>
      </c>
      <c r="B2258" t="s">
        <v>310</v>
      </c>
      <c r="C2258" t="s">
        <v>53</v>
      </c>
      <c r="D2258">
        <v>5</v>
      </c>
      <c r="E2258">
        <v>120</v>
      </c>
      <c r="F2258">
        <v>900</v>
      </c>
      <c r="G2258" s="1">
        <f t="shared" si="35"/>
        <v>0.09</v>
      </c>
    </row>
    <row r="2259" spans="1:7" x14ac:dyDescent="0.35">
      <c r="A2259" t="s">
        <v>515</v>
      </c>
      <c r="B2259" t="s">
        <v>310</v>
      </c>
      <c r="C2259" t="s">
        <v>53</v>
      </c>
      <c r="D2259">
        <v>5</v>
      </c>
      <c r="E2259">
        <v>120</v>
      </c>
      <c r="F2259">
        <v>900</v>
      </c>
      <c r="G2259" s="1">
        <f t="shared" si="35"/>
        <v>0.09</v>
      </c>
    </row>
    <row r="2260" spans="1:7" x14ac:dyDescent="0.35">
      <c r="A2260" t="s">
        <v>515</v>
      </c>
      <c r="B2260" t="s">
        <v>310</v>
      </c>
      <c r="C2260" t="s">
        <v>53</v>
      </c>
      <c r="D2260">
        <v>5</v>
      </c>
      <c r="E2260">
        <v>7500</v>
      </c>
      <c r="F2260">
        <v>305100</v>
      </c>
      <c r="G2260" s="1">
        <f t="shared" si="35"/>
        <v>30.51</v>
      </c>
    </row>
    <row r="2261" spans="1:7" x14ac:dyDescent="0.35">
      <c r="A2261" t="s">
        <v>515</v>
      </c>
      <c r="B2261" t="s">
        <v>310</v>
      </c>
      <c r="C2261" t="s">
        <v>53</v>
      </c>
      <c r="D2261">
        <v>5</v>
      </c>
      <c r="E2261">
        <v>120</v>
      </c>
      <c r="F2261">
        <v>900</v>
      </c>
      <c r="G2261" s="1">
        <f t="shared" si="35"/>
        <v>0.09</v>
      </c>
    </row>
    <row r="2262" spans="1:7" x14ac:dyDescent="0.35">
      <c r="A2262" t="s">
        <v>515</v>
      </c>
      <c r="B2262" t="s">
        <v>310</v>
      </c>
      <c r="C2262" t="s">
        <v>53</v>
      </c>
      <c r="D2262">
        <v>5</v>
      </c>
      <c r="E2262">
        <v>115.34847000000001</v>
      </c>
      <c r="F2262">
        <v>847.70462199999997</v>
      </c>
      <c r="G2262" s="1">
        <f t="shared" si="35"/>
        <v>8.4770462199999994E-2</v>
      </c>
    </row>
    <row r="2263" spans="1:7" x14ac:dyDescent="0.35">
      <c r="A2263" t="s">
        <v>515</v>
      </c>
      <c r="B2263" t="s">
        <v>310</v>
      </c>
      <c r="C2263" t="s">
        <v>53</v>
      </c>
      <c r="D2263">
        <v>4</v>
      </c>
      <c r="E2263">
        <v>4070.8154909999998</v>
      </c>
      <c r="F2263">
        <v>121292.28905199999</v>
      </c>
      <c r="G2263" s="1">
        <f t="shared" si="35"/>
        <v>12.1292289052</v>
      </c>
    </row>
    <row r="2264" spans="1:7" x14ac:dyDescent="0.35">
      <c r="A2264" t="s">
        <v>515</v>
      </c>
      <c r="B2264" t="s">
        <v>310</v>
      </c>
      <c r="C2264" t="s">
        <v>53</v>
      </c>
      <c r="D2264">
        <v>5</v>
      </c>
      <c r="E2264">
        <v>8820</v>
      </c>
      <c r="F2264">
        <v>566100</v>
      </c>
      <c r="G2264" s="1">
        <f t="shared" si="35"/>
        <v>56.61</v>
      </c>
    </row>
    <row r="2265" spans="1:7" x14ac:dyDescent="0.35">
      <c r="A2265" t="s">
        <v>515</v>
      </c>
      <c r="B2265" t="s">
        <v>310</v>
      </c>
      <c r="C2265" t="s">
        <v>53</v>
      </c>
      <c r="D2265">
        <v>5</v>
      </c>
      <c r="E2265">
        <v>17100</v>
      </c>
      <c r="F2265">
        <v>1552500</v>
      </c>
      <c r="G2265" s="1">
        <f t="shared" si="35"/>
        <v>155.25</v>
      </c>
    </row>
    <row r="2266" spans="1:7" x14ac:dyDescent="0.35">
      <c r="A2266" t="s">
        <v>515</v>
      </c>
      <c r="B2266" t="s">
        <v>310</v>
      </c>
      <c r="C2266" t="s">
        <v>53</v>
      </c>
      <c r="D2266">
        <v>5</v>
      </c>
      <c r="E2266">
        <v>6780</v>
      </c>
      <c r="F2266">
        <v>195300</v>
      </c>
      <c r="G2266" s="1">
        <f t="shared" si="35"/>
        <v>19.53</v>
      </c>
    </row>
    <row r="2267" spans="1:7" x14ac:dyDescent="0.35">
      <c r="A2267" t="s">
        <v>515</v>
      </c>
      <c r="B2267" t="s">
        <v>310</v>
      </c>
      <c r="C2267" t="s">
        <v>53</v>
      </c>
      <c r="D2267">
        <v>4</v>
      </c>
      <c r="E2267">
        <v>1918.567434</v>
      </c>
      <c r="F2267">
        <v>68765.661666</v>
      </c>
      <c r="G2267" s="1">
        <f t="shared" si="35"/>
        <v>6.8765661666</v>
      </c>
    </row>
    <row r="2268" spans="1:7" x14ac:dyDescent="0.35">
      <c r="A2268" t="s">
        <v>515</v>
      </c>
      <c r="B2268" t="s">
        <v>310</v>
      </c>
      <c r="C2268" t="s">
        <v>53</v>
      </c>
      <c r="D2268">
        <v>4</v>
      </c>
      <c r="E2268">
        <v>480</v>
      </c>
      <c r="F2268">
        <v>9000</v>
      </c>
      <c r="G2268" s="1">
        <f t="shared" si="35"/>
        <v>0.9</v>
      </c>
    </row>
    <row r="2269" spans="1:7" x14ac:dyDescent="0.35">
      <c r="A2269" t="s">
        <v>515</v>
      </c>
      <c r="B2269" t="s">
        <v>310</v>
      </c>
      <c r="C2269" t="s">
        <v>53</v>
      </c>
      <c r="D2269">
        <v>5</v>
      </c>
      <c r="E2269">
        <v>6420</v>
      </c>
      <c r="F2269">
        <v>246600</v>
      </c>
      <c r="G2269" s="1">
        <f t="shared" si="35"/>
        <v>24.66</v>
      </c>
    </row>
    <row r="2270" spans="1:7" x14ac:dyDescent="0.35">
      <c r="A2270" t="s">
        <v>515</v>
      </c>
      <c r="B2270" t="s">
        <v>310</v>
      </c>
      <c r="C2270" t="s">
        <v>53</v>
      </c>
      <c r="D2270">
        <v>5</v>
      </c>
      <c r="E2270">
        <v>3660</v>
      </c>
      <c r="F2270">
        <v>344700</v>
      </c>
      <c r="G2270" s="1">
        <f t="shared" si="35"/>
        <v>34.47</v>
      </c>
    </row>
    <row r="2271" spans="1:7" x14ac:dyDescent="0.35">
      <c r="A2271" t="s">
        <v>515</v>
      </c>
      <c r="B2271" t="s">
        <v>310</v>
      </c>
      <c r="C2271" t="s">
        <v>53</v>
      </c>
      <c r="D2271">
        <v>4</v>
      </c>
      <c r="E2271">
        <v>120</v>
      </c>
      <c r="F2271">
        <v>900</v>
      </c>
      <c r="G2271" s="1">
        <f t="shared" si="35"/>
        <v>0.09</v>
      </c>
    </row>
    <row r="2272" spans="1:7" x14ac:dyDescent="0.35">
      <c r="A2272" t="s">
        <v>515</v>
      </c>
      <c r="B2272" t="s">
        <v>310</v>
      </c>
      <c r="C2272" t="s">
        <v>53</v>
      </c>
      <c r="D2272">
        <v>5</v>
      </c>
      <c r="E2272">
        <v>28440</v>
      </c>
      <c r="F2272">
        <v>6278400</v>
      </c>
      <c r="G2272" s="1">
        <f t="shared" si="35"/>
        <v>627.84</v>
      </c>
    </row>
    <row r="2273" spans="1:7" x14ac:dyDescent="0.35">
      <c r="A2273" t="s">
        <v>515</v>
      </c>
      <c r="B2273" t="s">
        <v>310</v>
      </c>
      <c r="C2273" t="s">
        <v>53</v>
      </c>
      <c r="D2273">
        <v>5</v>
      </c>
      <c r="E2273">
        <v>15960</v>
      </c>
      <c r="F2273">
        <v>707400</v>
      </c>
      <c r="G2273" s="1">
        <f t="shared" si="35"/>
        <v>70.739999999999995</v>
      </c>
    </row>
    <row r="2274" spans="1:7" x14ac:dyDescent="0.35">
      <c r="A2274" t="s">
        <v>515</v>
      </c>
      <c r="B2274" t="s">
        <v>310</v>
      </c>
      <c r="C2274" t="s">
        <v>53</v>
      </c>
      <c r="D2274">
        <v>5</v>
      </c>
      <c r="E2274">
        <v>7020</v>
      </c>
      <c r="F2274">
        <v>496800</v>
      </c>
      <c r="G2274" s="1">
        <f t="shared" si="35"/>
        <v>49.68</v>
      </c>
    </row>
    <row r="2275" spans="1:7" x14ac:dyDescent="0.35">
      <c r="A2275" t="s">
        <v>515</v>
      </c>
      <c r="B2275" t="s">
        <v>310</v>
      </c>
      <c r="C2275" t="s">
        <v>53</v>
      </c>
      <c r="D2275">
        <v>4</v>
      </c>
      <c r="E2275">
        <v>3046.3210239999999</v>
      </c>
      <c r="F2275">
        <v>325883.81586700003</v>
      </c>
      <c r="G2275" s="1">
        <f t="shared" si="35"/>
        <v>32.588381586700002</v>
      </c>
    </row>
    <row r="2276" spans="1:7" x14ac:dyDescent="0.35">
      <c r="A2276" t="s">
        <v>515</v>
      </c>
      <c r="B2276" t="s">
        <v>310</v>
      </c>
      <c r="C2276" t="s">
        <v>53</v>
      </c>
      <c r="D2276">
        <v>5</v>
      </c>
      <c r="E2276">
        <v>2940</v>
      </c>
      <c r="F2276">
        <v>117000</v>
      </c>
      <c r="G2276" s="1">
        <f t="shared" si="35"/>
        <v>11.7</v>
      </c>
    </row>
    <row r="2277" spans="1:7" x14ac:dyDescent="0.35">
      <c r="A2277" t="s">
        <v>515</v>
      </c>
      <c r="B2277" t="s">
        <v>310</v>
      </c>
      <c r="C2277" t="s">
        <v>53</v>
      </c>
      <c r="D2277">
        <v>5</v>
      </c>
      <c r="E2277">
        <v>1831.1719109999999</v>
      </c>
      <c r="F2277">
        <v>63150.956803000001</v>
      </c>
      <c r="G2277" s="1">
        <f t="shared" si="35"/>
        <v>6.3150956802999998</v>
      </c>
    </row>
    <row r="2278" spans="1:7" x14ac:dyDescent="0.35">
      <c r="A2278" t="s">
        <v>515</v>
      </c>
      <c r="B2278" t="s">
        <v>310</v>
      </c>
      <c r="C2278" t="s">
        <v>53</v>
      </c>
      <c r="D2278">
        <v>4</v>
      </c>
      <c r="E2278">
        <v>41734.710106999999</v>
      </c>
      <c r="F2278">
        <v>46065457.754083999</v>
      </c>
      <c r="G2278" s="1">
        <f t="shared" si="35"/>
        <v>4606.5457754084</v>
      </c>
    </row>
    <row r="2279" spans="1:7" x14ac:dyDescent="0.35">
      <c r="A2279" t="s">
        <v>515</v>
      </c>
      <c r="B2279" t="s">
        <v>310</v>
      </c>
      <c r="C2279" t="s">
        <v>53</v>
      </c>
      <c r="D2279">
        <v>4</v>
      </c>
      <c r="E2279">
        <v>351337.10377300001</v>
      </c>
      <c r="F2279">
        <v>172348086.06738499</v>
      </c>
      <c r="G2279" s="1">
        <f t="shared" si="35"/>
        <v>17234.808606738497</v>
      </c>
    </row>
    <row r="2280" spans="1:7" x14ac:dyDescent="0.35">
      <c r="A2280" t="s">
        <v>515</v>
      </c>
      <c r="B2280" t="s">
        <v>310</v>
      </c>
      <c r="C2280" t="s">
        <v>53</v>
      </c>
      <c r="D2280">
        <v>4</v>
      </c>
      <c r="E2280">
        <v>5148.3721599999999</v>
      </c>
      <c r="F2280">
        <v>831769.997814</v>
      </c>
      <c r="G2280" s="1">
        <f t="shared" si="35"/>
        <v>83.176999781399999</v>
      </c>
    </row>
    <row r="2281" spans="1:7" x14ac:dyDescent="0.35">
      <c r="A2281" t="s">
        <v>515</v>
      </c>
      <c r="B2281" t="s">
        <v>310</v>
      </c>
      <c r="C2281" t="s">
        <v>53</v>
      </c>
      <c r="D2281">
        <v>5</v>
      </c>
      <c r="E2281">
        <v>17784.816859999999</v>
      </c>
      <c r="F2281">
        <v>2069001.1149249999</v>
      </c>
      <c r="G2281" s="1">
        <f t="shared" si="35"/>
        <v>206.9001114925</v>
      </c>
    </row>
    <row r="2282" spans="1:7" x14ac:dyDescent="0.35">
      <c r="A2282" t="s">
        <v>515</v>
      </c>
      <c r="B2282" t="s">
        <v>310</v>
      </c>
      <c r="C2282" t="s">
        <v>53</v>
      </c>
      <c r="D2282">
        <v>5</v>
      </c>
      <c r="E2282">
        <v>416044.02601500001</v>
      </c>
      <c r="F2282">
        <v>1046397301.03002</v>
      </c>
      <c r="G2282" s="1">
        <f t="shared" si="35"/>
        <v>104639.730103002</v>
      </c>
    </row>
    <row r="2283" spans="1:7" x14ac:dyDescent="0.35">
      <c r="A2283" t="s">
        <v>567</v>
      </c>
      <c r="B2283" t="s">
        <v>349</v>
      </c>
      <c r="C2283" t="s">
        <v>53</v>
      </c>
      <c r="D2283">
        <v>4</v>
      </c>
      <c r="E2283">
        <v>120</v>
      </c>
      <c r="F2283">
        <v>900</v>
      </c>
      <c r="G2283" s="1">
        <f t="shared" si="35"/>
        <v>0.09</v>
      </c>
    </row>
    <row r="2284" spans="1:7" x14ac:dyDescent="0.35">
      <c r="A2284" t="s">
        <v>567</v>
      </c>
      <c r="B2284" t="s">
        <v>349</v>
      </c>
      <c r="C2284" t="s">
        <v>53</v>
      </c>
      <c r="D2284">
        <v>5</v>
      </c>
      <c r="E2284">
        <v>120</v>
      </c>
      <c r="F2284">
        <v>900</v>
      </c>
      <c r="G2284" s="1">
        <f t="shared" si="35"/>
        <v>0.09</v>
      </c>
    </row>
    <row r="2285" spans="1:7" x14ac:dyDescent="0.35">
      <c r="A2285" t="s">
        <v>567</v>
      </c>
      <c r="B2285" t="s">
        <v>349</v>
      </c>
      <c r="C2285" t="s">
        <v>53</v>
      </c>
      <c r="D2285">
        <v>5</v>
      </c>
      <c r="E2285">
        <v>120</v>
      </c>
      <c r="F2285">
        <v>900</v>
      </c>
      <c r="G2285" s="1">
        <f t="shared" si="35"/>
        <v>0.09</v>
      </c>
    </row>
    <row r="2286" spans="1:7" x14ac:dyDescent="0.35">
      <c r="A2286" t="s">
        <v>567</v>
      </c>
      <c r="B2286" t="s">
        <v>349</v>
      </c>
      <c r="C2286" t="s">
        <v>53</v>
      </c>
      <c r="D2286">
        <v>4</v>
      </c>
      <c r="E2286">
        <v>1620</v>
      </c>
      <c r="F2286">
        <v>68400</v>
      </c>
      <c r="G2286" s="1">
        <f t="shared" si="35"/>
        <v>6.84</v>
      </c>
    </row>
    <row r="2287" spans="1:7" x14ac:dyDescent="0.35">
      <c r="A2287" t="s">
        <v>567</v>
      </c>
      <c r="B2287" t="s">
        <v>349</v>
      </c>
      <c r="C2287" t="s">
        <v>53</v>
      </c>
      <c r="D2287">
        <v>4</v>
      </c>
      <c r="E2287">
        <v>360</v>
      </c>
      <c r="F2287">
        <v>4500</v>
      </c>
      <c r="G2287" s="1">
        <f t="shared" si="35"/>
        <v>0.45</v>
      </c>
    </row>
    <row r="2288" spans="1:7" x14ac:dyDescent="0.35">
      <c r="A2288" t="s">
        <v>567</v>
      </c>
      <c r="B2288" t="s">
        <v>349</v>
      </c>
      <c r="C2288" t="s">
        <v>53</v>
      </c>
      <c r="D2288">
        <v>4</v>
      </c>
      <c r="E2288">
        <v>120</v>
      </c>
      <c r="F2288">
        <v>900</v>
      </c>
      <c r="G2288" s="1">
        <f t="shared" si="35"/>
        <v>0.09</v>
      </c>
    </row>
    <row r="2289" spans="1:7" x14ac:dyDescent="0.35">
      <c r="A2289" t="s">
        <v>567</v>
      </c>
      <c r="B2289" t="s">
        <v>349</v>
      </c>
      <c r="C2289" t="s">
        <v>53</v>
      </c>
      <c r="D2289">
        <v>4</v>
      </c>
      <c r="E2289">
        <v>1800</v>
      </c>
      <c r="F2289">
        <v>72000</v>
      </c>
      <c r="G2289" s="1">
        <f t="shared" si="35"/>
        <v>7.2</v>
      </c>
    </row>
    <row r="2290" spans="1:7" x14ac:dyDescent="0.35">
      <c r="A2290" t="s">
        <v>567</v>
      </c>
      <c r="B2290" t="s">
        <v>349</v>
      </c>
      <c r="C2290" t="s">
        <v>53</v>
      </c>
      <c r="D2290">
        <v>5</v>
      </c>
      <c r="E2290">
        <v>120</v>
      </c>
      <c r="F2290">
        <v>900</v>
      </c>
      <c r="G2290" s="1">
        <f t="shared" si="35"/>
        <v>0.09</v>
      </c>
    </row>
    <row r="2291" spans="1:7" x14ac:dyDescent="0.35">
      <c r="A2291" t="s">
        <v>567</v>
      </c>
      <c r="B2291" t="s">
        <v>349</v>
      </c>
      <c r="C2291" t="s">
        <v>53</v>
      </c>
      <c r="D2291">
        <v>4</v>
      </c>
      <c r="E2291">
        <v>120</v>
      </c>
      <c r="F2291">
        <v>900</v>
      </c>
      <c r="G2291" s="1">
        <f t="shared" si="35"/>
        <v>0.09</v>
      </c>
    </row>
    <row r="2292" spans="1:7" x14ac:dyDescent="0.35">
      <c r="A2292" t="s">
        <v>567</v>
      </c>
      <c r="B2292" t="s">
        <v>349</v>
      </c>
      <c r="C2292" t="s">
        <v>53</v>
      </c>
      <c r="D2292">
        <v>5</v>
      </c>
      <c r="E2292">
        <v>120</v>
      </c>
      <c r="F2292">
        <v>900</v>
      </c>
      <c r="G2292" s="1">
        <f t="shared" si="35"/>
        <v>0.09</v>
      </c>
    </row>
    <row r="2293" spans="1:7" x14ac:dyDescent="0.35">
      <c r="A2293" t="s">
        <v>567</v>
      </c>
      <c r="B2293" t="s">
        <v>349</v>
      </c>
      <c r="C2293" t="s">
        <v>53</v>
      </c>
      <c r="D2293">
        <v>5</v>
      </c>
      <c r="E2293">
        <v>120</v>
      </c>
      <c r="F2293">
        <v>900</v>
      </c>
      <c r="G2293" s="1">
        <f t="shared" si="35"/>
        <v>0.09</v>
      </c>
    </row>
    <row r="2294" spans="1:7" x14ac:dyDescent="0.35">
      <c r="A2294" t="s">
        <v>567</v>
      </c>
      <c r="B2294" t="s">
        <v>349</v>
      </c>
      <c r="C2294" t="s">
        <v>53</v>
      </c>
      <c r="D2294">
        <v>5</v>
      </c>
      <c r="E2294">
        <v>120</v>
      </c>
      <c r="F2294">
        <v>900</v>
      </c>
      <c r="G2294" s="1">
        <f t="shared" si="35"/>
        <v>0.09</v>
      </c>
    </row>
    <row r="2295" spans="1:7" x14ac:dyDescent="0.35">
      <c r="A2295" t="s">
        <v>567</v>
      </c>
      <c r="B2295" t="s">
        <v>349</v>
      </c>
      <c r="C2295" t="s">
        <v>53</v>
      </c>
      <c r="D2295">
        <v>4</v>
      </c>
      <c r="E2295">
        <v>6060</v>
      </c>
      <c r="F2295">
        <v>357300</v>
      </c>
      <c r="G2295" s="1">
        <f t="shared" si="35"/>
        <v>35.729999999999997</v>
      </c>
    </row>
    <row r="2296" spans="1:7" x14ac:dyDescent="0.35">
      <c r="A2296" t="s">
        <v>567</v>
      </c>
      <c r="B2296" t="s">
        <v>349</v>
      </c>
      <c r="C2296" t="s">
        <v>53</v>
      </c>
      <c r="D2296">
        <v>4</v>
      </c>
      <c r="E2296">
        <v>120</v>
      </c>
      <c r="F2296">
        <v>900</v>
      </c>
      <c r="G2296" s="1">
        <f t="shared" si="35"/>
        <v>0.09</v>
      </c>
    </row>
    <row r="2297" spans="1:7" x14ac:dyDescent="0.35">
      <c r="A2297" t="s">
        <v>567</v>
      </c>
      <c r="B2297" t="s">
        <v>349</v>
      </c>
      <c r="C2297" t="s">
        <v>53</v>
      </c>
      <c r="D2297">
        <v>4</v>
      </c>
      <c r="E2297">
        <v>120</v>
      </c>
      <c r="F2297">
        <v>900</v>
      </c>
      <c r="G2297" s="1">
        <f t="shared" si="35"/>
        <v>0.09</v>
      </c>
    </row>
    <row r="2298" spans="1:7" x14ac:dyDescent="0.35">
      <c r="A2298" t="s">
        <v>567</v>
      </c>
      <c r="B2298" t="s">
        <v>349</v>
      </c>
      <c r="C2298" t="s">
        <v>53</v>
      </c>
      <c r="D2298">
        <v>5</v>
      </c>
      <c r="E2298">
        <v>120</v>
      </c>
      <c r="F2298">
        <v>900</v>
      </c>
      <c r="G2298" s="1">
        <f t="shared" si="35"/>
        <v>0.09</v>
      </c>
    </row>
    <row r="2299" spans="1:7" x14ac:dyDescent="0.35">
      <c r="A2299" t="s">
        <v>567</v>
      </c>
      <c r="B2299" t="s">
        <v>349</v>
      </c>
      <c r="C2299" t="s">
        <v>53</v>
      </c>
      <c r="D2299">
        <v>4</v>
      </c>
      <c r="E2299">
        <v>180</v>
      </c>
      <c r="F2299">
        <v>1800</v>
      </c>
      <c r="G2299" s="1">
        <f t="shared" si="35"/>
        <v>0.18</v>
      </c>
    </row>
    <row r="2300" spans="1:7" x14ac:dyDescent="0.35">
      <c r="A2300" t="s">
        <v>567</v>
      </c>
      <c r="B2300" t="s">
        <v>349</v>
      </c>
      <c r="C2300" t="s">
        <v>53</v>
      </c>
      <c r="D2300">
        <v>5</v>
      </c>
      <c r="E2300">
        <v>120</v>
      </c>
      <c r="F2300">
        <v>900</v>
      </c>
      <c r="G2300" s="1">
        <f t="shared" si="35"/>
        <v>0.09</v>
      </c>
    </row>
    <row r="2301" spans="1:7" x14ac:dyDescent="0.35">
      <c r="A2301" t="s">
        <v>567</v>
      </c>
      <c r="B2301" t="s">
        <v>349</v>
      </c>
      <c r="C2301" t="s">
        <v>53</v>
      </c>
      <c r="D2301">
        <v>4</v>
      </c>
      <c r="E2301">
        <v>180</v>
      </c>
      <c r="F2301">
        <v>1800</v>
      </c>
      <c r="G2301" s="1">
        <f t="shared" si="35"/>
        <v>0.18</v>
      </c>
    </row>
    <row r="2302" spans="1:7" x14ac:dyDescent="0.35">
      <c r="A2302" t="s">
        <v>567</v>
      </c>
      <c r="B2302" t="s">
        <v>349</v>
      </c>
      <c r="C2302" t="s">
        <v>53</v>
      </c>
      <c r="D2302">
        <v>5</v>
      </c>
      <c r="E2302">
        <v>120</v>
      </c>
      <c r="F2302">
        <v>900</v>
      </c>
      <c r="G2302" s="1">
        <f t="shared" si="35"/>
        <v>0.09</v>
      </c>
    </row>
    <row r="2303" spans="1:7" x14ac:dyDescent="0.35">
      <c r="A2303" t="s">
        <v>567</v>
      </c>
      <c r="B2303" t="s">
        <v>349</v>
      </c>
      <c r="C2303" t="s">
        <v>53</v>
      </c>
      <c r="D2303">
        <v>4</v>
      </c>
      <c r="E2303">
        <v>180</v>
      </c>
      <c r="F2303">
        <v>1800</v>
      </c>
      <c r="G2303" s="1">
        <f t="shared" si="35"/>
        <v>0.18</v>
      </c>
    </row>
    <row r="2304" spans="1:7" x14ac:dyDescent="0.35">
      <c r="A2304" t="s">
        <v>567</v>
      </c>
      <c r="B2304" t="s">
        <v>349</v>
      </c>
      <c r="C2304" t="s">
        <v>53</v>
      </c>
      <c r="D2304">
        <v>5</v>
      </c>
      <c r="E2304">
        <v>120</v>
      </c>
      <c r="F2304">
        <v>900</v>
      </c>
      <c r="G2304" s="1">
        <f t="shared" si="35"/>
        <v>0.09</v>
      </c>
    </row>
    <row r="2305" spans="1:7" x14ac:dyDescent="0.35">
      <c r="A2305" t="s">
        <v>567</v>
      </c>
      <c r="B2305" t="s">
        <v>349</v>
      </c>
      <c r="C2305" t="s">
        <v>53</v>
      </c>
      <c r="D2305">
        <v>4</v>
      </c>
      <c r="E2305">
        <v>180</v>
      </c>
      <c r="F2305">
        <v>1800</v>
      </c>
      <c r="G2305" s="1">
        <f t="shared" si="35"/>
        <v>0.18</v>
      </c>
    </row>
    <row r="2306" spans="1:7" x14ac:dyDescent="0.35">
      <c r="A2306" t="s">
        <v>567</v>
      </c>
      <c r="B2306" t="s">
        <v>349</v>
      </c>
      <c r="C2306" t="s">
        <v>53</v>
      </c>
      <c r="D2306">
        <v>5</v>
      </c>
      <c r="E2306">
        <v>120</v>
      </c>
      <c r="F2306">
        <v>900</v>
      </c>
      <c r="G2306" s="1">
        <f t="shared" si="35"/>
        <v>0.09</v>
      </c>
    </row>
    <row r="2307" spans="1:7" x14ac:dyDescent="0.35">
      <c r="A2307" t="s">
        <v>567</v>
      </c>
      <c r="B2307" t="s">
        <v>349</v>
      </c>
      <c r="C2307" t="s">
        <v>53</v>
      </c>
      <c r="D2307">
        <v>4</v>
      </c>
      <c r="E2307">
        <v>180</v>
      </c>
      <c r="F2307">
        <v>1800</v>
      </c>
      <c r="G2307" s="1">
        <f t="shared" ref="G2307:G2370" si="36">+F2307/10000</f>
        <v>0.18</v>
      </c>
    </row>
    <row r="2308" spans="1:7" x14ac:dyDescent="0.35">
      <c r="A2308" t="s">
        <v>567</v>
      </c>
      <c r="B2308" t="s">
        <v>349</v>
      </c>
      <c r="C2308" t="s">
        <v>53</v>
      </c>
      <c r="D2308">
        <v>5</v>
      </c>
      <c r="E2308">
        <v>120</v>
      </c>
      <c r="F2308">
        <v>900</v>
      </c>
      <c r="G2308" s="1">
        <f t="shared" si="36"/>
        <v>0.09</v>
      </c>
    </row>
    <row r="2309" spans="1:7" x14ac:dyDescent="0.35">
      <c r="A2309" t="s">
        <v>567</v>
      </c>
      <c r="B2309" t="s">
        <v>349</v>
      </c>
      <c r="C2309" t="s">
        <v>53</v>
      </c>
      <c r="D2309">
        <v>4</v>
      </c>
      <c r="E2309">
        <v>180</v>
      </c>
      <c r="F2309">
        <v>1800</v>
      </c>
      <c r="G2309" s="1">
        <f t="shared" si="36"/>
        <v>0.18</v>
      </c>
    </row>
    <row r="2310" spans="1:7" x14ac:dyDescent="0.35">
      <c r="A2310" t="s">
        <v>567</v>
      </c>
      <c r="B2310" t="s">
        <v>349</v>
      </c>
      <c r="C2310" t="s">
        <v>53</v>
      </c>
      <c r="D2310">
        <v>5</v>
      </c>
      <c r="E2310">
        <v>120</v>
      </c>
      <c r="F2310">
        <v>900</v>
      </c>
      <c r="G2310" s="1">
        <f t="shared" si="36"/>
        <v>0.09</v>
      </c>
    </row>
    <row r="2311" spans="1:7" x14ac:dyDescent="0.35">
      <c r="A2311" t="s">
        <v>567</v>
      </c>
      <c r="B2311" t="s">
        <v>349</v>
      </c>
      <c r="C2311" t="s">
        <v>53</v>
      </c>
      <c r="D2311">
        <v>4</v>
      </c>
      <c r="E2311">
        <v>180</v>
      </c>
      <c r="F2311">
        <v>1800</v>
      </c>
      <c r="G2311" s="1">
        <f t="shared" si="36"/>
        <v>0.18</v>
      </c>
    </row>
    <row r="2312" spans="1:7" x14ac:dyDescent="0.35">
      <c r="A2312" t="s">
        <v>567</v>
      </c>
      <c r="B2312" t="s">
        <v>349</v>
      </c>
      <c r="C2312" t="s">
        <v>53</v>
      </c>
      <c r="D2312">
        <v>4</v>
      </c>
      <c r="E2312">
        <v>1500</v>
      </c>
      <c r="F2312">
        <v>50400</v>
      </c>
      <c r="G2312" s="1">
        <f t="shared" si="36"/>
        <v>5.04</v>
      </c>
    </row>
    <row r="2313" spans="1:7" x14ac:dyDescent="0.35">
      <c r="A2313" t="s">
        <v>567</v>
      </c>
      <c r="B2313" t="s">
        <v>349</v>
      </c>
      <c r="C2313" t="s">
        <v>53</v>
      </c>
      <c r="D2313">
        <v>4</v>
      </c>
      <c r="E2313">
        <v>300</v>
      </c>
      <c r="F2313">
        <v>3600</v>
      </c>
      <c r="G2313" s="1">
        <f t="shared" si="36"/>
        <v>0.36</v>
      </c>
    </row>
    <row r="2314" spans="1:7" x14ac:dyDescent="0.35">
      <c r="A2314" t="s">
        <v>567</v>
      </c>
      <c r="B2314" t="s">
        <v>349</v>
      </c>
      <c r="C2314" t="s">
        <v>53</v>
      </c>
      <c r="D2314">
        <v>4</v>
      </c>
      <c r="E2314">
        <v>120</v>
      </c>
      <c r="F2314">
        <v>900</v>
      </c>
      <c r="G2314" s="1">
        <f t="shared" si="36"/>
        <v>0.09</v>
      </c>
    </row>
    <row r="2315" spans="1:7" x14ac:dyDescent="0.35">
      <c r="A2315" t="s">
        <v>567</v>
      </c>
      <c r="B2315" t="s">
        <v>349</v>
      </c>
      <c r="C2315" t="s">
        <v>53</v>
      </c>
      <c r="D2315">
        <v>4</v>
      </c>
      <c r="E2315">
        <v>120</v>
      </c>
      <c r="F2315">
        <v>900</v>
      </c>
      <c r="G2315" s="1">
        <f t="shared" si="36"/>
        <v>0.09</v>
      </c>
    </row>
    <row r="2316" spans="1:7" x14ac:dyDescent="0.35">
      <c r="A2316" t="s">
        <v>567</v>
      </c>
      <c r="B2316" t="s">
        <v>349</v>
      </c>
      <c r="C2316" t="s">
        <v>53</v>
      </c>
      <c r="D2316">
        <v>4</v>
      </c>
      <c r="E2316">
        <v>120</v>
      </c>
      <c r="F2316">
        <v>900</v>
      </c>
      <c r="G2316" s="1">
        <f t="shared" si="36"/>
        <v>0.09</v>
      </c>
    </row>
    <row r="2317" spans="1:7" x14ac:dyDescent="0.35">
      <c r="A2317" t="s">
        <v>567</v>
      </c>
      <c r="B2317" t="s">
        <v>349</v>
      </c>
      <c r="C2317" t="s">
        <v>53</v>
      </c>
      <c r="D2317">
        <v>4</v>
      </c>
      <c r="E2317">
        <v>120</v>
      </c>
      <c r="F2317">
        <v>900</v>
      </c>
      <c r="G2317" s="1">
        <f t="shared" si="36"/>
        <v>0.09</v>
      </c>
    </row>
    <row r="2318" spans="1:7" x14ac:dyDescent="0.35">
      <c r="A2318" t="s">
        <v>567</v>
      </c>
      <c r="B2318" t="s">
        <v>349</v>
      </c>
      <c r="C2318" t="s">
        <v>53</v>
      </c>
      <c r="D2318">
        <v>4</v>
      </c>
      <c r="E2318">
        <v>120</v>
      </c>
      <c r="F2318">
        <v>900</v>
      </c>
      <c r="G2318" s="1">
        <f t="shared" si="36"/>
        <v>0.09</v>
      </c>
    </row>
    <row r="2319" spans="1:7" x14ac:dyDescent="0.35">
      <c r="A2319" t="s">
        <v>567</v>
      </c>
      <c r="B2319" t="s">
        <v>349</v>
      </c>
      <c r="C2319" t="s">
        <v>53</v>
      </c>
      <c r="D2319">
        <v>4</v>
      </c>
      <c r="E2319">
        <v>5700</v>
      </c>
      <c r="F2319">
        <v>476100</v>
      </c>
      <c r="G2319" s="1">
        <f t="shared" si="36"/>
        <v>47.61</v>
      </c>
    </row>
    <row r="2320" spans="1:7" x14ac:dyDescent="0.35">
      <c r="A2320" t="s">
        <v>567</v>
      </c>
      <c r="B2320" t="s">
        <v>349</v>
      </c>
      <c r="C2320" t="s">
        <v>53</v>
      </c>
      <c r="D2320">
        <v>4</v>
      </c>
      <c r="E2320">
        <v>540</v>
      </c>
      <c r="F2320">
        <v>8100</v>
      </c>
      <c r="G2320" s="1">
        <f t="shared" si="36"/>
        <v>0.81</v>
      </c>
    </row>
    <row r="2321" spans="1:7" x14ac:dyDescent="0.35">
      <c r="A2321" t="s">
        <v>567</v>
      </c>
      <c r="B2321" t="s">
        <v>349</v>
      </c>
      <c r="C2321" t="s">
        <v>53</v>
      </c>
      <c r="D2321">
        <v>4</v>
      </c>
      <c r="E2321">
        <v>9120</v>
      </c>
      <c r="F2321">
        <v>980100</v>
      </c>
      <c r="G2321" s="1">
        <f t="shared" si="36"/>
        <v>98.01</v>
      </c>
    </row>
    <row r="2322" spans="1:7" x14ac:dyDescent="0.35">
      <c r="A2322" t="s">
        <v>567</v>
      </c>
      <c r="B2322" t="s">
        <v>349</v>
      </c>
      <c r="C2322" t="s">
        <v>53</v>
      </c>
      <c r="D2322">
        <v>4</v>
      </c>
      <c r="E2322">
        <v>120</v>
      </c>
      <c r="F2322">
        <v>900</v>
      </c>
      <c r="G2322" s="1">
        <f t="shared" si="36"/>
        <v>0.09</v>
      </c>
    </row>
    <row r="2323" spans="1:7" x14ac:dyDescent="0.35">
      <c r="A2323" t="s">
        <v>567</v>
      </c>
      <c r="B2323" t="s">
        <v>349</v>
      </c>
      <c r="C2323" t="s">
        <v>53</v>
      </c>
      <c r="D2323">
        <v>5</v>
      </c>
      <c r="E2323">
        <v>120</v>
      </c>
      <c r="F2323">
        <v>900</v>
      </c>
      <c r="G2323" s="1">
        <f t="shared" si="36"/>
        <v>0.09</v>
      </c>
    </row>
    <row r="2324" spans="1:7" x14ac:dyDescent="0.35">
      <c r="A2324" t="s">
        <v>567</v>
      </c>
      <c r="B2324" t="s">
        <v>349</v>
      </c>
      <c r="C2324" t="s">
        <v>53</v>
      </c>
      <c r="D2324">
        <v>5</v>
      </c>
      <c r="E2324">
        <v>120</v>
      </c>
      <c r="F2324">
        <v>900</v>
      </c>
      <c r="G2324" s="1">
        <f t="shared" si="36"/>
        <v>0.09</v>
      </c>
    </row>
    <row r="2325" spans="1:7" x14ac:dyDescent="0.35">
      <c r="A2325" t="s">
        <v>567</v>
      </c>
      <c r="B2325" t="s">
        <v>349</v>
      </c>
      <c r="C2325" t="s">
        <v>53</v>
      </c>
      <c r="D2325">
        <v>5</v>
      </c>
      <c r="E2325">
        <v>120</v>
      </c>
      <c r="F2325">
        <v>900</v>
      </c>
      <c r="G2325" s="1">
        <f t="shared" si="36"/>
        <v>0.09</v>
      </c>
    </row>
    <row r="2326" spans="1:7" x14ac:dyDescent="0.35">
      <c r="A2326" t="s">
        <v>567</v>
      </c>
      <c r="B2326" t="s">
        <v>349</v>
      </c>
      <c r="C2326" t="s">
        <v>53</v>
      </c>
      <c r="D2326">
        <v>5</v>
      </c>
      <c r="E2326">
        <v>120</v>
      </c>
      <c r="F2326">
        <v>900</v>
      </c>
      <c r="G2326" s="1">
        <f t="shared" si="36"/>
        <v>0.09</v>
      </c>
    </row>
    <row r="2327" spans="1:7" x14ac:dyDescent="0.35">
      <c r="A2327" t="s">
        <v>567</v>
      </c>
      <c r="B2327" t="s">
        <v>349</v>
      </c>
      <c r="C2327" t="s">
        <v>53</v>
      </c>
      <c r="D2327">
        <v>4</v>
      </c>
      <c r="E2327">
        <v>1020</v>
      </c>
      <c r="F2327">
        <v>32400</v>
      </c>
      <c r="G2327" s="1">
        <f t="shared" si="36"/>
        <v>3.24</v>
      </c>
    </row>
    <row r="2328" spans="1:7" x14ac:dyDescent="0.35">
      <c r="A2328" t="s">
        <v>567</v>
      </c>
      <c r="B2328" t="s">
        <v>349</v>
      </c>
      <c r="C2328" t="s">
        <v>53</v>
      </c>
      <c r="D2328">
        <v>5</v>
      </c>
      <c r="E2328">
        <v>120</v>
      </c>
      <c r="F2328">
        <v>900</v>
      </c>
      <c r="G2328" s="1">
        <f t="shared" si="36"/>
        <v>0.09</v>
      </c>
    </row>
    <row r="2329" spans="1:7" x14ac:dyDescent="0.35">
      <c r="A2329" t="s">
        <v>567</v>
      </c>
      <c r="B2329" t="s">
        <v>349</v>
      </c>
      <c r="C2329" t="s">
        <v>53</v>
      </c>
      <c r="D2329">
        <v>4</v>
      </c>
      <c r="E2329">
        <v>120</v>
      </c>
      <c r="F2329">
        <v>900</v>
      </c>
      <c r="G2329" s="1">
        <f t="shared" si="36"/>
        <v>0.09</v>
      </c>
    </row>
    <row r="2330" spans="1:7" x14ac:dyDescent="0.35">
      <c r="A2330" t="s">
        <v>567</v>
      </c>
      <c r="B2330" t="s">
        <v>349</v>
      </c>
      <c r="C2330" t="s">
        <v>53</v>
      </c>
      <c r="D2330">
        <v>4</v>
      </c>
      <c r="E2330">
        <v>2040</v>
      </c>
      <c r="F2330">
        <v>178200</v>
      </c>
      <c r="G2330" s="1">
        <f t="shared" si="36"/>
        <v>17.82</v>
      </c>
    </row>
    <row r="2331" spans="1:7" x14ac:dyDescent="0.35">
      <c r="A2331" t="s">
        <v>567</v>
      </c>
      <c r="B2331" t="s">
        <v>349</v>
      </c>
      <c r="C2331" t="s">
        <v>53</v>
      </c>
      <c r="D2331">
        <v>4</v>
      </c>
      <c r="E2331">
        <v>16238.039181</v>
      </c>
      <c r="F2331">
        <v>3144765.2175480002</v>
      </c>
      <c r="G2331" s="1">
        <f t="shared" si="36"/>
        <v>314.47652175479999</v>
      </c>
    </row>
    <row r="2332" spans="1:7" x14ac:dyDescent="0.35">
      <c r="A2332" t="s">
        <v>567</v>
      </c>
      <c r="B2332" t="s">
        <v>349</v>
      </c>
      <c r="C2332" t="s">
        <v>53</v>
      </c>
      <c r="D2332">
        <v>5</v>
      </c>
      <c r="E2332">
        <v>120</v>
      </c>
      <c r="F2332">
        <v>900</v>
      </c>
      <c r="G2332" s="1">
        <f t="shared" si="36"/>
        <v>0.09</v>
      </c>
    </row>
    <row r="2333" spans="1:7" x14ac:dyDescent="0.35">
      <c r="A2333" t="s">
        <v>567</v>
      </c>
      <c r="B2333" t="s">
        <v>349</v>
      </c>
      <c r="C2333" t="s">
        <v>53</v>
      </c>
      <c r="D2333">
        <v>4</v>
      </c>
      <c r="E2333">
        <v>1380</v>
      </c>
      <c r="F2333">
        <v>72000</v>
      </c>
      <c r="G2333" s="1">
        <f t="shared" si="36"/>
        <v>7.2</v>
      </c>
    </row>
    <row r="2334" spans="1:7" x14ac:dyDescent="0.35">
      <c r="A2334" t="s">
        <v>567</v>
      </c>
      <c r="B2334" t="s">
        <v>349</v>
      </c>
      <c r="C2334" t="s">
        <v>53</v>
      </c>
      <c r="D2334">
        <v>5</v>
      </c>
      <c r="E2334">
        <v>17928.260826999998</v>
      </c>
      <c r="F2334">
        <v>4795825.7703769999</v>
      </c>
      <c r="G2334" s="1">
        <f t="shared" si="36"/>
        <v>479.58257703769999</v>
      </c>
    </row>
    <row r="2335" spans="1:7" x14ac:dyDescent="0.35">
      <c r="A2335" t="s">
        <v>567</v>
      </c>
      <c r="B2335" t="s">
        <v>349</v>
      </c>
      <c r="C2335" t="s">
        <v>53</v>
      </c>
      <c r="D2335">
        <v>4</v>
      </c>
      <c r="E2335">
        <v>1320</v>
      </c>
      <c r="F2335">
        <v>55800</v>
      </c>
      <c r="G2335" s="1">
        <f t="shared" si="36"/>
        <v>5.58</v>
      </c>
    </row>
    <row r="2336" spans="1:7" x14ac:dyDescent="0.35">
      <c r="A2336" t="s">
        <v>567</v>
      </c>
      <c r="B2336" t="s">
        <v>349</v>
      </c>
      <c r="C2336" t="s">
        <v>53</v>
      </c>
      <c r="D2336">
        <v>4</v>
      </c>
      <c r="E2336">
        <v>180</v>
      </c>
      <c r="F2336">
        <v>1800</v>
      </c>
      <c r="G2336" s="1">
        <f t="shared" si="36"/>
        <v>0.18</v>
      </c>
    </row>
    <row r="2337" spans="1:7" x14ac:dyDescent="0.35">
      <c r="A2337" t="s">
        <v>567</v>
      </c>
      <c r="B2337" t="s">
        <v>349</v>
      </c>
      <c r="C2337" t="s">
        <v>53</v>
      </c>
      <c r="D2337">
        <v>4</v>
      </c>
      <c r="E2337">
        <v>660</v>
      </c>
      <c r="F2337">
        <v>13500</v>
      </c>
      <c r="G2337" s="1">
        <f t="shared" si="36"/>
        <v>1.35</v>
      </c>
    </row>
    <row r="2338" spans="1:7" x14ac:dyDescent="0.35">
      <c r="A2338" t="s">
        <v>567</v>
      </c>
      <c r="B2338" t="s">
        <v>349</v>
      </c>
      <c r="C2338" t="s">
        <v>53</v>
      </c>
      <c r="D2338">
        <v>5</v>
      </c>
      <c r="E2338">
        <v>123667.890241</v>
      </c>
      <c r="F2338">
        <v>165250003.82528999</v>
      </c>
      <c r="G2338" s="1">
        <f t="shared" si="36"/>
        <v>16525.000382529</v>
      </c>
    </row>
    <row r="2339" spans="1:7" x14ac:dyDescent="0.35">
      <c r="A2339" t="s">
        <v>567</v>
      </c>
      <c r="B2339" t="s">
        <v>349</v>
      </c>
      <c r="C2339" t="s">
        <v>53</v>
      </c>
      <c r="D2339">
        <v>4</v>
      </c>
      <c r="E2339">
        <v>120</v>
      </c>
      <c r="F2339">
        <v>900</v>
      </c>
      <c r="G2339" s="1">
        <f t="shared" si="36"/>
        <v>0.09</v>
      </c>
    </row>
    <row r="2340" spans="1:7" x14ac:dyDescent="0.35">
      <c r="A2340" t="s">
        <v>567</v>
      </c>
      <c r="B2340" t="s">
        <v>349</v>
      </c>
      <c r="C2340" t="s">
        <v>53</v>
      </c>
      <c r="D2340">
        <v>4</v>
      </c>
      <c r="E2340">
        <v>120</v>
      </c>
      <c r="F2340">
        <v>900</v>
      </c>
      <c r="G2340" s="1">
        <f t="shared" si="36"/>
        <v>0.09</v>
      </c>
    </row>
    <row r="2341" spans="1:7" x14ac:dyDescent="0.35">
      <c r="A2341" t="s">
        <v>567</v>
      </c>
      <c r="B2341" t="s">
        <v>349</v>
      </c>
      <c r="C2341" t="s">
        <v>53</v>
      </c>
      <c r="D2341">
        <v>5</v>
      </c>
      <c r="E2341">
        <v>3840</v>
      </c>
      <c r="F2341">
        <v>244800</v>
      </c>
      <c r="G2341" s="1">
        <f t="shared" si="36"/>
        <v>24.48</v>
      </c>
    </row>
    <row r="2342" spans="1:7" x14ac:dyDescent="0.35">
      <c r="A2342" t="s">
        <v>567</v>
      </c>
      <c r="B2342" t="s">
        <v>349</v>
      </c>
      <c r="C2342" t="s">
        <v>53</v>
      </c>
      <c r="D2342">
        <v>5</v>
      </c>
      <c r="E2342">
        <v>120</v>
      </c>
      <c r="F2342">
        <v>900</v>
      </c>
      <c r="G2342" s="1">
        <f t="shared" si="36"/>
        <v>0.09</v>
      </c>
    </row>
    <row r="2343" spans="1:7" x14ac:dyDescent="0.35">
      <c r="A2343" t="s">
        <v>567</v>
      </c>
      <c r="B2343" t="s">
        <v>349</v>
      </c>
      <c r="C2343" t="s">
        <v>53</v>
      </c>
      <c r="D2343">
        <v>5</v>
      </c>
      <c r="E2343">
        <v>120</v>
      </c>
      <c r="F2343">
        <v>900</v>
      </c>
      <c r="G2343" s="1">
        <f t="shared" si="36"/>
        <v>0.09</v>
      </c>
    </row>
    <row r="2344" spans="1:7" x14ac:dyDescent="0.35">
      <c r="A2344" t="s">
        <v>567</v>
      </c>
      <c r="B2344" t="s">
        <v>349</v>
      </c>
      <c r="C2344" t="s">
        <v>53</v>
      </c>
      <c r="D2344">
        <v>5</v>
      </c>
      <c r="E2344">
        <v>120</v>
      </c>
      <c r="F2344">
        <v>900</v>
      </c>
      <c r="G2344" s="1">
        <f t="shared" si="36"/>
        <v>0.09</v>
      </c>
    </row>
    <row r="2345" spans="1:7" x14ac:dyDescent="0.35">
      <c r="A2345" t="s">
        <v>567</v>
      </c>
      <c r="B2345" t="s">
        <v>349</v>
      </c>
      <c r="C2345" t="s">
        <v>53</v>
      </c>
      <c r="D2345">
        <v>4</v>
      </c>
      <c r="E2345">
        <v>840</v>
      </c>
      <c r="F2345">
        <v>15300</v>
      </c>
      <c r="G2345" s="1">
        <f t="shared" si="36"/>
        <v>1.53</v>
      </c>
    </row>
    <row r="2346" spans="1:7" x14ac:dyDescent="0.35">
      <c r="A2346" t="s">
        <v>567</v>
      </c>
      <c r="B2346" t="s">
        <v>349</v>
      </c>
      <c r="C2346" t="s">
        <v>53</v>
      </c>
      <c r="D2346">
        <v>5</v>
      </c>
      <c r="E2346">
        <v>120</v>
      </c>
      <c r="F2346">
        <v>900</v>
      </c>
      <c r="G2346" s="1">
        <f t="shared" si="36"/>
        <v>0.09</v>
      </c>
    </row>
    <row r="2347" spans="1:7" x14ac:dyDescent="0.35">
      <c r="A2347" t="s">
        <v>567</v>
      </c>
      <c r="B2347" t="s">
        <v>349</v>
      </c>
      <c r="C2347" t="s">
        <v>53</v>
      </c>
      <c r="D2347">
        <v>4</v>
      </c>
      <c r="E2347">
        <v>120</v>
      </c>
      <c r="F2347">
        <v>900</v>
      </c>
      <c r="G2347" s="1">
        <f t="shared" si="36"/>
        <v>0.09</v>
      </c>
    </row>
    <row r="2348" spans="1:7" x14ac:dyDescent="0.35">
      <c r="A2348" t="s">
        <v>567</v>
      </c>
      <c r="B2348" t="s">
        <v>349</v>
      </c>
      <c r="C2348" t="s">
        <v>53</v>
      </c>
      <c r="D2348">
        <v>5</v>
      </c>
      <c r="E2348">
        <v>120</v>
      </c>
      <c r="F2348">
        <v>900</v>
      </c>
      <c r="G2348" s="1">
        <f t="shared" si="36"/>
        <v>0.09</v>
      </c>
    </row>
    <row r="2349" spans="1:7" x14ac:dyDescent="0.35">
      <c r="A2349" t="s">
        <v>567</v>
      </c>
      <c r="B2349" t="s">
        <v>349</v>
      </c>
      <c r="C2349" t="s">
        <v>53</v>
      </c>
      <c r="D2349">
        <v>5</v>
      </c>
      <c r="E2349">
        <v>120</v>
      </c>
      <c r="F2349">
        <v>900</v>
      </c>
      <c r="G2349" s="1">
        <f t="shared" si="36"/>
        <v>0.09</v>
      </c>
    </row>
    <row r="2350" spans="1:7" x14ac:dyDescent="0.35">
      <c r="A2350" t="s">
        <v>567</v>
      </c>
      <c r="B2350" t="s">
        <v>349</v>
      </c>
      <c r="C2350" t="s">
        <v>53</v>
      </c>
      <c r="D2350">
        <v>5</v>
      </c>
      <c r="E2350">
        <v>120</v>
      </c>
      <c r="F2350">
        <v>900</v>
      </c>
      <c r="G2350" s="1">
        <f t="shared" si="36"/>
        <v>0.09</v>
      </c>
    </row>
    <row r="2351" spans="1:7" x14ac:dyDescent="0.35">
      <c r="A2351" t="s">
        <v>567</v>
      </c>
      <c r="B2351" t="s">
        <v>349</v>
      </c>
      <c r="C2351" t="s">
        <v>53</v>
      </c>
      <c r="D2351">
        <v>5</v>
      </c>
      <c r="E2351">
        <v>120</v>
      </c>
      <c r="F2351">
        <v>900</v>
      </c>
      <c r="G2351" s="1">
        <f t="shared" si="36"/>
        <v>0.09</v>
      </c>
    </row>
    <row r="2352" spans="1:7" x14ac:dyDescent="0.35">
      <c r="A2352" t="s">
        <v>567</v>
      </c>
      <c r="B2352" t="s">
        <v>349</v>
      </c>
      <c r="C2352" t="s">
        <v>53</v>
      </c>
      <c r="D2352">
        <v>4</v>
      </c>
      <c r="E2352">
        <v>120</v>
      </c>
      <c r="F2352">
        <v>900</v>
      </c>
      <c r="G2352" s="1">
        <f t="shared" si="36"/>
        <v>0.09</v>
      </c>
    </row>
    <row r="2353" spans="1:7" x14ac:dyDescent="0.35">
      <c r="A2353" t="s">
        <v>567</v>
      </c>
      <c r="B2353" t="s">
        <v>349</v>
      </c>
      <c r="C2353" t="s">
        <v>53</v>
      </c>
      <c r="D2353">
        <v>5</v>
      </c>
      <c r="E2353">
        <v>120</v>
      </c>
      <c r="F2353">
        <v>900</v>
      </c>
      <c r="G2353" s="1">
        <f t="shared" si="36"/>
        <v>0.09</v>
      </c>
    </row>
    <row r="2354" spans="1:7" x14ac:dyDescent="0.35">
      <c r="A2354" t="s">
        <v>567</v>
      </c>
      <c r="B2354" t="s">
        <v>349</v>
      </c>
      <c r="C2354" t="s">
        <v>53</v>
      </c>
      <c r="D2354">
        <v>5</v>
      </c>
      <c r="E2354">
        <v>120</v>
      </c>
      <c r="F2354">
        <v>900</v>
      </c>
      <c r="G2354" s="1">
        <f t="shared" si="36"/>
        <v>0.09</v>
      </c>
    </row>
    <row r="2355" spans="1:7" x14ac:dyDescent="0.35">
      <c r="A2355" t="s">
        <v>567</v>
      </c>
      <c r="B2355" t="s">
        <v>349</v>
      </c>
      <c r="C2355" t="s">
        <v>53</v>
      </c>
      <c r="D2355">
        <v>5</v>
      </c>
      <c r="E2355">
        <v>4860</v>
      </c>
      <c r="F2355">
        <v>204300</v>
      </c>
      <c r="G2355" s="1">
        <f t="shared" si="36"/>
        <v>20.43</v>
      </c>
    </row>
    <row r="2356" spans="1:7" x14ac:dyDescent="0.35">
      <c r="A2356" t="s">
        <v>567</v>
      </c>
      <c r="B2356" t="s">
        <v>349</v>
      </c>
      <c r="C2356" t="s">
        <v>53</v>
      </c>
      <c r="D2356">
        <v>4</v>
      </c>
      <c r="E2356">
        <v>1440</v>
      </c>
      <c r="F2356">
        <v>38700</v>
      </c>
      <c r="G2356" s="1">
        <f t="shared" si="36"/>
        <v>3.87</v>
      </c>
    </row>
    <row r="2357" spans="1:7" x14ac:dyDescent="0.35">
      <c r="A2357" t="s">
        <v>567</v>
      </c>
      <c r="B2357" t="s">
        <v>349</v>
      </c>
      <c r="C2357" t="s">
        <v>53</v>
      </c>
      <c r="D2357">
        <v>5</v>
      </c>
      <c r="E2357">
        <v>8580</v>
      </c>
      <c r="F2357">
        <v>519300</v>
      </c>
      <c r="G2357" s="1">
        <f t="shared" si="36"/>
        <v>51.93</v>
      </c>
    </row>
    <row r="2358" spans="1:7" x14ac:dyDescent="0.35">
      <c r="A2358" t="s">
        <v>567</v>
      </c>
      <c r="B2358" t="s">
        <v>349</v>
      </c>
      <c r="C2358" t="s">
        <v>53</v>
      </c>
      <c r="D2358">
        <v>5</v>
      </c>
      <c r="E2358">
        <v>4140</v>
      </c>
      <c r="F2358">
        <v>446400</v>
      </c>
      <c r="G2358" s="1">
        <f t="shared" si="36"/>
        <v>44.64</v>
      </c>
    </row>
    <row r="2359" spans="1:7" x14ac:dyDescent="0.35">
      <c r="A2359" t="s">
        <v>567</v>
      </c>
      <c r="B2359" t="s">
        <v>349</v>
      </c>
      <c r="C2359" t="s">
        <v>53</v>
      </c>
      <c r="D2359">
        <v>5</v>
      </c>
      <c r="E2359">
        <v>6060</v>
      </c>
      <c r="F2359">
        <v>1062900</v>
      </c>
      <c r="G2359" s="1">
        <f t="shared" si="36"/>
        <v>106.29</v>
      </c>
    </row>
    <row r="2360" spans="1:7" x14ac:dyDescent="0.35">
      <c r="A2360" t="s">
        <v>567</v>
      </c>
      <c r="B2360" t="s">
        <v>349</v>
      </c>
      <c r="C2360" t="s">
        <v>53</v>
      </c>
      <c r="D2360">
        <v>4</v>
      </c>
      <c r="E2360">
        <v>17400</v>
      </c>
      <c r="F2360">
        <v>3868200</v>
      </c>
      <c r="G2360" s="1">
        <f t="shared" si="36"/>
        <v>386.82</v>
      </c>
    </row>
    <row r="2361" spans="1:7" x14ac:dyDescent="0.35">
      <c r="A2361" t="s">
        <v>567</v>
      </c>
      <c r="B2361" t="s">
        <v>349</v>
      </c>
      <c r="C2361" t="s">
        <v>53</v>
      </c>
      <c r="D2361">
        <v>5</v>
      </c>
      <c r="E2361">
        <v>120</v>
      </c>
      <c r="F2361">
        <v>900</v>
      </c>
      <c r="G2361" s="1">
        <f t="shared" si="36"/>
        <v>0.09</v>
      </c>
    </row>
    <row r="2362" spans="1:7" x14ac:dyDescent="0.35">
      <c r="A2362" t="s">
        <v>567</v>
      </c>
      <c r="B2362" t="s">
        <v>349</v>
      </c>
      <c r="C2362" t="s">
        <v>53</v>
      </c>
      <c r="D2362">
        <v>5</v>
      </c>
      <c r="E2362">
        <v>120</v>
      </c>
      <c r="F2362">
        <v>900</v>
      </c>
      <c r="G2362" s="1">
        <f t="shared" si="36"/>
        <v>0.09</v>
      </c>
    </row>
    <row r="2363" spans="1:7" x14ac:dyDescent="0.35">
      <c r="A2363" t="s">
        <v>567</v>
      </c>
      <c r="B2363" t="s">
        <v>349</v>
      </c>
      <c r="C2363" t="s">
        <v>53</v>
      </c>
      <c r="D2363">
        <v>4</v>
      </c>
      <c r="E2363">
        <v>3420</v>
      </c>
      <c r="F2363">
        <v>216000</v>
      </c>
      <c r="G2363" s="1">
        <f t="shared" si="36"/>
        <v>21.6</v>
      </c>
    </row>
    <row r="2364" spans="1:7" x14ac:dyDescent="0.35">
      <c r="A2364" t="s">
        <v>567</v>
      </c>
      <c r="B2364" t="s">
        <v>349</v>
      </c>
      <c r="C2364" t="s">
        <v>53</v>
      </c>
      <c r="D2364">
        <v>5</v>
      </c>
      <c r="E2364">
        <v>7800</v>
      </c>
      <c r="F2364">
        <v>1175400</v>
      </c>
      <c r="G2364" s="1">
        <f t="shared" si="36"/>
        <v>117.54</v>
      </c>
    </row>
    <row r="2365" spans="1:7" x14ac:dyDescent="0.35">
      <c r="A2365" t="s">
        <v>567</v>
      </c>
      <c r="B2365" t="s">
        <v>349</v>
      </c>
      <c r="C2365" t="s">
        <v>53</v>
      </c>
      <c r="D2365">
        <v>5</v>
      </c>
      <c r="E2365">
        <v>120</v>
      </c>
      <c r="F2365">
        <v>900</v>
      </c>
      <c r="G2365" s="1">
        <f t="shared" si="36"/>
        <v>0.09</v>
      </c>
    </row>
    <row r="2366" spans="1:7" x14ac:dyDescent="0.35">
      <c r="A2366" t="s">
        <v>567</v>
      </c>
      <c r="B2366" t="s">
        <v>349</v>
      </c>
      <c r="C2366" t="s">
        <v>53</v>
      </c>
      <c r="D2366">
        <v>5</v>
      </c>
      <c r="E2366">
        <v>120</v>
      </c>
      <c r="F2366">
        <v>900</v>
      </c>
      <c r="G2366" s="1">
        <f t="shared" si="36"/>
        <v>0.09</v>
      </c>
    </row>
    <row r="2367" spans="1:7" x14ac:dyDescent="0.35">
      <c r="A2367" t="s">
        <v>567</v>
      </c>
      <c r="B2367" t="s">
        <v>349</v>
      </c>
      <c r="C2367" t="s">
        <v>53</v>
      </c>
      <c r="D2367">
        <v>5</v>
      </c>
      <c r="E2367">
        <v>120</v>
      </c>
      <c r="F2367">
        <v>900</v>
      </c>
      <c r="G2367" s="1">
        <f t="shared" si="36"/>
        <v>0.09</v>
      </c>
    </row>
    <row r="2368" spans="1:7" x14ac:dyDescent="0.35">
      <c r="A2368" t="s">
        <v>567</v>
      </c>
      <c r="B2368" t="s">
        <v>349</v>
      </c>
      <c r="C2368" t="s">
        <v>53</v>
      </c>
      <c r="D2368">
        <v>5</v>
      </c>
      <c r="E2368">
        <v>120</v>
      </c>
      <c r="F2368">
        <v>900</v>
      </c>
      <c r="G2368" s="1">
        <f t="shared" si="36"/>
        <v>0.09</v>
      </c>
    </row>
    <row r="2369" spans="1:7" x14ac:dyDescent="0.35">
      <c r="A2369" t="s">
        <v>567</v>
      </c>
      <c r="B2369" t="s">
        <v>349</v>
      </c>
      <c r="C2369" t="s">
        <v>53</v>
      </c>
      <c r="D2369">
        <v>4</v>
      </c>
      <c r="E2369">
        <v>1080</v>
      </c>
      <c r="F2369">
        <v>40500</v>
      </c>
      <c r="G2369" s="1">
        <f t="shared" si="36"/>
        <v>4.05</v>
      </c>
    </row>
    <row r="2370" spans="1:7" x14ac:dyDescent="0.35">
      <c r="A2370" t="s">
        <v>567</v>
      </c>
      <c r="B2370" t="s">
        <v>349</v>
      </c>
      <c r="C2370" t="s">
        <v>53</v>
      </c>
      <c r="D2370">
        <v>5</v>
      </c>
      <c r="E2370">
        <v>1380</v>
      </c>
      <c r="F2370">
        <v>60300</v>
      </c>
      <c r="G2370" s="1">
        <f t="shared" si="36"/>
        <v>6.03</v>
      </c>
    </row>
    <row r="2371" spans="1:7" x14ac:dyDescent="0.35">
      <c r="A2371" t="s">
        <v>567</v>
      </c>
      <c r="B2371" t="s">
        <v>349</v>
      </c>
      <c r="C2371" t="s">
        <v>53</v>
      </c>
      <c r="D2371">
        <v>4</v>
      </c>
      <c r="E2371">
        <v>300</v>
      </c>
      <c r="F2371">
        <v>4500</v>
      </c>
      <c r="G2371" s="1">
        <f t="shared" ref="G2371:G2434" si="37">+F2371/10000</f>
        <v>0.45</v>
      </c>
    </row>
    <row r="2372" spans="1:7" x14ac:dyDescent="0.35">
      <c r="A2372" t="s">
        <v>567</v>
      </c>
      <c r="B2372" t="s">
        <v>349</v>
      </c>
      <c r="C2372" t="s">
        <v>53</v>
      </c>
      <c r="D2372">
        <v>5</v>
      </c>
      <c r="E2372">
        <v>9529.8260360000004</v>
      </c>
      <c r="F2372">
        <v>3292340.8485119999</v>
      </c>
      <c r="G2372" s="1">
        <f t="shared" si="37"/>
        <v>329.23408485120001</v>
      </c>
    </row>
    <row r="2373" spans="1:7" x14ac:dyDescent="0.35">
      <c r="A2373" t="s">
        <v>567</v>
      </c>
      <c r="B2373" t="s">
        <v>349</v>
      </c>
      <c r="C2373" t="s">
        <v>53</v>
      </c>
      <c r="D2373">
        <v>5</v>
      </c>
      <c r="E2373">
        <v>14640</v>
      </c>
      <c r="F2373">
        <v>4008600</v>
      </c>
      <c r="G2373" s="1">
        <f t="shared" si="37"/>
        <v>400.86</v>
      </c>
    </row>
    <row r="2374" spans="1:7" x14ac:dyDescent="0.35">
      <c r="A2374" t="s">
        <v>567</v>
      </c>
      <c r="B2374" t="s">
        <v>349</v>
      </c>
      <c r="C2374" t="s">
        <v>53</v>
      </c>
      <c r="D2374">
        <v>4</v>
      </c>
      <c r="E2374">
        <v>131027.156799</v>
      </c>
      <c r="F2374">
        <v>276936758.471663</v>
      </c>
      <c r="G2374" s="1">
        <f t="shared" si="37"/>
        <v>27693.675847166302</v>
      </c>
    </row>
    <row r="2375" spans="1:7" x14ac:dyDescent="0.35">
      <c r="A2375" t="s">
        <v>578</v>
      </c>
      <c r="B2375" t="s">
        <v>349</v>
      </c>
      <c r="C2375" t="s">
        <v>53</v>
      </c>
      <c r="D2375">
        <v>5</v>
      </c>
      <c r="E2375">
        <v>120</v>
      </c>
      <c r="F2375">
        <v>900</v>
      </c>
      <c r="G2375" s="1">
        <f t="shared" si="37"/>
        <v>0.09</v>
      </c>
    </row>
    <row r="2376" spans="1:7" x14ac:dyDescent="0.35">
      <c r="A2376" t="s">
        <v>578</v>
      </c>
      <c r="B2376" t="s">
        <v>349</v>
      </c>
      <c r="C2376" t="s">
        <v>53</v>
      </c>
      <c r="D2376">
        <v>5</v>
      </c>
      <c r="E2376">
        <v>120</v>
      </c>
      <c r="F2376">
        <v>900</v>
      </c>
      <c r="G2376" s="1">
        <f t="shared" si="37"/>
        <v>0.09</v>
      </c>
    </row>
    <row r="2377" spans="1:7" x14ac:dyDescent="0.35">
      <c r="A2377" t="s">
        <v>578</v>
      </c>
      <c r="B2377" t="s">
        <v>349</v>
      </c>
      <c r="C2377" t="s">
        <v>53</v>
      </c>
      <c r="D2377">
        <v>5</v>
      </c>
      <c r="E2377">
        <v>3300</v>
      </c>
      <c r="F2377">
        <v>271800</v>
      </c>
      <c r="G2377" s="1">
        <f t="shared" si="37"/>
        <v>27.18</v>
      </c>
    </row>
    <row r="2378" spans="1:7" x14ac:dyDescent="0.35">
      <c r="A2378" t="s">
        <v>578</v>
      </c>
      <c r="B2378" t="s">
        <v>349</v>
      </c>
      <c r="C2378" t="s">
        <v>53</v>
      </c>
      <c r="D2378">
        <v>4</v>
      </c>
      <c r="E2378">
        <v>4560</v>
      </c>
      <c r="F2378">
        <v>559800</v>
      </c>
      <c r="G2378" s="1">
        <f t="shared" si="37"/>
        <v>55.98</v>
      </c>
    </row>
    <row r="2379" spans="1:7" x14ac:dyDescent="0.35">
      <c r="A2379" t="s">
        <v>578</v>
      </c>
      <c r="B2379" t="s">
        <v>349</v>
      </c>
      <c r="C2379" t="s">
        <v>53</v>
      </c>
      <c r="D2379">
        <v>4</v>
      </c>
      <c r="E2379">
        <v>120</v>
      </c>
      <c r="F2379">
        <v>900</v>
      </c>
      <c r="G2379" s="1">
        <f t="shared" si="37"/>
        <v>0.09</v>
      </c>
    </row>
    <row r="2380" spans="1:7" x14ac:dyDescent="0.35">
      <c r="A2380" t="s">
        <v>578</v>
      </c>
      <c r="B2380" t="s">
        <v>349</v>
      </c>
      <c r="C2380" t="s">
        <v>53</v>
      </c>
      <c r="D2380">
        <v>5</v>
      </c>
      <c r="E2380">
        <v>2760</v>
      </c>
      <c r="F2380">
        <v>127800</v>
      </c>
      <c r="G2380" s="1">
        <f t="shared" si="37"/>
        <v>12.78</v>
      </c>
    </row>
    <row r="2381" spans="1:7" x14ac:dyDescent="0.35">
      <c r="A2381" t="s">
        <v>578</v>
      </c>
      <c r="B2381" t="s">
        <v>349</v>
      </c>
      <c r="C2381" t="s">
        <v>53</v>
      </c>
      <c r="D2381">
        <v>4</v>
      </c>
      <c r="E2381">
        <v>120</v>
      </c>
      <c r="F2381">
        <v>900</v>
      </c>
      <c r="G2381" s="1">
        <f t="shared" si="37"/>
        <v>0.09</v>
      </c>
    </row>
    <row r="2382" spans="1:7" x14ac:dyDescent="0.35">
      <c r="A2382" t="s">
        <v>578</v>
      </c>
      <c r="B2382" t="s">
        <v>349</v>
      </c>
      <c r="C2382" t="s">
        <v>53</v>
      </c>
      <c r="D2382">
        <v>5</v>
      </c>
      <c r="E2382">
        <v>360</v>
      </c>
      <c r="F2382">
        <v>4500</v>
      </c>
      <c r="G2382" s="1">
        <f t="shared" si="37"/>
        <v>0.45</v>
      </c>
    </row>
    <row r="2383" spans="1:7" x14ac:dyDescent="0.35">
      <c r="A2383" t="s">
        <v>578</v>
      </c>
      <c r="B2383" t="s">
        <v>349</v>
      </c>
      <c r="C2383" t="s">
        <v>53</v>
      </c>
      <c r="D2383">
        <v>4</v>
      </c>
      <c r="E2383">
        <v>240</v>
      </c>
      <c r="F2383">
        <v>2700</v>
      </c>
      <c r="G2383" s="1">
        <f t="shared" si="37"/>
        <v>0.27</v>
      </c>
    </row>
    <row r="2384" spans="1:7" x14ac:dyDescent="0.35">
      <c r="A2384" t="s">
        <v>578</v>
      </c>
      <c r="B2384" t="s">
        <v>349</v>
      </c>
      <c r="C2384" t="s">
        <v>53</v>
      </c>
      <c r="D2384">
        <v>5</v>
      </c>
      <c r="E2384">
        <v>1200</v>
      </c>
      <c r="F2384">
        <v>62100</v>
      </c>
      <c r="G2384" s="1">
        <f t="shared" si="37"/>
        <v>6.21</v>
      </c>
    </row>
    <row r="2385" spans="1:7" x14ac:dyDescent="0.35">
      <c r="A2385" t="s">
        <v>578</v>
      </c>
      <c r="B2385" t="s">
        <v>349</v>
      </c>
      <c r="C2385" t="s">
        <v>53</v>
      </c>
      <c r="D2385">
        <v>5</v>
      </c>
      <c r="E2385">
        <v>1920</v>
      </c>
      <c r="F2385">
        <v>72000</v>
      </c>
      <c r="G2385" s="1">
        <f t="shared" si="37"/>
        <v>7.2</v>
      </c>
    </row>
    <row r="2386" spans="1:7" x14ac:dyDescent="0.35">
      <c r="A2386" t="s">
        <v>578</v>
      </c>
      <c r="B2386" t="s">
        <v>349</v>
      </c>
      <c r="C2386" t="s">
        <v>53</v>
      </c>
      <c r="D2386">
        <v>4</v>
      </c>
      <c r="E2386">
        <v>1500</v>
      </c>
      <c r="F2386">
        <v>33300</v>
      </c>
      <c r="G2386" s="1">
        <f t="shared" si="37"/>
        <v>3.33</v>
      </c>
    </row>
    <row r="2387" spans="1:7" x14ac:dyDescent="0.35">
      <c r="A2387" t="s">
        <v>578</v>
      </c>
      <c r="B2387" t="s">
        <v>349</v>
      </c>
      <c r="C2387" t="s">
        <v>53</v>
      </c>
      <c r="D2387">
        <v>4</v>
      </c>
      <c r="E2387">
        <v>120</v>
      </c>
      <c r="F2387">
        <v>900</v>
      </c>
      <c r="G2387" s="1">
        <f t="shared" si="37"/>
        <v>0.09</v>
      </c>
    </row>
    <row r="2388" spans="1:7" x14ac:dyDescent="0.35">
      <c r="A2388" t="s">
        <v>578</v>
      </c>
      <c r="B2388" t="s">
        <v>349</v>
      </c>
      <c r="C2388" t="s">
        <v>53</v>
      </c>
      <c r="D2388">
        <v>4</v>
      </c>
      <c r="E2388">
        <v>40260</v>
      </c>
      <c r="F2388">
        <v>15251400</v>
      </c>
      <c r="G2388" s="1">
        <f t="shared" si="37"/>
        <v>1525.14</v>
      </c>
    </row>
    <row r="2389" spans="1:7" x14ac:dyDescent="0.35">
      <c r="A2389" t="s">
        <v>578</v>
      </c>
      <c r="B2389" t="s">
        <v>349</v>
      </c>
      <c r="C2389" t="s">
        <v>53</v>
      </c>
      <c r="D2389">
        <v>4</v>
      </c>
      <c r="E2389">
        <v>120</v>
      </c>
      <c r="F2389">
        <v>900</v>
      </c>
      <c r="G2389" s="1">
        <f t="shared" si="37"/>
        <v>0.09</v>
      </c>
    </row>
    <row r="2390" spans="1:7" x14ac:dyDescent="0.35">
      <c r="A2390" t="s">
        <v>578</v>
      </c>
      <c r="B2390" t="s">
        <v>349</v>
      </c>
      <c r="C2390" t="s">
        <v>53</v>
      </c>
      <c r="D2390">
        <v>5</v>
      </c>
      <c r="E2390">
        <v>13320</v>
      </c>
      <c r="F2390">
        <v>2774700</v>
      </c>
      <c r="G2390" s="1">
        <f t="shared" si="37"/>
        <v>277.47000000000003</v>
      </c>
    </row>
    <row r="2391" spans="1:7" x14ac:dyDescent="0.35">
      <c r="A2391" t="s">
        <v>578</v>
      </c>
      <c r="B2391" t="s">
        <v>349</v>
      </c>
      <c r="C2391" t="s">
        <v>53</v>
      </c>
      <c r="D2391">
        <v>4</v>
      </c>
      <c r="E2391">
        <v>120</v>
      </c>
      <c r="F2391">
        <v>900</v>
      </c>
      <c r="G2391" s="1">
        <f t="shared" si="37"/>
        <v>0.09</v>
      </c>
    </row>
    <row r="2392" spans="1:7" x14ac:dyDescent="0.35">
      <c r="A2392" t="s">
        <v>578</v>
      </c>
      <c r="B2392" t="s">
        <v>349</v>
      </c>
      <c r="C2392" t="s">
        <v>53</v>
      </c>
      <c r="D2392">
        <v>5</v>
      </c>
      <c r="E2392">
        <v>118064.18386799999</v>
      </c>
      <c r="F2392">
        <v>91852458.709141999</v>
      </c>
      <c r="G2392" s="1">
        <f t="shared" si="37"/>
        <v>9185.2458709141993</v>
      </c>
    </row>
    <row r="2393" spans="1:7" x14ac:dyDescent="0.35">
      <c r="A2393" t="s">
        <v>620</v>
      </c>
      <c r="B2393" t="s">
        <v>525</v>
      </c>
      <c r="C2393" t="s">
        <v>237</v>
      </c>
      <c r="D2393">
        <v>4</v>
      </c>
      <c r="E2393">
        <v>300</v>
      </c>
      <c r="F2393">
        <v>3600</v>
      </c>
      <c r="G2393" s="1">
        <f t="shared" si="37"/>
        <v>0.36</v>
      </c>
    </row>
    <row r="2394" spans="1:7" x14ac:dyDescent="0.35">
      <c r="A2394" t="s">
        <v>620</v>
      </c>
      <c r="B2394" t="s">
        <v>525</v>
      </c>
      <c r="C2394" t="s">
        <v>237</v>
      </c>
      <c r="D2394">
        <v>4</v>
      </c>
      <c r="E2394">
        <v>360</v>
      </c>
      <c r="F2394">
        <v>4500</v>
      </c>
      <c r="G2394" s="1">
        <f t="shared" si="37"/>
        <v>0.45</v>
      </c>
    </row>
    <row r="2395" spans="1:7" x14ac:dyDescent="0.35">
      <c r="A2395" t="s">
        <v>620</v>
      </c>
      <c r="B2395" t="s">
        <v>525</v>
      </c>
      <c r="C2395" t="s">
        <v>237</v>
      </c>
      <c r="D2395">
        <v>4</v>
      </c>
      <c r="E2395">
        <v>2700</v>
      </c>
      <c r="F2395">
        <v>100800</v>
      </c>
      <c r="G2395" s="1">
        <f t="shared" si="37"/>
        <v>10.08</v>
      </c>
    </row>
    <row r="2396" spans="1:7" x14ac:dyDescent="0.35">
      <c r="A2396" t="s">
        <v>620</v>
      </c>
      <c r="B2396" t="s">
        <v>525</v>
      </c>
      <c r="C2396" t="s">
        <v>237</v>
      </c>
      <c r="D2396">
        <v>4</v>
      </c>
      <c r="E2396">
        <v>240</v>
      </c>
      <c r="F2396">
        <v>2700</v>
      </c>
      <c r="G2396" s="1">
        <f t="shared" si="37"/>
        <v>0.27</v>
      </c>
    </row>
    <row r="2397" spans="1:7" x14ac:dyDescent="0.35">
      <c r="A2397" t="s">
        <v>620</v>
      </c>
      <c r="B2397" t="s">
        <v>525</v>
      </c>
      <c r="C2397" t="s">
        <v>237</v>
      </c>
      <c r="D2397">
        <v>4</v>
      </c>
      <c r="E2397">
        <v>120</v>
      </c>
      <c r="F2397">
        <v>900</v>
      </c>
      <c r="G2397" s="1">
        <f t="shared" si="37"/>
        <v>0.09</v>
      </c>
    </row>
    <row r="2398" spans="1:7" x14ac:dyDescent="0.35">
      <c r="A2398" t="s">
        <v>620</v>
      </c>
      <c r="B2398" t="s">
        <v>525</v>
      </c>
      <c r="C2398" t="s">
        <v>237</v>
      </c>
      <c r="D2398">
        <v>4</v>
      </c>
      <c r="E2398">
        <v>120</v>
      </c>
      <c r="F2398">
        <v>900</v>
      </c>
      <c r="G2398" s="1">
        <f t="shared" si="37"/>
        <v>0.09</v>
      </c>
    </row>
    <row r="2399" spans="1:7" x14ac:dyDescent="0.35">
      <c r="A2399" t="s">
        <v>620</v>
      </c>
      <c r="B2399" t="s">
        <v>525</v>
      </c>
      <c r="C2399" t="s">
        <v>237</v>
      </c>
      <c r="D2399">
        <v>4</v>
      </c>
      <c r="E2399">
        <v>1294.012692</v>
      </c>
      <c r="F2399">
        <v>27607.418607</v>
      </c>
      <c r="G2399" s="1">
        <f t="shared" si="37"/>
        <v>2.7607418607</v>
      </c>
    </row>
    <row r="2400" spans="1:7" x14ac:dyDescent="0.35">
      <c r="A2400" t="s">
        <v>620</v>
      </c>
      <c r="B2400" t="s">
        <v>525</v>
      </c>
      <c r="C2400" t="s">
        <v>237</v>
      </c>
      <c r="D2400">
        <v>5</v>
      </c>
      <c r="E2400">
        <v>120</v>
      </c>
      <c r="F2400">
        <v>900</v>
      </c>
      <c r="G2400" s="1">
        <f t="shared" si="37"/>
        <v>0.09</v>
      </c>
    </row>
    <row r="2401" spans="1:7" x14ac:dyDescent="0.35">
      <c r="A2401" t="s">
        <v>620</v>
      </c>
      <c r="B2401" t="s">
        <v>525</v>
      </c>
      <c r="C2401" t="s">
        <v>237</v>
      </c>
      <c r="D2401">
        <v>4</v>
      </c>
      <c r="E2401">
        <v>2220</v>
      </c>
      <c r="F2401">
        <v>182700</v>
      </c>
      <c r="G2401" s="1">
        <f t="shared" si="37"/>
        <v>18.27</v>
      </c>
    </row>
    <row r="2402" spans="1:7" x14ac:dyDescent="0.35">
      <c r="A2402" t="s">
        <v>620</v>
      </c>
      <c r="B2402" t="s">
        <v>525</v>
      </c>
      <c r="C2402" t="s">
        <v>237</v>
      </c>
      <c r="D2402">
        <v>5</v>
      </c>
      <c r="E2402">
        <v>120</v>
      </c>
      <c r="F2402">
        <v>900</v>
      </c>
      <c r="G2402" s="1">
        <f t="shared" si="37"/>
        <v>0.09</v>
      </c>
    </row>
    <row r="2403" spans="1:7" x14ac:dyDescent="0.35">
      <c r="A2403" t="s">
        <v>620</v>
      </c>
      <c r="B2403" t="s">
        <v>525</v>
      </c>
      <c r="C2403" t="s">
        <v>237</v>
      </c>
      <c r="D2403">
        <v>4</v>
      </c>
      <c r="E2403">
        <v>600</v>
      </c>
      <c r="F2403">
        <v>15300</v>
      </c>
      <c r="G2403" s="1">
        <f t="shared" si="37"/>
        <v>1.53</v>
      </c>
    </row>
    <row r="2404" spans="1:7" x14ac:dyDescent="0.35">
      <c r="A2404" t="s">
        <v>620</v>
      </c>
      <c r="B2404" t="s">
        <v>525</v>
      </c>
      <c r="C2404" t="s">
        <v>237</v>
      </c>
      <c r="D2404">
        <v>4</v>
      </c>
      <c r="E2404">
        <v>960</v>
      </c>
      <c r="F2404">
        <v>23400</v>
      </c>
      <c r="G2404" s="1">
        <f t="shared" si="37"/>
        <v>2.34</v>
      </c>
    </row>
    <row r="2405" spans="1:7" x14ac:dyDescent="0.35">
      <c r="A2405" t="s">
        <v>620</v>
      </c>
      <c r="B2405" t="s">
        <v>525</v>
      </c>
      <c r="C2405" t="s">
        <v>237</v>
      </c>
      <c r="D2405">
        <v>5</v>
      </c>
      <c r="E2405">
        <v>300</v>
      </c>
      <c r="F2405">
        <v>3600</v>
      </c>
      <c r="G2405" s="1">
        <f t="shared" si="37"/>
        <v>0.36</v>
      </c>
    </row>
    <row r="2406" spans="1:7" x14ac:dyDescent="0.35">
      <c r="A2406" t="s">
        <v>620</v>
      </c>
      <c r="B2406" t="s">
        <v>525</v>
      </c>
      <c r="C2406" t="s">
        <v>237</v>
      </c>
      <c r="D2406">
        <v>4</v>
      </c>
      <c r="E2406">
        <v>1200</v>
      </c>
      <c r="F2406">
        <v>64800</v>
      </c>
      <c r="G2406" s="1">
        <f t="shared" si="37"/>
        <v>6.48</v>
      </c>
    </row>
    <row r="2407" spans="1:7" x14ac:dyDescent="0.35">
      <c r="A2407" t="s">
        <v>620</v>
      </c>
      <c r="B2407" t="s">
        <v>525</v>
      </c>
      <c r="C2407" t="s">
        <v>237</v>
      </c>
      <c r="D2407">
        <v>5</v>
      </c>
      <c r="E2407">
        <v>120</v>
      </c>
      <c r="F2407">
        <v>900</v>
      </c>
      <c r="G2407" s="1">
        <f t="shared" si="37"/>
        <v>0.09</v>
      </c>
    </row>
    <row r="2408" spans="1:7" x14ac:dyDescent="0.35">
      <c r="A2408" t="s">
        <v>620</v>
      </c>
      <c r="B2408" t="s">
        <v>525</v>
      </c>
      <c r="C2408" t="s">
        <v>237</v>
      </c>
      <c r="D2408">
        <v>5</v>
      </c>
      <c r="E2408">
        <v>120</v>
      </c>
      <c r="F2408">
        <v>900</v>
      </c>
      <c r="G2408" s="1">
        <f t="shared" si="37"/>
        <v>0.09</v>
      </c>
    </row>
    <row r="2409" spans="1:7" x14ac:dyDescent="0.35">
      <c r="A2409" t="s">
        <v>620</v>
      </c>
      <c r="B2409" t="s">
        <v>525</v>
      </c>
      <c r="C2409" t="s">
        <v>237</v>
      </c>
      <c r="D2409">
        <v>4</v>
      </c>
      <c r="E2409">
        <v>13860</v>
      </c>
      <c r="F2409">
        <v>2368800</v>
      </c>
      <c r="G2409" s="1">
        <f t="shared" si="37"/>
        <v>236.88</v>
      </c>
    </row>
    <row r="2410" spans="1:7" x14ac:dyDescent="0.35">
      <c r="A2410" t="s">
        <v>620</v>
      </c>
      <c r="B2410" t="s">
        <v>525</v>
      </c>
      <c r="C2410" t="s">
        <v>237</v>
      </c>
      <c r="D2410">
        <v>4</v>
      </c>
      <c r="E2410">
        <v>1687.46967</v>
      </c>
      <c r="F2410">
        <v>61989.765506999996</v>
      </c>
      <c r="G2410" s="1">
        <f t="shared" si="37"/>
        <v>6.1989765506999994</v>
      </c>
    </row>
    <row r="2411" spans="1:7" x14ac:dyDescent="0.35">
      <c r="A2411" t="s">
        <v>620</v>
      </c>
      <c r="B2411" t="s">
        <v>525</v>
      </c>
      <c r="C2411" t="s">
        <v>237</v>
      </c>
      <c r="D2411">
        <v>4</v>
      </c>
      <c r="E2411">
        <v>4080</v>
      </c>
      <c r="F2411">
        <v>426600</v>
      </c>
      <c r="G2411" s="1">
        <f t="shared" si="37"/>
        <v>42.66</v>
      </c>
    </row>
    <row r="2412" spans="1:7" x14ac:dyDescent="0.35">
      <c r="A2412" t="s">
        <v>620</v>
      </c>
      <c r="B2412" t="s">
        <v>525</v>
      </c>
      <c r="C2412" t="s">
        <v>237</v>
      </c>
      <c r="D2412">
        <v>4</v>
      </c>
      <c r="E2412">
        <v>2100</v>
      </c>
      <c r="F2412">
        <v>197100</v>
      </c>
      <c r="G2412" s="1">
        <f t="shared" si="37"/>
        <v>19.71</v>
      </c>
    </row>
    <row r="2413" spans="1:7" x14ac:dyDescent="0.35">
      <c r="A2413" t="s">
        <v>620</v>
      </c>
      <c r="B2413" t="s">
        <v>525</v>
      </c>
      <c r="C2413" t="s">
        <v>237</v>
      </c>
      <c r="D2413">
        <v>4</v>
      </c>
      <c r="E2413">
        <v>5580</v>
      </c>
      <c r="F2413">
        <v>676800</v>
      </c>
      <c r="G2413" s="1">
        <f t="shared" si="37"/>
        <v>67.680000000000007</v>
      </c>
    </row>
    <row r="2414" spans="1:7" x14ac:dyDescent="0.35">
      <c r="A2414" t="s">
        <v>620</v>
      </c>
      <c r="B2414" t="s">
        <v>525</v>
      </c>
      <c r="C2414" t="s">
        <v>237</v>
      </c>
      <c r="D2414">
        <v>4</v>
      </c>
      <c r="E2414">
        <v>4500</v>
      </c>
      <c r="F2414">
        <v>565200</v>
      </c>
      <c r="G2414" s="1">
        <f t="shared" si="37"/>
        <v>56.52</v>
      </c>
    </row>
    <row r="2415" spans="1:7" x14ac:dyDescent="0.35">
      <c r="A2415" t="s">
        <v>620</v>
      </c>
      <c r="B2415" t="s">
        <v>525</v>
      </c>
      <c r="C2415" t="s">
        <v>237</v>
      </c>
      <c r="D2415">
        <v>5</v>
      </c>
      <c r="E2415">
        <v>120</v>
      </c>
      <c r="F2415">
        <v>900</v>
      </c>
      <c r="G2415" s="1">
        <f t="shared" si="37"/>
        <v>0.09</v>
      </c>
    </row>
    <row r="2416" spans="1:7" x14ac:dyDescent="0.35">
      <c r="A2416" t="s">
        <v>620</v>
      </c>
      <c r="B2416" t="s">
        <v>525</v>
      </c>
      <c r="C2416" t="s">
        <v>237</v>
      </c>
      <c r="D2416">
        <v>5</v>
      </c>
      <c r="E2416">
        <v>120</v>
      </c>
      <c r="F2416">
        <v>900</v>
      </c>
      <c r="G2416" s="1">
        <f t="shared" si="37"/>
        <v>0.09</v>
      </c>
    </row>
    <row r="2417" spans="1:7" x14ac:dyDescent="0.35">
      <c r="A2417" t="s">
        <v>620</v>
      </c>
      <c r="B2417" t="s">
        <v>525</v>
      </c>
      <c r="C2417" t="s">
        <v>237</v>
      </c>
      <c r="D2417">
        <v>5</v>
      </c>
      <c r="E2417">
        <v>180</v>
      </c>
      <c r="F2417">
        <v>1800</v>
      </c>
      <c r="G2417" s="1">
        <f t="shared" si="37"/>
        <v>0.18</v>
      </c>
    </row>
    <row r="2418" spans="1:7" x14ac:dyDescent="0.35">
      <c r="A2418" t="s">
        <v>620</v>
      </c>
      <c r="B2418" t="s">
        <v>525</v>
      </c>
      <c r="C2418" t="s">
        <v>237</v>
      </c>
      <c r="D2418">
        <v>4</v>
      </c>
      <c r="E2418">
        <v>660</v>
      </c>
      <c r="F2418">
        <v>9900</v>
      </c>
      <c r="G2418" s="1">
        <f t="shared" si="37"/>
        <v>0.99</v>
      </c>
    </row>
    <row r="2419" spans="1:7" x14ac:dyDescent="0.35">
      <c r="A2419" t="s">
        <v>620</v>
      </c>
      <c r="B2419" t="s">
        <v>525</v>
      </c>
      <c r="C2419" t="s">
        <v>237</v>
      </c>
      <c r="D2419">
        <v>4</v>
      </c>
      <c r="E2419">
        <v>9060</v>
      </c>
      <c r="F2419">
        <v>1155600</v>
      </c>
      <c r="G2419" s="1">
        <f t="shared" si="37"/>
        <v>115.56</v>
      </c>
    </row>
    <row r="2420" spans="1:7" x14ac:dyDescent="0.35">
      <c r="A2420" t="s">
        <v>620</v>
      </c>
      <c r="B2420" t="s">
        <v>525</v>
      </c>
      <c r="C2420" t="s">
        <v>237</v>
      </c>
      <c r="D2420">
        <v>5</v>
      </c>
      <c r="E2420">
        <v>41760</v>
      </c>
      <c r="F2420">
        <v>22264200</v>
      </c>
      <c r="G2420" s="1">
        <f t="shared" si="37"/>
        <v>2226.42</v>
      </c>
    </row>
    <row r="2421" spans="1:7" x14ac:dyDescent="0.35">
      <c r="A2421" t="s">
        <v>620</v>
      </c>
      <c r="B2421" t="s">
        <v>525</v>
      </c>
      <c r="C2421" t="s">
        <v>237</v>
      </c>
      <c r="D2421">
        <v>4</v>
      </c>
      <c r="E2421">
        <v>195487.549769</v>
      </c>
      <c r="F2421">
        <v>142622578.99105901</v>
      </c>
      <c r="G2421" s="1">
        <f t="shared" si="37"/>
        <v>14262.2578991059</v>
      </c>
    </row>
    <row r="2422" spans="1:7" x14ac:dyDescent="0.35">
      <c r="A2422" t="s">
        <v>620</v>
      </c>
      <c r="B2422" t="s">
        <v>525</v>
      </c>
      <c r="C2422" t="s">
        <v>237</v>
      </c>
      <c r="D2422">
        <v>5</v>
      </c>
      <c r="E2422">
        <v>62514.957318000001</v>
      </c>
      <c r="F2422">
        <v>36126774.411998004</v>
      </c>
      <c r="G2422" s="1">
        <f t="shared" si="37"/>
        <v>3612.6774411998003</v>
      </c>
    </row>
    <row r="2423" spans="1:7" x14ac:dyDescent="0.35">
      <c r="A2423" t="s">
        <v>636</v>
      </c>
      <c r="B2423" t="s">
        <v>349</v>
      </c>
      <c r="C2423" t="s">
        <v>53</v>
      </c>
      <c r="D2423">
        <v>4</v>
      </c>
      <c r="E2423">
        <v>34820.600890000002</v>
      </c>
      <c r="F2423">
        <v>102874.27553300001</v>
      </c>
      <c r="G2423" s="1">
        <f t="shared" si="37"/>
        <v>10.287427553300001</v>
      </c>
    </row>
    <row r="2424" spans="1:7" x14ac:dyDescent="0.35">
      <c r="A2424" t="s">
        <v>636</v>
      </c>
      <c r="B2424" t="s">
        <v>349</v>
      </c>
      <c r="C2424" t="s">
        <v>53</v>
      </c>
      <c r="D2424">
        <v>4</v>
      </c>
      <c r="E2424">
        <v>180</v>
      </c>
      <c r="F2424">
        <v>1800</v>
      </c>
      <c r="G2424" s="1">
        <f t="shared" si="37"/>
        <v>0.18</v>
      </c>
    </row>
    <row r="2425" spans="1:7" x14ac:dyDescent="0.35">
      <c r="A2425" t="s">
        <v>636</v>
      </c>
      <c r="B2425" t="s">
        <v>349</v>
      </c>
      <c r="C2425" t="s">
        <v>53</v>
      </c>
      <c r="D2425">
        <v>4</v>
      </c>
      <c r="E2425">
        <v>120</v>
      </c>
      <c r="F2425">
        <v>900</v>
      </c>
      <c r="G2425" s="1">
        <f t="shared" si="37"/>
        <v>0.09</v>
      </c>
    </row>
    <row r="2426" spans="1:7" x14ac:dyDescent="0.35">
      <c r="A2426" t="s">
        <v>636</v>
      </c>
      <c r="B2426" t="s">
        <v>349</v>
      </c>
      <c r="C2426" t="s">
        <v>53</v>
      </c>
      <c r="D2426">
        <v>4</v>
      </c>
      <c r="E2426">
        <v>1020</v>
      </c>
      <c r="F2426">
        <v>22500</v>
      </c>
      <c r="G2426" s="1">
        <f t="shared" si="37"/>
        <v>2.25</v>
      </c>
    </row>
    <row r="2427" spans="1:7" x14ac:dyDescent="0.35">
      <c r="A2427" t="s">
        <v>636</v>
      </c>
      <c r="B2427" t="s">
        <v>349</v>
      </c>
      <c r="C2427" t="s">
        <v>53</v>
      </c>
      <c r="D2427">
        <v>4</v>
      </c>
      <c r="E2427">
        <v>180</v>
      </c>
      <c r="F2427">
        <v>1800</v>
      </c>
      <c r="G2427" s="1">
        <f t="shared" si="37"/>
        <v>0.18</v>
      </c>
    </row>
    <row r="2428" spans="1:7" x14ac:dyDescent="0.35">
      <c r="A2428" t="s">
        <v>636</v>
      </c>
      <c r="B2428" t="s">
        <v>349</v>
      </c>
      <c r="C2428" t="s">
        <v>53</v>
      </c>
      <c r="D2428">
        <v>4</v>
      </c>
      <c r="E2428">
        <v>1440</v>
      </c>
      <c r="F2428">
        <v>65700</v>
      </c>
      <c r="G2428" s="1">
        <f t="shared" si="37"/>
        <v>6.57</v>
      </c>
    </row>
    <row r="2429" spans="1:7" x14ac:dyDescent="0.35">
      <c r="A2429" t="s">
        <v>636</v>
      </c>
      <c r="B2429" t="s">
        <v>349</v>
      </c>
      <c r="C2429" t="s">
        <v>53</v>
      </c>
      <c r="D2429">
        <v>4</v>
      </c>
      <c r="E2429">
        <v>120</v>
      </c>
      <c r="F2429">
        <v>900</v>
      </c>
      <c r="G2429" s="1">
        <f t="shared" si="37"/>
        <v>0.09</v>
      </c>
    </row>
    <row r="2430" spans="1:7" x14ac:dyDescent="0.35">
      <c r="A2430" t="s">
        <v>636</v>
      </c>
      <c r="B2430" t="s">
        <v>349</v>
      </c>
      <c r="C2430" t="s">
        <v>53</v>
      </c>
      <c r="D2430">
        <v>4</v>
      </c>
      <c r="E2430">
        <v>2460</v>
      </c>
      <c r="F2430">
        <v>148500</v>
      </c>
      <c r="G2430" s="1">
        <f t="shared" si="37"/>
        <v>14.85</v>
      </c>
    </row>
    <row r="2431" spans="1:7" x14ac:dyDescent="0.35">
      <c r="A2431" t="s">
        <v>636</v>
      </c>
      <c r="B2431" t="s">
        <v>349</v>
      </c>
      <c r="C2431" t="s">
        <v>53</v>
      </c>
      <c r="D2431">
        <v>5</v>
      </c>
      <c r="E2431">
        <v>11520</v>
      </c>
      <c r="F2431">
        <v>1881000</v>
      </c>
      <c r="G2431" s="1">
        <f t="shared" si="37"/>
        <v>188.1</v>
      </c>
    </row>
    <row r="2432" spans="1:7" x14ac:dyDescent="0.35">
      <c r="A2432" t="s">
        <v>636</v>
      </c>
      <c r="B2432" t="s">
        <v>349</v>
      </c>
      <c r="C2432" t="s">
        <v>53</v>
      </c>
      <c r="D2432">
        <v>4</v>
      </c>
      <c r="E2432">
        <v>2160</v>
      </c>
      <c r="F2432">
        <v>97200</v>
      </c>
      <c r="G2432" s="1">
        <f t="shared" si="37"/>
        <v>9.7200000000000006</v>
      </c>
    </row>
    <row r="2433" spans="1:7" x14ac:dyDescent="0.35">
      <c r="A2433" t="s">
        <v>636</v>
      </c>
      <c r="B2433" t="s">
        <v>349</v>
      </c>
      <c r="C2433" t="s">
        <v>53</v>
      </c>
      <c r="D2433">
        <v>4</v>
      </c>
      <c r="E2433">
        <v>120</v>
      </c>
      <c r="F2433">
        <v>900</v>
      </c>
      <c r="G2433" s="1">
        <f t="shared" si="37"/>
        <v>0.09</v>
      </c>
    </row>
    <row r="2434" spans="1:7" x14ac:dyDescent="0.35">
      <c r="A2434" t="s">
        <v>636</v>
      </c>
      <c r="B2434" t="s">
        <v>349</v>
      </c>
      <c r="C2434" t="s">
        <v>53</v>
      </c>
      <c r="D2434">
        <v>4</v>
      </c>
      <c r="E2434">
        <v>840</v>
      </c>
      <c r="F2434">
        <v>20700</v>
      </c>
      <c r="G2434" s="1">
        <f t="shared" si="37"/>
        <v>2.0699999999999998</v>
      </c>
    </row>
    <row r="2435" spans="1:7" x14ac:dyDescent="0.35">
      <c r="A2435" t="s">
        <v>636</v>
      </c>
      <c r="B2435" t="s">
        <v>349</v>
      </c>
      <c r="C2435" t="s">
        <v>53</v>
      </c>
      <c r="D2435">
        <v>4</v>
      </c>
      <c r="E2435">
        <v>105771.980759</v>
      </c>
      <c r="F2435">
        <v>103186206.40552101</v>
      </c>
      <c r="G2435" s="1">
        <f t="shared" ref="G2435:G2498" si="38">+F2435/10000</f>
        <v>10318.620640552101</v>
      </c>
    </row>
    <row r="2436" spans="1:7" x14ac:dyDescent="0.35">
      <c r="A2436" t="s">
        <v>636</v>
      </c>
      <c r="B2436" t="s">
        <v>349</v>
      </c>
      <c r="C2436" t="s">
        <v>53</v>
      </c>
      <c r="D2436">
        <v>5</v>
      </c>
      <c r="E2436">
        <v>156979.198217</v>
      </c>
      <c r="F2436">
        <v>402058775.930565</v>
      </c>
      <c r="G2436" s="1">
        <f t="shared" si="38"/>
        <v>40205.877593056503</v>
      </c>
    </row>
    <row r="2437" spans="1:7" x14ac:dyDescent="0.35">
      <c r="A2437" t="s">
        <v>636</v>
      </c>
      <c r="B2437" t="s">
        <v>349</v>
      </c>
      <c r="C2437" t="s">
        <v>53</v>
      </c>
      <c r="D2437">
        <v>4</v>
      </c>
      <c r="E2437">
        <v>72694.988723999995</v>
      </c>
      <c r="F2437">
        <v>157603150.547986</v>
      </c>
      <c r="G2437" s="1">
        <f t="shared" si="38"/>
        <v>15760.315054798601</v>
      </c>
    </row>
    <row r="2438" spans="1:7" x14ac:dyDescent="0.35">
      <c r="A2438" t="s">
        <v>640</v>
      </c>
      <c r="B2438" t="s">
        <v>310</v>
      </c>
      <c r="C2438" t="s">
        <v>53</v>
      </c>
      <c r="D2438">
        <v>3</v>
      </c>
      <c r="E2438">
        <v>287.82024200000001</v>
      </c>
      <c r="F2438">
        <v>1065.0363139999999</v>
      </c>
      <c r="G2438" s="1">
        <f t="shared" si="38"/>
        <v>0.10650363139999999</v>
      </c>
    </row>
    <row r="2439" spans="1:7" x14ac:dyDescent="0.35">
      <c r="A2439" t="s">
        <v>640</v>
      </c>
      <c r="B2439" t="s">
        <v>310</v>
      </c>
      <c r="C2439" t="s">
        <v>53</v>
      </c>
      <c r="D2439">
        <v>3</v>
      </c>
      <c r="E2439">
        <v>45555.742697000001</v>
      </c>
      <c r="F2439">
        <v>6352797.0331720002</v>
      </c>
      <c r="G2439" s="1">
        <f t="shared" si="38"/>
        <v>635.27970331720007</v>
      </c>
    </row>
    <row r="2440" spans="1:7" x14ac:dyDescent="0.35">
      <c r="A2440" t="s">
        <v>640</v>
      </c>
      <c r="B2440" t="s">
        <v>310</v>
      </c>
      <c r="C2440" t="s">
        <v>53</v>
      </c>
      <c r="D2440">
        <v>5</v>
      </c>
      <c r="E2440">
        <v>8760</v>
      </c>
      <c r="F2440">
        <v>1095300</v>
      </c>
      <c r="G2440" s="1">
        <f t="shared" si="38"/>
        <v>109.53</v>
      </c>
    </row>
    <row r="2441" spans="1:7" x14ac:dyDescent="0.35">
      <c r="A2441" t="s">
        <v>640</v>
      </c>
      <c r="B2441" t="s">
        <v>310</v>
      </c>
      <c r="C2441" t="s">
        <v>53</v>
      </c>
      <c r="D2441">
        <v>5</v>
      </c>
      <c r="E2441">
        <v>7080</v>
      </c>
      <c r="F2441">
        <v>334800</v>
      </c>
      <c r="G2441" s="1">
        <f t="shared" si="38"/>
        <v>33.479999999999997</v>
      </c>
    </row>
    <row r="2442" spans="1:7" x14ac:dyDescent="0.35">
      <c r="A2442" t="s">
        <v>640</v>
      </c>
      <c r="B2442" t="s">
        <v>310</v>
      </c>
      <c r="C2442" t="s">
        <v>53</v>
      </c>
      <c r="D2442">
        <v>5</v>
      </c>
      <c r="E2442">
        <v>3420</v>
      </c>
      <c r="F2442">
        <v>110700</v>
      </c>
      <c r="G2442" s="1">
        <f t="shared" si="38"/>
        <v>11.07</v>
      </c>
    </row>
    <row r="2443" spans="1:7" x14ac:dyDescent="0.35">
      <c r="A2443" t="s">
        <v>640</v>
      </c>
      <c r="B2443" t="s">
        <v>310</v>
      </c>
      <c r="C2443" t="s">
        <v>53</v>
      </c>
      <c r="D2443">
        <v>5</v>
      </c>
      <c r="E2443">
        <v>11910.052604</v>
      </c>
      <c r="F2443">
        <v>1229816.637726</v>
      </c>
      <c r="G2443" s="1">
        <f t="shared" si="38"/>
        <v>122.9816637726</v>
      </c>
    </row>
    <row r="2444" spans="1:7" x14ac:dyDescent="0.35">
      <c r="A2444" t="s">
        <v>640</v>
      </c>
      <c r="B2444" t="s">
        <v>310</v>
      </c>
      <c r="C2444" t="s">
        <v>53</v>
      </c>
      <c r="D2444">
        <v>5</v>
      </c>
      <c r="E2444">
        <v>606.29023199999995</v>
      </c>
      <c r="F2444">
        <v>6676.2280849999997</v>
      </c>
      <c r="G2444" s="1">
        <f t="shared" si="38"/>
        <v>0.6676228085</v>
      </c>
    </row>
    <row r="2445" spans="1:7" x14ac:dyDescent="0.35">
      <c r="A2445" t="s">
        <v>640</v>
      </c>
      <c r="B2445" t="s">
        <v>310</v>
      </c>
      <c r="C2445" t="s">
        <v>53</v>
      </c>
      <c r="D2445">
        <v>5</v>
      </c>
      <c r="E2445">
        <v>6236.6202590000003</v>
      </c>
      <c r="F2445">
        <v>241593.080705</v>
      </c>
      <c r="G2445" s="1">
        <f t="shared" si="38"/>
        <v>24.1593080705</v>
      </c>
    </row>
    <row r="2446" spans="1:7" x14ac:dyDescent="0.35">
      <c r="A2446" t="s">
        <v>640</v>
      </c>
      <c r="B2446" t="s">
        <v>310</v>
      </c>
      <c r="C2446" t="s">
        <v>53</v>
      </c>
      <c r="D2446">
        <v>5</v>
      </c>
      <c r="E2446">
        <v>2085.4612269999998</v>
      </c>
      <c r="F2446">
        <v>70893.541406000004</v>
      </c>
      <c r="G2446" s="1">
        <f t="shared" si="38"/>
        <v>7.0893541406000002</v>
      </c>
    </row>
    <row r="2447" spans="1:7" x14ac:dyDescent="0.35">
      <c r="A2447" t="s">
        <v>640</v>
      </c>
      <c r="B2447" t="s">
        <v>310</v>
      </c>
      <c r="C2447" t="s">
        <v>53</v>
      </c>
      <c r="D2447">
        <v>4</v>
      </c>
      <c r="E2447">
        <v>180</v>
      </c>
      <c r="F2447">
        <v>1800</v>
      </c>
      <c r="G2447" s="1">
        <f t="shared" si="38"/>
        <v>0.18</v>
      </c>
    </row>
    <row r="2448" spans="1:7" x14ac:dyDescent="0.35">
      <c r="A2448" t="s">
        <v>640</v>
      </c>
      <c r="B2448" t="s">
        <v>310</v>
      </c>
      <c r="C2448" t="s">
        <v>53</v>
      </c>
      <c r="D2448">
        <v>5</v>
      </c>
      <c r="E2448">
        <v>180</v>
      </c>
      <c r="F2448">
        <v>1800</v>
      </c>
      <c r="G2448" s="1">
        <f t="shared" si="38"/>
        <v>0.18</v>
      </c>
    </row>
    <row r="2449" spans="1:7" x14ac:dyDescent="0.35">
      <c r="A2449" t="s">
        <v>640</v>
      </c>
      <c r="B2449" t="s">
        <v>310</v>
      </c>
      <c r="C2449" t="s">
        <v>53</v>
      </c>
      <c r="D2449">
        <v>5</v>
      </c>
      <c r="E2449">
        <v>120</v>
      </c>
      <c r="F2449">
        <v>900</v>
      </c>
      <c r="G2449" s="1">
        <f t="shared" si="38"/>
        <v>0.09</v>
      </c>
    </row>
    <row r="2450" spans="1:7" x14ac:dyDescent="0.35">
      <c r="A2450" t="s">
        <v>640</v>
      </c>
      <c r="B2450" t="s">
        <v>310</v>
      </c>
      <c r="C2450" t="s">
        <v>53</v>
      </c>
      <c r="D2450">
        <v>4</v>
      </c>
      <c r="E2450">
        <v>360</v>
      </c>
      <c r="F2450">
        <v>4500</v>
      </c>
      <c r="G2450" s="1">
        <f t="shared" si="38"/>
        <v>0.45</v>
      </c>
    </row>
    <row r="2451" spans="1:7" x14ac:dyDescent="0.35">
      <c r="A2451" t="s">
        <v>640</v>
      </c>
      <c r="B2451" t="s">
        <v>310</v>
      </c>
      <c r="C2451" t="s">
        <v>53</v>
      </c>
      <c r="D2451">
        <v>4</v>
      </c>
      <c r="E2451">
        <v>7740</v>
      </c>
      <c r="F2451">
        <v>968400</v>
      </c>
      <c r="G2451" s="1">
        <f t="shared" si="38"/>
        <v>96.84</v>
      </c>
    </row>
    <row r="2452" spans="1:7" x14ac:dyDescent="0.35">
      <c r="A2452" t="s">
        <v>640</v>
      </c>
      <c r="B2452" t="s">
        <v>310</v>
      </c>
      <c r="C2452" t="s">
        <v>53</v>
      </c>
      <c r="D2452">
        <v>4</v>
      </c>
      <c r="E2452">
        <v>900</v>
      </c>
      <c r="F2452">
        <v>28800</v>
      </c>
      <c r="G2452" s="1">
        <f t="shared" si="38"/>
        <v>2.88</v>
      </c>
    </row>
    <row r="2453" spans="1:7" x14ac:dyDescent="0.35">
      <c r="A2453" t="s">
        <v>640</v>
      </c>
      <c r="B2453" t="s">
        <v>310</v>
      </c>
      <c r="C2453" t="s">
        <v>53</v>
      </c>
      <c r="D2453">
        <v>4</v>
      </c>
      <c r="E2453">
        <v>3720</v>
      </c>
      <c r="F2453">
        <v>286200</v>
      </c>
      <c r="G2453" s="1">
        <f t="shared" si="38"/>
        <v>28.62</v>
      </c>
    </row>
    <row r="2454" spans="1:7" x14ac:dyDescent="0.35">
      <c r="A2454" t="s">
        <v>640</v>
      </c>
      <c r="B2454" t="s">
        <v>310</v>
      </c>
      <c r="C2454" t="s">
        <v>53</v>
      </c>
      <c r="D2454">
        <v>4</v>
      </c>
      <c r="E2454">
        <v>10398.466571000001</v>
      </c>
      <c r="F2454">
        <v>1782810.2408970001</v>
      </c>
      <c r="G2454" s="1">
        <f t="shared" si="38"/>
        <v>178.2810240897</v>
      </c>
    </row>
    <row r="2455" spans="1:7" x14ac:dyDescent="0.35">
      <c r="A2455" t="s">
        <v>640</v>
      </c>
      <c r="B2455" t="s">
        <v>310</v>
      </c>
      <c r="C2455" t="s">
        <v>53</v>
      </c>
      <c r="D2455">
        <v>4</v>
      </c>
      <c r="E2455">
        <v>309475.84685999999</v>
      </c>
      <c r="F2455">
        <v>1544799682.2546401</v>
      </c>
      <c r="G2455" s="1">
        <f t="shared" si="38"/>
        <v>154479.96822546402</v>
      </c>
    </row>
    <row r="2456" spans="1:7" x14ac:dyDescent="0.35">
      <c r="A2456" t="s">
        <v>640</v>
      </c>
      <c r="B2456" t="s">
        <v>310</v>
      </c>
      <c r="C2456" t="s">
        <v>53</v>
      </c>
      <c r="D2456">
        <v>5</v>
      </c>
      <c r="E2456">
        <v>120</v>
      </c>
      <c r="F2456">
        <v>900</v>
      </c>
      <c r="G2456" s="1">
        <f t="shared" si="38"/>
        <v>0.09</v>
      </c>
    </row>
    <row r="2457" spans="1:7" x14ac:dyDescent="0.35">
      <c r="A2457" t="s">
        <v>640</v>
      </c>
      <c r="B2457" t="s">
        <v>310</v>
      </c>
      <c r="C2457" t="s">
        <v>53</v>
      </c>
      <c r="D2457">
        <v>4</v>
      </c>
      <c r="E2457">
        <v>900</v>
      </c>
      <c r="F2457">
        <v>36000</v>
      </c>
      <c r="G2457" s="1">
        <f t="shared" si="38"/>
        <v>3.6</v>
      </c>
    </row>
    <row r="2458" spans="1:7" x14ac:dyDescent="0.35">
      <c r="A2458" t="s">
        <v>640</v>
      </c>
      <c r="B2458" t="s">
        <v>310</v>
      </c>
      <c r="C2458" t="s">
        <v>53</v>
      </c>
      <c r="D2458">
        <v>4</v>
      </c>
      <c r="E2458">
        <v>1560</v>
      </c>
      <c r="F2458">
        <v>106200</v>
      </c>
      <c r="G2458" s="1">
        <f t="shared" si="38"/>
        <v>10.62</v>
      </c>
    </row>
    <row r="2459" spans="1:7" x14ac:dyDescent="0.35">
      <c r="A2459" t="s">
        <v>640</v>
      </c>
      <c r="B2459" t="s">
        <v>310</v>
      </c>
      <c r="C2459" t="s">
        <v>53</v>
      </c>
      <c r="D2459">
        <v>4</v>
      </c>
      <c r="E2459">
        <v>180</v>
      </c>
      <c r="F2459">
        <v>1800</v>
      </c>
      <c r="G2459" s="1">
        <f t="shared" si="38"/>
        <v>0.18</v>
      </c>
    </row>
    <row r="2460" spans="1:7" x14ac:dyDescent="0.35">
      <c r="A2460" t="s">
        <v>640</v>
      </c>
      <c r="B2460" t="s">
        <v>310</v>
      </c>
      <c r="C2460" t="s">
        <v>53</v>
      </c>
      <c r="D2460">
        <v>5</v>
      </c>
      <c r="E2460">
        <v>240</v>
      </c>
      <c r="F2460">
        <v>2700</v>
      </c>
      <c r="G2460" s="1">
        <f t="shared" si="38"/>
        <v>0.27</v>
      </c>
    </row>
    <row r="2461" spans="1:7" x14ac:dyDescent="0.35">
      <c r="A2461" t="s">
        <v>640</v>
      </c>
      <c r="B2461" t="s">
        <v>310</v>
      </c>
      <c r="C2461" t="s">
        <v>53</v>
      </c>
      <c r="D2461">
        <v>4</v>
      </c>
      <c r="E2461">
        <v>5340</v>
      </c>
      <c r="F2461">
        <v>484200</v>
      </c>
      <c r="G2461" s="1">
        <f t="shared" si="38"/>
        <v>48.42</v>
      </c>
    </row>
    <row r="2462" spans="1:7" x14ac:dyDescent="0.35">
      <c r="A2462" t="s">
        <v>640</v>
      </c>
      <c r="B2462" t="s">
        <v>310</v>
      </c>
      <c r="C2462" t="s">
        <v>53</v>
      </c>
      <c r="D2462">
        <v>4</v>
      </c>
      <c r="E2462">
        <v>22800</v>
      </c>
      <c r="F2462">
        <v>2669400</v>
      </c>
      <c r="G2462" s="1">
        <f t="shared" si="38"/>
        <v>266.94</v>
      </c>
    </row>
    <row r="2463" spans="1:7" x14ac:dyDescent="0.35">
      <c r="A2463" t="s">
        <v>640</v>
      </c>
      <c r="B2463" t="s">
        <v>310</v>
      </c>
      <c r="C2463" t="s">
        <v>53</v>
      </c>
      <c r="D2463">
        <v>4</v>
      </c>
      <c r="E2463">
        <v>120</v>
      </c>
      <c r="F2463">
        <v>900</v>
      </c>
      <c r="G2463" s="1">
        <f t="shared" si="38"/>
        <v>0.09</v>
      </c>
    </row>
    <row r="2464" spans="1:7" x14ac:dyDescent="0.35">
      <c r="A2464" t="s">
        <v>640</v>
      </c>
      <c r="B2464" t="s">
        <v>310</v>
      </c>
      <c r="C2464" t="s">
        <v>53</v>
      </c>
      <c r="D2464">
        <v>4</v>
      </c>
      <c r="E2464">
        <v>180</v>
      </c>
      <c r="F2464">
        <v>1800</v>
      </c>
      <c r="G2464" s="1">
        <f t="shared" si="38"/>
        <v>0.18</v>
      </c>
    </row>
    <row r="2465" spans="1:7" x14ac:dyDescent="0.35">
      <c r="A2465" t="s">
        <v>640</v>
      </c>
      <c r="B2465" t="s">
        <v>310</v>
      </c>
      <c r="C2465" t="s">
        <v>53</v>
      </c>
      <c r="D2465">
        <v>4</v>
      </c>
      <c r="E2465">
        <v>3300</v>
      </c>
      <c r="F2465">
        <v>342900</v>
      </c>
      <c r="G2465" s="1">
        <f t="shared" si="38"/>
        <v>34.29</v>
      </c>
    </row>
    <row r="2466" spans="1:7" x14ac:dyDescent="0.35">
      <c r="A2466" t="s">
        <v>640</v>
      </c>
      <c r="B2466" t="s">
        <v>310</v>
      </c>
      <c r="C2466" t="s">
        <v>53</v>
      </c>
      <c r="D2466">
        <v>4</v>
      </c>
      <c r="E2466">
        <v>240</v>
      </c>
      <c r="F2466">
        <v>2700</v>
      </c>
      <c r="G2466" s="1">
        <f t="shared" si="38"/>
        <v>0.27</v>
      </c>
    </row>
    <row r="2467" spans="1:7" x14ac:dyDescent="0.35">
      <c r="A2467" t="s">
        <v>640</v>
      </c>
      <c r="B2467" t="s">
        <v>310</v>
      </c>
      <c r="C2467" t="s">
        <v>53</v>
      </c>
      <c r="D2467">
        <v>4</v>
      </c>
      <c r="E2467">
        <v>5220</v>
      </c>
      <c r="F2467">
        <v>453600</v>
      </c>
      <c r="G2467" s="1">
        <f t="shared" si="38"/>
        <v>45.36</v>
      </c>
    </row>
    <row r="2468" spans="1:7" x14ac:dyDescent="0.35">
      <c r="A2468" t="s">
        <v>640</v>
      </c>
      <c r="B2468" t="s">
        <v>310</v>
      </c>
      <c r="C2468" t="s">
        <v>53</v>
      </c>
      <c r="D2468">
        <v>5</v>
      </c>
      <c r="E2468">
        <v>120</v>
      </c>
      <c r="F2468">
        <v>900</v>
      </c>
      <c r="G2468" s="1">
        <f t="shared" si="38"/>
        <v>0.09</v>
      </c>
    </row>
    <row r="2469" spans="1:7" x14ac:dyDescent="0.35">
      <c r="A2469" t="s">
        <v>640</v>
      </c>
      <c r="B2469" t="s">
        <v>310</v>
      </c>
      <c r="C2469" t="s">
        <v>53</v>
      </c>
      <c r="D2469">
        <v>5</v>
      </c>
      <c r="E2469">
        <v>120</v>
      </c>
      <c r="F2469">
        <v>900</v>
      </c>
      <c r="G2469" s="1">
        <f t="shared" si="38"/>
        <v>0.09</v>
      </c>
    </row>
    <row r="2470" spans="1:7" x14ac:dyDescent="0.35">
      <c r="A2470" t="s">
        <v>640</v>
      </c>
      <c r="B2470" t="s">
        <v>310</v>
      </c>
      <c r="C2470" t="s">
        <v>53</v>
      </c>
      <c r="D2470">
        <v>5</v>
      </c>
      <c r="E2470">
        <v>120</v>
      </c>
      <c r="F2470">
        <v>900</v>
      </c>
      <c r="G2470" s="1">
        <f t="shared" si="38"/>
        <v>0.09</v>
      </c>
    </row>
    <row r="2471" spans="1:7" x14ac:dyDescent="0.35">
      <c r="A2471" t="s">
        <v>640</v>
      </c>
      <c r="B2471" t="s">
        <v>310</v>
      </c>
      <c r="C2471" t="s">
        <v>53</v>
      </c>
      <c r="D2471">
        <v>5</v>
      </c>
      <c r="E2471">
        <v>120</v>
      </c>
      <c r="F2471">
        <v>900</v>
      </c>
      <c r="G2471" s="1">
        <f t="shared" si="38"/>
        <v>0.09</v>
      </c>
    </row>
    <row r="2472" spans="1:7" x14ac:dyDescent="0.35">
      <c r="A2472" t="s">
        <v>640</v>
      </c>
      <c r="B2472" t="s">
        <v>310</v>
      </c>
      <c r="C2472" t="s">
        <v>53</v>
      </c>
      <c r="D2472">
        <v>4</v>
      </c>
      <c r="E2472">
        <v>1020</v>
      </c>
      <c r="F2472">
        <v>49500</v>
      </c>
      <c r="G2472" s="1">
        <f t="shared" si="38"/>
        <v>4.95</v>
      </c>
    </row>
    <row r="2473" spans="1:7" x14ac:dyDescent="0.35">
      <c r="A2473" t="s">
        <v>640</v>
      </c>
      <c r="B2473" t="s">
        <v>310</v>
      </c>
      <c r="C2473" t="s">
        <v>53</v>
      </c>
      <c r="D2473">
        <v>4</v>
      </c>
      <c r="E2473">
        <v>1260</v>
      </c>
      <c r="F2473">
        <v>45900</v>
      </c>
      <c r="G2473" s="1">
        <f t="shared" si="38"/>
        <v>4.59</v>
      </c>
    </row>
    <row r="2474" spans="1:7" x14ac:dyDescent="0.35">
      <c r="A2474" t="s">
        <v>640</v>
      </c>
      <c r="B2474" t="s">
        <v>310</v>
      </c>
      <c r="C2474" t="s">
        <v>53</v>
      </c>
      <c r="D2474">
        <v>4</v>
      </c>
      <c r="E2474">
        <v>1020</v>
      </c>
      <c r="F2474">
        <v>23400</v>
      </c>
      <c r="G2474" s="1">
        <f t="shared" si="38"/>
        <v>2.34</v>
      </c>
    </row>
    <row r="2475" spans="1:7" x14ac:dyDescent="0.35">
      <c r="A2475" t="s">
        <v>640</v>
      </c>
      <c r="B2475" t="s">
        <v>310</v>
      </c>
      <c r="C2475" t="s">
        <v>53</v>
      </c>
      <c r="D2475">
        <v>4</v>
      </c>
      <c r="E2475">
        <v>1680</v>
      </c>
      <c r="F2475">
        <v>52200</v>
      </c>
      <c r="G2475" s="1">
        <f t="shared" si="38"/>
        <v>5.22</v>
      </c>
    </row>
    <row r="2476" spans="1:7" x14ac:dyDescent="0.35">
      <c r="A2476" t="s">
        <v>640</v>
      </c>
      <c r="B2476" t="s">
        <v>310</v>
      </c>
      <c r="C2476" t="s">
        <v>53</v>
      </c>
      <c r="D2476">
        <v>5</v>
      </c>
      <c r="E2476">
        <v>120</v>
      </c>
      <c r="F2476">
        <v>900</v>
      </c>
      <c r="G2476" s="1">
        <f t="shared" si="38"/>
        <v>0.09</v>
      </c>
    </row>
    <row r="2477" spans="1:7" x14ac:dyDescent="0.35">
      <c r="A2477" t="s">
        <v>640</v>
      </c>
      <c r="B2477" t="s">
        <v>310</v>
      </c>
      <c r="C2477" t="s">
        <v>53</v>
      </c>
      <c r="D2477">
        <v>5</v>
      </c>
      <c r="E2477">
        <v>120</v>
      </c>
      <c r="F2477">
        <v>900</v>
      </c>
      <c r="G2477" s="1">
        <f t="shared" si="38"/>
        <v>0.09</v>
      </c>
    </row>
    <row r="2478" spans="1:7" x14ac:dyDescent="0.35">
      <c r="A2478" t="s">
        <v>640</v>
      </c>
      <c r="B2478" t="s">
        <v>310</v>
      </c>
      <c r="C2478" t="s">
        <v>53</v>
      </c>
      <c r="D2478">
        <v>4</v>
      </c>
      <c r="E2478">
        <v>2220</v>
      </c>
      <c r="F2478">
        <v>171900</v>
      </c>
      <c r="G2478" s="1">
        <f t="shared" si="38"/>
        <v>17.190000000000001</v>
      </c>
    </row>
    <row r="2479" spans="1:7" x14ac:dyDescent="0.35">
      <c r="A2479" t="s">
        <v>640</v>
      </c>
      <c r="B2479" t="s">
        <v>310</v>
      </c>
      <c r="C2479" t="s">
        <v>53</v>
      </c>
      <c r="D2479">
        <v>4</v>
      </c>
      <c r="E2479">
        <v>120</v>
      </c>
      <c r="F2479">
        <v>900</v>
      </c>
      <c r="G2479" s="1">
        <f t="shared" si="38"/>
        <v>0.09</v>
      </c>
    </row>
    <row r="2480" spans="1:7" x14ac:dyDescent="0.35">
      <c r="A2480" t="s">
        <v>640</v>
      </c>
      <c r="B2480" t="s">
        <v>310</v>
      </c>
      <c r="C2480" t="s">
        <v>53</v>
      </c>
      <c r="D2480">
        <v>4</v>
      </c>
      <c r="E2480">
        <v>120</v>
      </c>
      <c r="F2480">
        <v>900</v>
      </c>
      <c r="G2480" s="1">
        <f t="shared" si="38"/>
        <v>0.09</v>
      </c>
    </row>
    <row r="2481" spans="1:7" x14ac:dyDescent="0.35">
      <c r="A2481" t="s">
        <v>640</v>
      </c>
      <c r="B2481" t="s">
        <v>310</v>
      </c>
      <c r="C2481" t="s">
        <v>53</v>
      </c>
      <c r="D2481">
        <v>4</v>
      </c>
      <c r="E2481">
        <v>120</v>
      </c>
      <c r="F2481">
        <v>900</v>
      </c>
      <c r="G2481" s="1">
        <f t="shared" si="38"/>
        <v>0.09</v>
      </c>
    </row>
    <row r="2482" spans="1:7" x14ac:dyDescent="0.35">
      <c r="A2482" t="s">
        <v>640</v>
      </c>
      <c r="B2482" t="s">
        <v>310</v>
      </c>
      <c r="C2482" t="s">
        <v>53</v>
      </c>
      <c r="D2482">
        <v>4</v>
      </c>
      <c r="E2482">
        <v>14220</v>
      </c>
      <c r="F2482">
        <v>2370600</v>
      </c>
      <c r="G2482" s="1">
        <f t="shared" si="38"/>
        <v>237.06</v>
      </c>
    </row>
    <row r="2483" spans="1:7" x14ac:dyDescent="0.35">
      <c r="A2483" t="s">
        <v>640</v>
      </c>
      <c r="B2483" t="s">
        <v>310</v>
      </c>
      <c r="C2483" t="s">
        <v>53</v>
      </c>
      <c r="D2483">
        <v>4</v>
      </c>
      <c r="E2483">
        <v>2400</v>
      </c>
      <c r="F2483">
        <v>143100</v>
      </c>
      <c r="G2483" s="1">
        <f t="shared" si="38"/>
        <v>14.31</v>
      </c>
    </row>
    <row r="2484" spans="1:7" x14ac:dyDescent="0.35">
      <c r="A2484" t="s">
        <v>640</v>
      </c>
      <c r="B2484" t="s">
        <v>310</v>
      </c>
      <c r="C2484" t="s">
        <v>53</v>
      </c>
      <c r="D2484">
        <v>4</v>
      </c>
      <c r="E2484">
        <v>5760</v>
      </c>
      <c r="F2484">
        <v>653400</v>
      </c>
      <c r="G2484" s="1">
        <f t="shared" si="38"/>
        <v>65.34</v>
      </c>
    </row>
    <row r="2485" spans="1:7" x14ac:dyDescent="0.35">
      <c r="A2485" t="s">
        <v>640</v>
      </c>
      <c r="B2485" t="s">
        <v>310</v>
      </c>
      <c r="C2485" t="s">
        <v>53</v>
      </c>
      <c r="D2485">
        <v>5</v>
      </c>
      <c r="E2485">
        <v>318526.93991000002</v>
      </c>
      <c r="F2485">
        <v>454541943.50435501</v>
      </c>
      <c r="G2485" s="1">
        <f t="shared" si="38"/>
        <v>45454.1943504355</v>
      </c>
    </row>
    <row r="2486" spans="1:7" x14ac:dyDescent="0.35">
      <c r="A2486" t="s">
        <v>658</v>
      </c>
      <c r="B2486" t="s">
        <v>349</v>
      </c>
      <c r="C2486" t="s">
        <v>53</v>
      </c>
      <c r="D2486">
        <v>3</v>
      </c>
      <c r="E2486">
        <v>34890.848792999997</v>
      </c>
      <c r="F2486">
        <v>112808.656089</v>
      </c>
      <c r="G2486" s="1">
        <f t="shared" si="38"/>
        <v>11.280865608899999</v>
      </c>
    </row>
    <row r="2487" spans="1:7" x14ac:dyDescent="0.35">
      <c r="A2487" t="s">
        <v>658</v>
      </c>
      <c r="B2487" t="s">
        <v>349</v>
      </c>
      <c r="C2487" t="s">
        <v>53</v>
      </c>
      <c r="D2487">
        <v>4</v>
      </c>
      <c r="E2487">
        <v>24389.948235</v>
      </c>
      <c r="F2487">
        <v>79807.140931000002</v>
      </c>
      <c r="G2487" s="1">
        <f t="shared" si="38"/>
        <v>7.9807140931000005</v>
      </c>
    </row>
    <row r="2488" spans="1:7" x14ac:dyDescent="0.35">
      <c r="A2488" t="s">
        <v>658</v>
      </c>
      <c r="B2488" t="s">
        <v>349</v>
      </c>
      <c r="C2488" t="s">
        <v>53</v>
      </c>
      <c r="D2488">
        <v>3</v>
      </c>
      <c r="E2488">
        <v>78886.835565000001</v>
      </c>
      <c r="F2488">
        <v>40232337.940278001</v>
      </c>
      <c r="G2488" s="1">
        <f t="shared" si="38"/>
        <v>4023.2337940278003</v>
      </c>
    </row>
    <row r="2489" spans="1:7" x14ac:dyDescent="0.35">
      <c r="A2489" t="s">
        <v>658</v>
      </c>
      <c r="B2489" t="s">
        <v>349</v>
      </c>
      <c r="C2489" t="s">
        <v>53</v>
      </c>
      <c r="D2489">
        <v>4</v>
      </c>
      <c r="E2489">
        <v>3240</v>
      </c>
      <c r="F2489">
        <v>192600</v>
      </c>
      <c r="G2489" s="1">
        <f t="shared" si="38"/>
        <v>19.260000000000002</v>
      </c>
    </row>
    <row r="2490" spans="1:7" x14ac:dyDescent="0.35">
      <c r="A2490" t="s">
        <v>658</v>
      </c>
      <c r="B2490" t="s">
        <v>349</v>
      </c>
      <c r="C2490" t="s">
        <v>53</v>
      </c>
      <c r="D2490">
        <v>5</v>
      </c>
      <c r="E2490">
        <v>120</v>
      </c>
      <c r="F2490">
        <v>900</v>
      </c>
      <c r="G2490" s="1">
        <f t="shared" si="38"/>
        <v>0.09</v>
      </c>
    </row>
    <row r="2491" spans="1:7" x14ac:dyDescent="0.35">
      <c r="A2491" t="s">
        <v>658</v>
      </c>
      <c r="B2491" t="s">
        <v>349</v>
      </c>
      <c r="C2491" t="s">
        <v>53</v>
      </c>
      <c r="D2491">
        <v>4</v>
      </c>
      <c r="E2491">
        <v>120</v>
      </c>
      <c r="F2491">
        <v>900</v>
      </c>
      <c r="G2491" s="1">
        <f t="shared" si="38"/>
        <v>0.09</v>
      </c>
    </row>
    <row r="2492" spans="1:7" x14ac:dyDescent="0.35">
      <c r="A2492" t="s">
        <v>658</v>
      </c>
      <c r="B2492" t="s">
        <v>349</v>
      </c>
      <c r="C2492" t="s">
        <v>53</v>
      </c>
      <c r="D2492">
        <v>5</v>
      </c>
      <c r="E2492">
        <v>120</v>
      </c>
      <c r="F2492">
        <v>900</v>
      </c>
      <c r="G2492" s="1">
        <f t="shared" si="38"/>
        <v>0.09</v>
      </c>
    </row>
    <row r="2493" spans="1:7" x14ac:dyDescent="0.35">
      <c r="A2493" t="s">
        <v>658</v>
      </c>
      <c r="B2493" t="s">
        <v>349</v>
      </c>
      <c r="C2493" t="s">
        <v>53</v>
      </c>
      <c r="D2493">
        <v>5</v>
      </c>
      <c r="E2493">
        <v>120</v>
      </c>
      <c r="F2493">
        <v>900</v>
      </c>
      <c r="G2493" s="1">
        <f t="shared" si="38"/>
        <v>0.09</v>
      </c>
    </row>
    <row r="2494" spans="1:7" x14ac:dyDescent="0.35">
      <c r="A2494" t="s">
        <v>658</v>
      </c>
      <c r="B2494" t="s">
        <v>349</v>
      </c>
      <c r="C2494" t="s">
        <v>53</v>
      </c>
      <c r="D2494">
        <v>5</v>
      </c>
      <c r="E2494">
        <v>13667.653836</v>
      </c>
      <c r="F2494">
        <v>5091159.1514879996</v>
      </c>
      <c r="G2494" s="1">
        <f t="shared" si="38"/>
        <v>509.11591514879996</v>
      </c>
    </row>
    <row r="2495" spans="1:7" x14ac:dyDescent="0.35">
      <c r="A2495" t="s">
        <v>658</v>
      </c>
      <c r="B2495" t="s">
        <v>349</v>
      </c>
      <c r="C2495" t="s">
        <v>53</v>
      </c>
      <c r="D2495">
        <v>5</v>
      </c>
      <c r="E2495">
        <v>120</v>
      </c>
      <c r="F2495">
        <v>900</v>
      </c>
      <c r="G2495" s="1">
        <f t="shared" si="38"/>
        <v>0.09</v>
      </c>
    </row>
    <row r="2496" spans="1:7" x14ac:dyDescent="0.35">
      <c r="A2496" t="s">
        <v>658</v>
      </c>
      <c r="B2496" t="s">
        <v>349</v>
      </c>
      <c r="C2496" t="s">
        <v>53</v>
      </c>
      <c r="D2496">
        <v>5</v>
      </c>
      <c r="E2496">
        <v>120</v>
      </c>
      <c r="F2496">
        <v>900</v>
      </c>
      <c r="G2496" s="1">
        <f t="shared" si="38"/>
        <v>0.09</v>
      </c>
    </row>
    <row r="2497" spans="1:7" x14ac:dyDescent="0.35">
      <c r="A2497" t="s">
        <v>658</v>
      </c>
      <c r="B2497" t="s">
        <v>349</v>
      </c>
      <c r="C2497" t="s">
        <v>53</v>
      </c>
      <c r="D2497">
        <v>4</v>
      </c>
      <c r="E2497">
        <v>120</v>
      </c>
      <c r="F2497">
        <v>900</v>
      </c>
      <c r="G2497" s="1">
        <f t="shared" si="38"/>
        <v>0.09</v>
      </c>
    </row>
    <row r="2498" spans="1:7" x14ac:dyDescent="0.35">
      <c r="A2498" t="s">
        <v>658</v>
      </c>
      <c r="B2498" t="s">
        <v>349</v>
      </c>
      <c r="C2498" t="s">
        <v>53</v>
      </c>
      <c r="D2498">
        <v>4</v>
      </c>
      <c r="E2498">
        <v>180</v>
      </c>
      <c r="F2498">
        <v>1800</v>
      </c>
      <c r="G2498" s="1">
        <f t="shared" si="38"/>
        <v>0.18</v>
      </c>
    </row>
    <row r="2499" spans="1:7" x14ac:dyDescent="0.35">
      <c r="A2499" t="s">
        <v>658</v>
      </c>
      <c r="B2499" t="s">
        <v>349</v>
      </c>
      <c r="C2499" t="s">
        <v>53</v>
      </c>
      <c r="D2499">
        <v>4</v>
      </c>
      <c r="E2499">
        <v>120</v>
      </c>
      <c r="F2499">
        <v>900</v>
      </c>
      <c r="G2499" s="1">
        <f t="shared" ref="G2499:G2562" si="39">+F2499/10000</f>
        <v>0.09</v>
      </c>
    </row>
    <row r="2500" spans="1:7" x14ac:dyDescent="0.35">
      <c r="A2500" t="s">
        <v>658</v>
      </c>
      <c r="B2500" t="s">
        <v>349</v>
      </c>
      <c r="C2500" t="s">
        <v>53</v>
      </c>
      <c r="D2500">
        <v>4</v>
      </c>
      <c r="E2500">
        <v>5580</v>
      </c>
      <c r="F2500">
        <v>687600</v>
      </c>
      <c r="G2500" s="1">
        <f t="shared" si="39"/>
        <v>68.760000000000005</v>
      </c>
    </row>
    <row r="2501" spans="1:7" x14ac:dyDescent="0.35">
      <c r="A2501" t="s">
        <v>658</v>
      </c>
      <c r="B2501" t="s">
        <v>349</v>
      </c>
      <c r="C2501" t="s">
        <v>53</v>
      </c>
      <c r="D2501">
        <v>4</v>
      </c>
      <c r="E2501">
        <v>120</v>
      </c>
      <c r="F2501">
        <v>900</v>
      </c>
      <c r="G2501" s="1">
        <f t="shared" si="39"/>
        <v>0.09</v>
      </c>
    </row>
    <row r="2502" spans="1:7" x14ac:dyDescent="0.35">
      <c r="A2502" t="s">
        <v>658</v>
      </c>
      <c r="B2502" t="s">
        <v>349</v>
      </c>
      <c r="C2502" t="s">
        <v>53</v>
      </c>
      <c r="D2502">
        <v>4</v>
      </c>
      <c r="E2502">
        <v>2580</v>
      </c>
      <c r="F2502">
        <v>271800</v>
      </c>
      <c r="G2502" s="1">
        <f t="shared" si="39"/>
        <v>27.18</v>
      </c>
    </row>
    <row r="2503" spans="1:7" x14ac:dyDescent="0.35">
      <c r="A2503" t="s">
        <v>658</v>
      </c>
      <c r="B2503" t="s">
        <v>349</v>
      </c>
      <c r="C2503" t="s">
        <v>53</v>
      </c>
      <c r="D2503">
        <v>5</v>
      </c>
      <c r="E2503">
        <v>120</v>
      </c>
      <c r="F2503">
        <v>900</v>
      </c>
      <c r="G2503" s="1">
        <f t="shared" si="39"/>
        <v>0.09</v>
      </c>
    </row>
    <row r="2504" spans="1:7" x14ac:dyDescent="0.35">
      <c r="A2504" t="s">
        <v>658</v>
      </c>
      <c r="B2504" t="s">
        <v>349</v>
      </c>
      <c r="C2504" t="s">
        <v>53</v>
      </c>
      <c r="D2504">
        <v>4</v>
      </c>
      <c r="E2504">
        <v>3300</v>
      </c>
      <c r="F2504">
        <v>182700</v>
      </c>
      <c r="G2504" s="1">
        <f t="shared" si="39"/>
        <v>18.27</v>
      </c>
    </row>
    <row r="2505" spans="1:7" x14ac:dyDescent="0.35">
      <c r="A2505" t="s">
        <v>658</v>
      </c>
      <c r="B2505" t="s">
        <v>349</v>
      </c>
      <c r="C2505" t="s">
        <v>53</v>
      </c>
      <c r="D2505">
        <v>4</v>
      </c>
      <c r="E2505">
        <v>120</v>
      </c>
      <c r="F2505">
        <v>900</v>
      </c>
      <c r="G2505" s="1">
        <f t="shared" si="39"/>
        <v>0.09</v>
      </c>
    </row>
    <row r="2506" spans="1:7" x14ac:dyDescent="0.35">
      <c r="A2506" t="s">
        <v>658</v>
      </c>
      <c r="B2506" t="s">
        <v>349</v>
      </c>
      <c r="C2506" t="s">
        <v>53</v>
      </c>
      <c r="D2506">
        <v>5</v>
      </c>
      <c r="E2506">
        <v>120</v>
      </c>
      <c r="F2506">
        <v>900</v>
      </c>
      <c r="G2506" s="1">
        <f t="shared" si="39"/>
        <v>0.09</v>
      </c>
    </row>
    <row r="2507" spans="1:7" x14ac:dyDescent="0.35">
      <c r="A2507" t="s">
        <v>658</v>
      </c>
      <c r="B2507" t="s">
        <v>349</v>
      </c>
      <c r="C2507" t="s">
        <v>53</v>
      </c>
      <c r="D2507">
        <v>4</v>
      </c>
      <c r="E2507">
        <v>300</v>
      </c>
      <c r="F2507">
        <v>4500</v>
      </c>
      <c r="G2507" s="1">
        <f t="shared" si="39"/>
        <v>0.45</v>
      </c>
    </row>
    <row r="2508" spans="1:7" x14ac:dyDescent="0.35">
      <c r="A2508" t="s">
        <v>658</v>
      </c>
      <c r="B2508" t="s">
        <v>349</v>
      </c>
      <c r="C2508" t="s">
        <v>53</v>
      </c>
      <c r="D2508">
        <v>5</v>
      </c>
      <c r="E2508">
        <v>180</v>
      </c>
      <c r="F2508">
        <v>1800</v>
      </c>
      <c r="G2508" s="1">
        <f t="shared" si="39"/>
        <v>0.18</v>
      </c>
    </row>
    <row r="2509" spans="1:7" x14ac:dyDescent="0.35">
      <c r="A2509" t="s">
        <v>658</v>
      </c>
      <c r="B2509" t="s">
        <v>349</v>
      </c>
      <c r="C2509" t="s">
        <v>53</v>
      </c>
      <c r="D2509">
        <v>5</v>
      </c>
      <c r="E2509">
        <v>120</v>
      </c>
      <c r="F2509">
        <v>900</v>
      </c>
      <c r="G2509" s="1">
        <f t="shared" si="39"/>
        <v>0.09</v>
      </c>
    </row>
    <row r="2510" spans="1:7" x14ac:dyDescent="0.35">
      <c r="A2510" t="s">
        <v>658</v>
      </c>
      <c r="B2510" t="s">
        <v>349</v>
      </c>
      <c r="C2510" t="s">
        <v>53</v>
      </c>
      <c r="D2510">
        <v>4</v>
      </c>
      <c r="E2510">
        <v>2940</v>
      </c>
      <c r="F2510">
        <v>137700</v>
      </c>
      <c r="G2510" s="1">
        <f t="shared" si="39"/>
        <v>13.77</v>
      </c>
    </row>
    <row r="2511" spans="1:7" x14ac:dyDescent="0.35">
      <c r="A2511" t="s">
        <v>658</v>
      </c>
      <c r="B2511" t="s">
        <v>349</v>
      </c>
      <c r="C2511" t="s">
        <v>53</v>
      </c>
      <c r="D2511">
        <v>5</v>
      </c>
      <c r="E2511">
        <v>120</v>
      </c>
      <c r="F2511">
        <v>900</v>
      </c>
      <c r="G2511" s="1">
        <f t="shared" si="39"/>
        <v>0.09</v>
      </c>
    </row>
    <row r="2512" spans="1:7" x14ac:dyDescent="0.35">
      <c r="A2512" t="s">
        <v>658</v>
      </c>
      <c r="B2512" t="s">
        <v>349</v>
      </c>
      <c r="C2512" t="s">
        <v>53</v>
      </c>
      <c r="D2512">
        <v>4</v>
      </c>
      <c r="E2512">
        <v>1200</v>
      </c>
      <c r="F2512">
        <v>31500</v>
      </c>
      <c r="G2512" s="1">
        <f t="shared" si="39"/>
        <v>3.15</v>
      </c>
    </row>
    <row r="2513" spans="1:7" x14ac:dyDescent="0.35">
      <c r="A2513" t="s">
        <v>658</v>
      </c>
      <c r="B2513" t="s">
        <v>349</v>
      </c>
      <c r="C2513" t="s">
        <v>53</v>
      </c>
      <c r="D2513">
        <v>4</v>
      </c>
      <c r="E2513">
        <v>9660</v>
      </c>
      <c r="F2513">
        <v>727200</v>
      </c>
      <c r="G2513" s="1">
        <f t="shared" si="39"/>
        <v>72.72</v>
      </c>
    </row>
    <row r="2514" spans="1:7" x14ac:dyDescent="0.35">
      <c r="A2514" t="s">
        <v>658</v>
      </c>
      <c r="B2514" t="s">
        <v>349</v>
      </c>
      <c r="C2514" t="s">
        <v>53</v>
      </c>
      <c r="D2514">
        <v>4</v>
      </c>
      <c r="E2514">
        <v>180</v>
      </c>
      <c r="F2514">
        <v>1800</v>
      </c>
      <c r="G2514" s="1">
        <f t="shared" si="39"/>
        <v>0.18</v>
      </c>
    </row>
    <row r="2515" spans="1:7" x14ac:dyDescent="0.35">
      <c r="A2515" t="s">
        <v>658</v>
      </c>
      <c r="B2515" t="s">
        <v>349</v>
      </c>
      <c r="C2515" t="s">
        <v>53</v>
      </c>
      <c r="D2515">
        <v>5</v>
      </c>
      <c r="E2515">
        <v>120</v>
      </c>
      <c r="F2515">
        <v>900</v>
      </c>
      <c r="G2515" s="1">
        <f t="shared" si="39"/>
        <v>0.09</v>
      </c>
    </row>
    <row r="2516" spans="1:7" x14ac:dyDescent="0.35">
      <c r="A2516" t="s">
        <v>658</v>
      </c>
      <c r="B2516" t="s">
        <v>349</v>
      </c>
      <c r="C2516" t="s">
        <v>53</v>
      </c>
      <c r="D2516">
        <v>5</v>
      </c>
      <c r="E2516">
        <v>120</v>
      </c>
      <c r="F2516">
        <v>900</v>
      </c>
      <c r="G2516" s="1">
        <f t="shared" si="39"/>
        <v>0.09</v>
      </c>
    </row>
    <row r="2517" spans="1:7" x14ac:dyDescent="0.35">
      <c r="A2517" t="s">
        <v>658</v>
      </c>
      <c r="B2517" t="s">
        <v>349</v>
      </c>
      <c r="C2517" t="s">
        <v>53</v>
      </c>
      <c r="D2517">
        <v>5</v>
      </c>
      <c r="E2517">
        <v>120</v>
      </c>
      <c r="F2517">
        <v>900</v>
      </c>
      <c r="G2517" s="1">
        <f t="shared" si="39"/>
        <v>0.09</v>
      </c>
    </row>
    <row r="2518" spans="1:7" x14ac:dyDescent="0.35">
      <c r="A2518" t="s">
        <v>658</v>
      </c>
      <c r="B2518" t="s">
        <v>349</v>
      </c>
      <c r="C2518" t="s">
        <v>53</v>
      </c>
      <c r="D2518">
        <v>4</v>
      </c>
      <c r="E2518">
        <v>3420</v>
      </c>
      <c r="F2518">
        <v>114300</v>
      </c>
      <c r="G2518" s="1">
        <f t="shared" si="39"/>
        <v>11.43</v>
      </c>
    </row>
    <row r="2519" spans="1:7" x14ac:dyDescent="0.35">
      <c r="A2519" t="s">
        <v>658</v>
      </c>
      <c r="B2519" t="s">
        <v>349</v>
      </c>
      <c r="C2519" t="s">
        <v>53</v>
      </c>
      <c r="D2519">
        <v>5</v>
      </c>
      <c r="E2519">
        <v>240</v>
      </c>
      <c r="F2519">
        <v>2700</v>
      </c>
      <c r="G2519" s="1">
        <f t="shared" si="39"/>
        <v>0.27</v>
      </c>
    </row>
    <row r="2520" spans="1:7" x14ac:dyDescent="0.35">
      <c r="A2520" t="s">
        <v>658</v>
      </c>
      <c r="B2520" t="s">
        <v>349</v>
      </c>
      <c r="C2520" t="s">
        <v>53</v>
      </c>
      <c r="D2520">
        <v>4</v>
      </c>
      <c r="E2520">
        <v>900</v>
      </c>
      <c r="F2520">
        <v>32400</v>
      </c>
      <c r="G2520" s="1">
        <f t="shared" si="39"/>
        <v>3.24</v>
      </c>
    </row>
    <row r="2521" spans="1:7" x14ac:dyDescent="0.35">
      <c r="A2521" t="s">
        <v>658</v>
      </c>
      <c r="B2521" t="s">
        <v>349</v>
      </c>
      <c r="C2521" t="s">
        <v>53</v>
      </c>
      <c r="D2521">
        <v>5</v>
      </c>
      <c r="E2521">
        <v>120</v>
      </c>
      <c r="F2521">
        <v>900</v>
      </c>
      <c r="G2521" s="1">
        <f t="shared" si="39"/>
        <v>0.09</v>
      </c>
    </row>
    <row r="2522" spans="1:7" x14ac:dyDescent="0.35">
      <c r="A2522" t="s">
        <v>658</v>
      </c>
      <c r="B2522" t="s">
        <v>349</v>
      </c>
      <c r="C2522" t="s">
        <v>53</v>
      </c>
      <c r="D2522">
        <v>4</v>
      </c>
      <c r="E2522">
        <v>1260</v>
      </c>
      <c r="F2522">
        <v>51300</v>
      </c>
      <c r="G2522" s="1">
        <f t="shared" si="39"/>
        <v>5.13</v>
      </c>
    </row>
    <row r="2523" spans="1:7" x14ac:dyDescent="0.35">
      <c r="A2523" t="s">
        <v>658</v>
      </c>
      <c r="B2523" t="s">
        <v>349</v>
      </c>
      <c r="C2523" t="s">
        <v>53</v>
      </c>
      <c r="D2523">
        <v>5</v>
      </c>
      <c r="E2523">
        <v>120</v>
      </c>
      <c r="F2523">
        <v>900</v>
      </c>
      <c r="G2523" s="1">
        <f t="shared" si="39"/>
        <v>0.09</v>
      </c>
    </row>
    <row r="2524" spans="1:7" x14ac:dyDescent="0.35">
      <c r="A2524" t="s">
        <v>658</v>
      </c>
      <c r="B2524" t="s">
        <v>349</v>
      </c>
      <c r="C2524" t="s">
        <v>53</v>
      </c>
      <c r="D2524">
        <v>5</v>
      </c>
      <c r="E2524">
        <v>120</v>
      </c>
      <c r="F2524">
        <v>900</v>
      </c>
      <c r="G2524" s="1">
        <f t="shared" si="39"/>
        <v>0.09</v>
      </c>
    </row>
    <row r="2525" spans="1:7" x14ac:dyDescent="0.35">
      <c r="A2525" t="s">
        <v>658</v>
      </c>
      <c r="B2525" t="s">
        <v>349</v>
      </c>
      <c r="C2525" t="s">
        <v>53</v>
      </c>
      <c r="D2525">
        <v>5</v>
      </c>
      <c r="E2525">
        <v>120</v>
      </c>
      <c r="F2525">
        <v>900</v>
      </c>
      <c r="G2525" s="1">
        <f t="shared" si="39"/>
        <v>0.09</v>
      </c>
    </row>
    <row r="2526" spans="1:7" x14ac:dyDescent="0.35">
      <c r="A2526" t="s">
        <v>658</v>
      </c>
      <c r="B2526" t="s">
        <v>349</v>
      </c>
      <c r="C2526" t="s">
        <v>53</v>
      </c>
      <c r="D2526">
        <v>5</v>
      </c>
      <c r="E2526">
        <v>180</v>
      </c>
      <c r="F2526">
        <v>1800</v>
      </c>
      <c r="G2526" s="1">
        <f t="shared" si="39"/>
        <v>0.18</v>
      </c>
    </row>
    <row r="2527" spans="1:7" x14ac:dyDescent="0.35">
      <c r="A2527" t="s">
        <v>658</v>
      </c>
      <c r="B2527" t="s">
        <v>349</v>
      </c>
      <c r="C2527" t="s">
        <v>53</v>
      </c>
      <c r="D2527">
        <v>4</v>
      </c>
      <c r="E2527">
        <v>4560</v>
      </c>
      <c r="F2527">
        <v>199800</v>
      </c>
      <c r="G2527" s="1">
        <f t="shared" si="39"/>
        <v>19.98</v>
      </c>
    </row>
    <row r="2528" spans="1:7" x14ac:dyDescent="0.35">
      <c r="A2528" t="s">
        <v>658</v>
      </c>
      <c r="B2528" t="s">
        <v>349</v>
      </c>
      <c r="C2528" t="s">
        <v>53</v>
      </c>
      <c r="D2528">
        <v>4</v>
      </c>
      <c r="E2528">
        <v>1380</v>
      </c>
      <c r="F2528">
        <v>46800</v>
      </c>
      <c r="G2528" s="1">
        <f t="shared" si="39"/>
        <v>4.68</v>
      </c>
    </row>
    <row r="2529" spans="1:7" x14ac:dyDescent="0.35">
      <c r="A2529" t="s">
        <v>658</v>
      </c>
      <c r="B2529" t="s">
        <v>349</v>
      </c>
      <c r="C2529" t="s">
        <v>53</v>
      </c>
      <c r="D2529">
        <v>5</v>
      </c>
      <c r="E2529">
        <v>120</v>
      </c>
      <c r="F2529">
        <v>900</v>
      </c>
      <c r="G2529" s="1">
        <f t="shared" si="39"/>
        <v>0.09</v>
      </c>
    </row>
    <row r="2530" spans="1:7" x14ac:dyDescent="0.35">
      <c r="A2530" t="s">
        <v>658</v>
      </c>
      <c r="B2530" t="s">
        <v>349</v>
      </c>
      <c r="C2530" t="s">
        <v>53</v>
      </c>
      <c r="D2530">
        <v>5</v>
      </c>
      <c r="E2530">
        <v>120</v>
      </c>
      <c r="F2530">
        <v>900</v>
      </c>
      <c r="G2530" s="1">
        <f t="shared" si="39"/>
        <v>0.09</v>
      </c>
    </row>
    <row r="2531" spans="1:7" x14ac:dyDescent="0.35">
      <c r="A2531" t="s">
        <v>658</v>
      </c>
      <c r="B2531" t="s">
        <v>349</v>
      </c>
      <c r="C2531" t="s">
        <v>53</v>
      </c>
      <c r="D2531">
        <v>4</v>
      </c>
      <c r="E2531">
        <v>120</v>
      </c>
      <c r="F2531">
        <v>900</v>
      </c>
      <c r="G2531" s="1">
        <f t="shared" si="39"/>
        <v>0.09</v>
      </c>
    </row>
    <row r="2532" spans="1:7" x14ac:dyDescent="0.35">
      <c r="A2532" t="s">
        <v>658</v>
      </c>
      <c r="B2532" t="s">
        <v>349</v>
      </c>
      <c r="C2532" t="s">
        <v>53</v>
      </c>
      <c r="D2532">
        <v>4</v>
      </c>
      <c r="E2532">
        <v>30180</v>
      </c>
      <c r="F2532">
        <v>4055400</v>
      </c>
      <c r="G2532" s="1">
        <f t="shared" si="39"/>
        <v>405.54</v>
      </c>
    </row>
    <row r="2533" spans="1:7" x14ac:dyDescent="0.35">
      <c r="A2533" t="s">
        <v>658</v>
      </c>
      <c r="B2533" t="s">
        <v>349</v>
      </c>
      <c r="C2533" t="s">
        <v>53</v>
      </c>
      <c r="D2533">
        <v>4</v>
      </c>
      <c r="E2533">
        <v>120</v>
      </c>
      <c r="F2533">
        <v>900</v>
      </c>
      <c r="G2533" s="1">
        <f t="shared" si="39"/>
        <v>0.09</v>
      </c>
    </row>
    <row r="2534" spans="1:7" x14ac:dyDescent="0.35">
      <c r="A2534" t="s">
        <v>658</v>
      </c>
      <c r="B2534" t="s">
        <v>349</v>
      </c>
      <c r="C2534" t="s">
        <v>53</v>
      </c>
      <c r="D2534">
        <v>5</v>
      </c>
      <c r="E2534">
        <v>9480</v>
      </c>
      <c r="F2534">
        <v>711000</v>
      </c>
      <c r="G2534" s="1">
        <f t="shared" si="39"/>
        <v>71.099999999999994</v>
      </c>
    </row>
    <row r="2535" spans="1:7" x14ac:dyDescent="0.35">
      <c r="A2535" t="s">
        <v>658</v>
      </c>
      <c r="B2535" t="s">
        <v>349</v>
      </c>
      <c r="C2535" t="s">
        <v>53</v>
      </c>
      <c r="D2535">
        <v>4</v>
      </c>
      <c r="E2535">
        <v>420</v>
      </c>
      <c r="F2535">
        <v>7200</v>
      </c>
      <c r="G2535" s="1">
        <f t="shared" si="39"/>
        <v>0.72</v>
      </c>
    </row>
    <row r="2536" spans="1:7" x14ac:dyDescent="0.35">
      <c r="A2536" t="s">
        <v>658</v>
      </c>
      <c r="B2536" t="s">
        <v>349</v>
      </c>
      <c r="C2536" t="s">
        <v>53</v>
      </c>
      <c r="D2536">
        <v>4</v>
      </c>
      <c r="E2536">
        <v>120</v>
      </c>
      <c r="F2536">
        <v>900</v>
      </c>
      <c r="G2536" s="1">
        <f t="shared" si="39"/>
        <v>0.09</v>
      </c>
    </row>
    <row r="2537" spans="1:7" x14ac:dyDescent="0.35">
      <c r="A2537" t="s">
        <v>658</v>
      </c>
      <c r="B2537" t="s">
        <v>349</v>
      </c>
      <c r="C2537" t="s">
        <v>53</v>
      </c>
      <c r="D2537">
        <v>4</v>
      </c>
      <c r="E2537">
        <v>15960</v>
      </c>
      <c r="F2537">
        <v>2480400</v>
      </c>
      <c r="G2537" s="1">
        <f t="shared" si="39"/>
        <v>248.04</v>
      </c>
    </row>
    <row r="2538" spans="1:7" x14ac:dyDescent="0.35">
      <c r="A2538" t="s">
        <v>658</v>
      </c>
      <c r="B2538" t="s">
        <v>349</v>
      </c>
      <c r="C2538" t="s">
        <v>53</v>
      </c>
      <c r="D2538">
        <v>4</v>
      </c>
      <c r="E2538">
        <v>120</v>
      </c>
      <c r="F2538">
        <v>900</v>
      </c>
      <c r="G2538" s="1">
        <f t="shared" si="39"/>
        <v>0.09</v>
      </c>
    </row>
    <row r="2539" spans="1:7" x14ac:dyDescent="0.35">
      <c r="A2539" t="s">
        <v>658</v>
      </c>
      <c r="B2539" t="s">
        <v>349</v>
      </c>
      <c r="C2539" t="s">
        <v>53</v>
      </c>
      <c r="D2539">
        <v>4</v>
      </c>
      <c r="E2539">
        <v>2040</v>
      </c>
      <c r="F2539">
        <v>118800</v>
      </c>
      <c r="G2539" s="1">
        <f t="shared" si="39"/>
        <v>11.88</v>
      </c>
    </row>
    <row r="2540" spans="1:7" x14ac:dyDescent="0.35">
      <c r="A2540" t="s">
        <v>658</v>
      </c>
      <c r="B2540" t="s">
        <v>349</v>
      </c>
      <c r="C2540" t="s">
        <v>53</v>
      </c>
      <c r="D2540">
        <v>5</v>
      </c>
      <c r="E2540">
        <v>120</v>
      </c>
      <c r="F2540">
        <v>900</v>
      </c>
      <c r="G2540" s="1">
        <f t="shared" si="39"/>
        <v>0.09</v>
      </c>
    </row>
    <row r="2541" spans="1:7" x14ac:dyDescent="0.35">
      <c r="A2541" t="s">
        <v>658</v>
      </c>
      <c r="B2541" t="s">
        <v>349</v>
      </c>
      <c r="C2541" t="s">
        <v>53</v>
      </c>
      <c r="D2541">
        <v>5</v>
      </c>
      <c r="E2541">
        <v>120</v>
      </c>
      <c r="F2541">
        <v>900</v>
      </c>
      <c r="G2541" s="1">
        <f t="shared" si="39"/>
        <v>0.09</v>
      </c>
    </row>
    <row r="2542" spans="1:7" x14ac:dyDescent="0.35">
      <c r="A2542" t="s">
        <v>658</v>
      </c>
      <c r="B2542" t="s">
        <v>349</v>
      </c>
      <c r="C2542" t="s">
        <v>53</v>
      </c>
      <c r="D2542">
        <v>4</v>
      </c>
      <c r="E2542">
        <v>5040</v>
      </c>
      <c r="F2542">
        <v>443700</v>
      </c>
      <c r="G2542" s="1">
        <f t="shared" si="39"/>
        <v>44.37</v>
      </c>
    </row>
    <row r="2543" spans="1:7" x14ac:dyDescent="0.35">
      <c r="A2543" t="s">
        <v>658</v>
      </c>
      <c r="B2543" t="s">
        <v>349</v>
      </c>
      <c r="C2543" t="s">
        <v>53</v>
      </c>
      <c r="D2543">
        <v>4</v>
      </c>
      <c r="E2543">
        <v>1560</v>
      </c>
      <c r="F2543">
        <v>87300</v>
      </c>
      <c r="G2543" s="1">
        <f t="shared" si="39"/>
        <v>8.73</v>
      </c>
    </row>
    <row r="2544" spans="1:7" x14ac:dyDescent="0.35">
      <c r="A2544" t="s">
        <v>658</v>
      </c>
      <c r="B2544" t="s">
        <v>349</v>
      </c>
      <c r="C2544" t="s">
        <v>53</v>
      </c>
      <c r="D2544">
        <v>5</v>
      </c>
      <c r="E2544">
        <v>120</v>
      </c>
      <c r="F2544">
        <v>900</v>
      </c>
      <c r="G2544" s="1">
        <f t="shared" si="39"/>
        <v>0.09</v>
      </c>
    </row>
    <row r="2545" spans="1:7" x14ac:dyDescent="0.35">
      <c r="A2545" t="s">
        <v>658</v>
      </c>
      <c r="B2545" t="s">
        <v>349</v>
      </c>
      <c r="C2545" t="s">
        <v>53</v>
      </c>
      <c r="D2545">
        <v>4</v>
      </c>
      <c r="E2545">
        <v>240</v>
      </c>
      <c r="F2545">
        <v>2700</v>
      </c>
      <c r="G2545" s="1">
        <f t="shared" si="39"/>
        <v>0.27</v>
      </c>
    </row>
    <row r="2546" spans="1:7" x14ac:dyDescent="0.35">
      <c r="A2546" t="s">
        <v>658</v>
      </c>
      <c r="B2546" t="s">
        <v>349</v>
      </c>
      <c r="C2546" t="s">
        <v>53</v>
      </c>
      <c r="D2546">
        <v>4</v>
      </c>
      <c r="E2546">
        <v>120</v>
      </c>
      <c r="F2546">
        <v>900</v>
      </c>
      <c r="G2546" s="1">
        <f t="shared" si="39"/>
        <v>0.09</v>
      </c>
    </row>
    <row r="2547" spans="1:7" x14ac:dyDescent="0.35">
      <c r="A2547" t="s">
        <v>658</v>
      </c>
      <c r="B2547" t="s">
        <v>349</v>
      </c>
      <c r="C2547" t="s">
        <v>53</v>
      </c>
      <c r="D2547">
        <v>4</v>
      </c>
      <c r="E2547">
        <v>1080</v>
      </c>
      <c r="F2547">
        <v>22500</v>
      </c>
      <c r="G2547" s="1">
        <f t="shared" si="39"/>
        <v>2.25</v>
      </c>
    </row>
    <row r="2548" spans="1:7" x14ac:dyDescent="0.35">
      <c r="A2548" t="s">
        <v>658</v>
      </c>
      <c r="B2548" t="s">
        <v>349</v>
      </c>
      <c r="C2548" t="s">
        <v>53</v>
      </c>
      <c r="D2548">
        <v>4</v>
      </c>
      <c r="E2548">
        <v>120</v>
      </c>
      <c r="F2548">
        <v>900</v>
      </c>
      <c r="G2548" s="1">
        <f t="shared" si="39"/>
        <v>0.09</v>
      </c>
    </row>
    <row r="2549" spans="1:7" x14ac:dyDescent="0.35">
      <c r="A2549" t="s">
        <v>658</v>
      </c>
      <c r="B2549" t="s">
        <v>349</v>
      </c>
      <c r="C2549" t="s">
        <v>53</v>
      </c>
      <c r="D2549">
        <v>4</v>
      </c>
      <c r="E2549">
        <v>120</v>
      </c>
      <c r="F2549">
        <v>900</v>
      </c>
      <c r="G2549" s="1">
        <f t="shared" si="39"/>
        <v>0.09</v>
      </c>
    </row>
    <row r="2550" spans="1:7" x14ac:dyDescent="0.35">
      <c r="A2550" t="s">
        <v>658</v>
      </c>
      <c r="B2550" t="s">
        <v>349</v>
      </c>
      <c r="C2550" t="s">
        <v>53</v>
      </c>
      <c r="D2550">
        <v>5</v>
      </c>
      <c r="E2550">
        <v>120</v>
      </c>
      <c r="F2550">
        <v>900</v>
      </c>
      <c r="G2550" s="1">
        <f t="shared" si="39"/>
        <v>0.09</v>
      </c>
    </row>
    <row r="2551" spans="1:7" x14ac:dyDescent="0.35">
      <c r="A2551" t="s">
        <v>658</v>
      </c>
      <c r="B2551" t="s">
        <v>349</v>
      </c>
      <c r="C2551" t="s">
        <v>53</v>
      </c>
      <c r="D2551">
        <v>4</v>
      </c>
      <c r="E2551">
        <v>1080</v>
      </c>
      <c r="F2551">
        <v>22500</v>
      </c>
      <c r="G2551" s="1">
        <f t="shared" si="39"/>
        <v>2.25</v>
      </c>
    </row>
    <row r="2552" spans="1:7" x14ac:dyDescent="0.35">
      <c r="A2552" t="s">
        <v>658</v>
      </c>
      <c r="B2552" t="s">
        <v>349</v>
      </c>
      <c r="C2552" t="s">
        <v>53</v>
      </c>
      <c r="D2552">
        <v>4</v>
      </c>
      <c r="E2552">
        <v>240</v>
      </c>
      <c r="F2552">
        <v>2700</v>
      </c>
      <c r="G2552" s="1">
        <f t="shared" si="39"/>
        <v>0.27</v>
      </c>
    </row>
    <row r="2553" spans="1:7" x14ac:dyDescent="0.35">
      <c r="A2553" t="s">
        <v>658</v>
      </c>
      <c r="B2553" t="s">
        <v>349</v>
      </c>
      <c r="C2553" t="s">
        <v>53</v>
      </c>
      <c r="D2553">
        <v>5</v>
      </c>
      <c r="E2553">
        <v>120</v>
      </c>
      <c r="F2553">
        <v>900</v>
      </c>
      <c r="G2553" s="1">
        <f t="shared" si="39"/>
        <v>0.09</v>
      </c>
    </row>
    <row r="2554" spans="1:7" x14ac:dyDescent="0.35">
      <c r="A2554" t="s">
        <v>658</v>
      </c>
      <c r="B2554" t="s">
        <v>349</v>
      </c>
      <c r="C2554" t="s">
        <v>53</v>
      </c>
      <c r="D2554">
        <v>5</v>
      </c>
      <c r="E2554">
        <v>120</v>
      </c>
      <c r="F2554">
        <v>900</v>
      </c>
      <c r="G2554" s="1">
        <f t="shared" si="39"/>
        <v>0.09</v>
      </c>
    </row>
    <row r="2555" spans="1:7" x14ac:dyDescent="0.35">
      <c r="A2555" t="s">
        <v>658</v>
      </c>
      <c r="B2555" t="s">
        <v>349</v>
      </c>
      <c r="C2555" t="s">
        <v>53</v>
      </c>
      <c r="D2555">
        <v>5</v>
      </c>
      <c r="E2555">
        <v>120</v>
      </c>
      <c r="F2555">
        <v>900</v>
      </c>
      <c r="G2555" s="1">
        <f t="shared" si="39"/>
        <v>0.09</v>
      </c>
    </row>
    <row r="2556" spans="1:7" x14ac:dyDescent="0.35">
      <c r="A2556" t="s">
        <v>658</v>
      </c>
      <c r="B2556" t="s">
        <v>349</v>
      </c>
      <c r="C2556" t="s">
        <v>53</v>
      </c>
      <c r="D2556">
        <v>5</v>
      </c>
      <c r="E2556">
        <v>120</v>
      </c>
      <c r="F2556">
        <v>900</v>
      </c>
      <c r="G2556" s="1">
        <f t="shared" si="39"/>
        <v>0.09</v>
      </c>
    </row>
    <row r="2557" spans="1:7" x14ac:dyDescent="0.35">
      <c r="A2557" t="s">
        <v>658</v>
      </c>
      <c r="B2557" t="s">
        <v>349</v>
      </c>
      <c r="C2557" t="s">
        <v>53</v>
      </c>
      <c r="D2557">
        <v>5</v>
      </c>
      <c r="E2557">
        <v>120</v>
      </c>
      <c r="F2557">
        <v>900</v>
      </c>
      <c r="G2557" s="1">
        <f t="shared" si="39"/>
        <v>0.09</v>
      </c>
    </row>
    <row r="2558" spans="1:7" x14ac:dyDescent="0.35">
      <c r="A2558" t="s">
        <v>658</v>
      </c>
      <c r="B2558" t="s">
        <v>349</v>
      </c>
      <c r="C2558" t="s">
        <v>53</v>
      </c>
      <c r="D2558">
        <v>4</v>
      </c>
      <c r="E2558">
        <v>9360</v>
      </c>
      <c r="F2558">
        <v>738900</v>
      </c>
      <c r="G2558" s="1">
        <f t="shared" si="39"/>
        <v>73.89</v>
      </c>
    </row>
    <row r="2559" spans="1:7" x14ac:dyDescent="0.35">
      <c r="A2559" t="s">
        <v>658</v>
      </c>
      <c r="B2559" t="s">
        <v>349</v>
      </c>
      <c r="C2559" t="s">
        <v>53</v>
      </c>
      <c r="D2559">
        <v>4</v>
      </c>
      <c r="E2559">
        <v>900</v>
      </c>
      <c r="F2559">
        <v>25200</v>
      </c>
      <c r="G2559" s="1">
        <f t="shared" si="39"/>
        <v>2.52</v>
      </c>
    </row>
    <row r="2560" spans="1:7" x14ac:dyDescent="0.35">
      <c r="A2560" t="s">
        <v>658</v>
      </c>
      <c r="B2560" t="s">
        <v>349</v>
      </c>
      <c r="C2560" t="s">
        <v>53</v>
      </c>
      <c r="D2560">
        <v>4</v>
      </c>
      <c r="E2560">
        <v>120</v>
      </c>
      <c r="F2560">
        <v>900</v>
      </c>
      <c r="G2560" s="1">
        <f t="shared" si="39"/>
        <v>0.09</v>
      </c>
    </row>
    <row r="2561" spans="1:7" x14ac:dyDescent="0.35">
      <c r="A2561" t="s">
        <v>658</v>
      </c>
      <c r="B2561" t="s">
        <v>349</v>
      </c>
      <c r="C2561" t="s">
        <v>53</v>
      </c>
      <c r="D2561">
        <v>5</v>
      </c>
      <c r="E2561">
        <v>120</v>
      </c>
      <c r="F2561">
        <v>900</v>
      </c>
      <c r="G2561" s="1">
        <f t="shared" si="39"/>
        <v>0.09</v>
      </c>
    </row>
    <row r="2562" spans="1:7" x14ac:dyDescent="0.35">
      <c r="A2562" t="s">
        <v>658</v>
      </c>
      <c r="B2562" t="s">
        <v>349</v>
      </c>
      <c r="C2562" t="s">
        <v>53</v>
      </c>
      <c r="D2562">
        <v>4</v>
      </c>
      <c r="E2562">
        <v>9900</v>
      </c>
      <c r="F2562">
        <v>1251900</v>
      </c>
      <c r="G2562" s="1">
        <f t="shared" si="39"/>
        <v>125.19</v>
      </c>
    </row>
    <row r="2563" spans="1:7" x14ac:dyDescent="0.35">
      <c r="A2563" t="s">
        <v>658</v>
      </c>
      <c r="B2563" t="s">
        <v>349</v>
      </c>
      <c r="C2563" t="s">
        <v>53</v>
      </c>
      <c r="D2563">
        <v>5</v>
      </c>
      <c r="E2563">
        <v>120</v>
      </c>
      <c r="F2563">
        <v>900</v>
      </c>
      <c r="G2563" s="1">
        <f t="shared" ref="G2563:G2626" si="40">+F2563/10000</f>
        <v>0.09</v>
      </c>
    </row>
    <row r="2564" spans="1:7" x14ac:dyDescent="0.35">
      <c r="A2564" t="s">
        <v>658</v>
      </c>
      <c r="B2564" t="s">
        <v>349</v>
      </c>
      <c r="C2564" t="s">
        <v>53</v>
      </c>
      <c r="D2564">
        <v>4</v>
      </c>
      <c r="E2564">
        <v>360</v>
      </c>
      <c r="F2564">
        <v>5400</v>
      </c>
      <c r="G2564" s="1">
        <f t="shared" si="40"/>
        <v>0.54</v>
      </c>
    </row>
    <row r="2565" spans="1:7" x14ac:dyDescent="0.35">
      <c r="A2565" t="s">
        <v>658</v>
      </c>
      <c r="B2565" t="s">
        <v>349</v>
      </c>
      <c r="C2565" t="s">
        <v>53</v>
      </c>
      <c r="D2565">
        <v>4</v>
      </c>
      <c r="E2565">
        <v>180</v>
      </c>
      <c r="F2565">
        <v>1800</v>
      </c>
      <c r="G2565" s="1">
        <f t="shared" si="40"/>
        <v>0.18</v>
      </c>
    </row>
    <row r="2566" spans="1:7" x14ac:dyDescent="0.35">
      <c r="A2566" t="s">
        <v>658</v>
      </c>
      <c r="B2566" t="s">
        <v>349</v>
      </c>
      <c r="C2566" t="s">
        <v>53</v>
      </c>
      <c r="D2566">
        <v>5</v>
      </c>
      <c r="E2566">
        <v>240</v>
      </c>
      <c r="F2566">
        <v>2700</v>
      </c>
      <c r="G2566" s="1">
        <f t="shared" si="40"/>
        <v>0.27</v>
      </c>
    </row>
    <row r="2567" spans="1:7" x14ac:dyDescent="0.35">
      <c r="A2567" t="s">
        <v>658</v>
      </c>
      <c r="B2567" t="s">
        <v>349</v>
      </c>
      <c r="C2567" t="s">
        <v>53</v>
      </c>
      <c r="D2567">
        <v>5</v>
      </c>
      <c r="E2567">
        <v>1140</v>
      </c>
      <c r="F2567">
        <v>26100</v>
      </c>
      <c r="G2567" s="1">
        <f t="shared" si="40"/>
        <v>2.61</v>
      </c>
    </row>
    <row r="2568" spans="1:7" x14ac:dyDescent="0.35">
      <c r="A2568" t="s">
        <v>658</v>
      </c>
      <c r="B2568" t="s">
        <v>349</v>
      </c>
      <c r="C2568" t="s">
        <v>53</v>
      </c>
      <c r="D2568">
        <v>5</v>
      </c>
      <c r="E2568">
        <v>300</v>
      </c>
      <c r="F2568">
        <v>3600</v>
      </c>
      <c r="G2568" s="1">
        <f t="shared" si="40"/>
        <v>0.36</v>
      </c>
    </row>
    <row r="2569" spans="1:7" x14ac:dyDescent="0.35">
      <c r="A2569" t="s">
        <v>658</v>
      </c>
      <c r="B2569" t="s">
        <v>349</v>
      </c>
      <c r="C2569" t="s">
        <v>53</v>
      </c>
      <c r="D2569">
        <v>5</v>
      </c>
      <c r="E2569">
        <v>120</v>
      </c>
      <c r="F2569">
        <v>900</v>
      </c>
      <c r="G2569" s="1">
        <f t="shared" si="40"/>
        <v>0.09</v>
      </c>
    </row>
    <row r="2570" spans="1:7" x14ac:dyDescent="0.35">
      <c r="A2570" t="s">
        <v>658</v>
      </c>
      <c r="B2570" t="s">
        <v>349</v>
      </c>
      <c r="C2570" t="s">
        <v>53</v>
      </c>
      <c r="D2570">
        <v>4</v>
      </c>
      <c r="E2570">
        <v>4860</v>
      </c>
      <c r="F2570">
        <v>468000</v>
      </c>
      <c r="G2570" s="1">
        <f t="shared" si="40"/>
        <v>46.8</v>
      </c>
    </row>
    <row r="2571" spans="1:7" x14ac:dyDescent="0.35">
      <c r="A2571" t="s">
        <v>658</v>
      </c>
      <c r="B2571" t="s">
        <v>349</v>
      </c>
      <c r="C2571" t="s">
        <v>53</v>
      </c>
      <c r="D2571">
        <v>5</v>
      </c>
      <c r="E2571">
        <v>21660</v>
      </c>
      <c r="F2571">
        <v>1387800</v>
      </c>
      <c r="G2571" s="1">
        <f t="shared" si="40"/>
        <v>138.78</v>
      </c>
    </row>
    <row r="2572" spans="1:7" x14ac:dyDescent="0.35">
      <c r="A2572" t="s">
        <v>658</v>
      </c>
      <c r="B2572" t="s">
        <v>349</v>
      </c>
      <c r="C2572" t="s">
        <v>53</v>
      </c>
      <c r="D2572">
        <v>5</v>
      </c>
      <c r="E2572">
        <v>3480</v>
      </c>
      <c r="F2572">
        <v>106200</v>
      </c>
      <c r="G2572" s="1">
        <f t="shared" si="40"/>
        <v>10.62</v>
      </c>
    </row>
    <row r="2573" spans="1:7" x14ac:dyDescent="0.35">
      <c r="A2573" t="s">
        <v>658</v>
      </c>
      <c r="B2573" t="s">
        <v>349</v>
      </c>
      <c r="C2573" t="s">
        <v>53</v>
      </c>
      <c r="D2573">
        <v>4</v>
      </c>
      <c r="E2573">
        <v>120</v>
      </c>
      <c r="F2573">
        <v>900</v>
      </c>
      <c r="G2573" s="1">
        <f t="shared" si="40"/>
        <v>0.09</v>
      </c>
    </row>
    <row r="2574" spans="1:7" x14ac:dyDescent="0.35">
      <c r="A2574" t="s">
        <v>658</v>
      </c>
      <c r="B2574" t="s">
        <v>349</v>
      </c>
      <c r="C2574" t="s">
        <v>53</v>
      </c>
      <c r="D2574">
        <v>5</v>
      </c>
      <c r="E2574">
        <v>180</v>
      </c>
      <c r="F2574">
        <v>1800</v>
      </c>
      <c r="G2574" s="1">
        <f t="shared" si="40"/>
        <v>0.18</v>
      </c>
    </row>
    <row r="2575" spans="1:7" x14ac:dyDescent="0.35">
      <c r="A2575" t="s">
        <v>658</v>
      </c>
      <c r="B2575" t="s">
        <v>349</v>
      </c>
      <c r="C2575" t="s">
        <v>53</v>
      </c>
      <c r="D2575">
        <v>5</v>
      </c>
      <c r="E2575">
        <v>180</v>
      </c>
      <c r="F2575">
        <v>1800</v>
      </c>
      <c r="G2575" s="1">
        <f t="shared" si="40"/>
        <v>0.18</v>
      </c>
    </row>
    <row r="2576" spans="1:7" x14ac:dyDescent="0.35">
      <c r="A2576" t="s">
        <v>658</v>
      </c>
      <c r="B2576" t="s">
        <v>349</v>
      </c>
      <c r="C2576" t="s">
        <v>53</v>
      </c>
      <c r="D2576">
        <v>5</v>
      </c>
      <c r="E2576">
        <v>180</v>
      </c>
      <c r="F2576">
        <v>1800</v>
      </c>
      <c r="G2576" s="1">
        <f t="shared" si="40"/>
        <v>0.18</v>
      </c>
    </row>
    <row r="2577" spans="1:7" x14ac:dyDescent="0.35">
      <c r="A2577" t="s">
        <v>658</v>
      </c>
      <c r="B2577" t="s">
        <v>349</v>
      </c>
      <c r="C2577" t="s">
        <v>53</v>
      </c>
      <c r="D2577">
        <v>5</v>
      </c>
      <c r="E2577">
        <v>120</v>
      </c>
      <c r="F2577">
        <v>900</v>
      </c>
      <c r="G2577" s="1">
        <f t="shared" si="40"/>
        <v>0.09</v>
      </c>
    </row>
    <row r="2578" spans="1:7" x14ac:dyDescent="0.35">
      <c r="A2578" t="s">
        <v>658</v>
      </c>
      <c r="B2578" t="s">
        <v>349</v>
      </c>
      <c r="C2578" t="s">
        <v>53</v>
      </c>
      <c r="D2578">
        <v>5</v>
      </c>
      <c r="E2578">
        <v>120</v>
      </c>
      <c r="F2578">
        <v>900</v>
      </c>
      <c r="G2578" s="1">
        <f t="shared" si="40"/>
        <v>0.09</v>
      </c>
    </row>
    <row r="2579" spans="1:7" x14ac:dyDescent="0.35">
      <c r="A2579" t="s">
        <v>658</v>
      </c>
      <c r="B2579" t="s">
        <v>349</v>
      </c>
      <c r="C2579" t="s">
        <v>53</v>
      </c>
      <c r="D2579">
        <v>5</v>
      </c>
      <c r="E2579">
        <v>120</v>
      </c>
      <c r="F2579">
        <v>900</v>
      </c>
      <c r="G2579" s="1">
        <f t="shared" si="40"/>
        <v>0.09</v>
      </c>
    </row>
    <row r="2580" spans="1:7" x14ac:dyDescent="0.35">
      <c r="A2580" t="s">
        <v>658</v>
      </c>
      <c r="B2580" t="s">
        <v>349</v>
      </c>
      <c r="C2580" t="s">
        <v>53</v>
      </c>
      <c r="D2580">
        <v>4</v>
      </c>
      <c r="E2580">
        <v>90660</v>
      </c>
      <c r="F2580">
        <v>34354800</v>
      </c>
      <c r="G2580" s="1">
        <f t="shared" si="40"/>
        <v>3435.48</v>
      </c>
    </row>
    <row r="2581" spans="1:7" x14ac:dyDescent="0.35">
      <c r="A2581" t="s">
        <v>658</v>
      </c>
      <c r="B2581" t="s">
        <v>349</v>
      </c>
      <c r="C2581" t="s">
        <v>53</v>
      </c>
      <c r="D2581">
        <v>4</v>
      </c>
      <c r="E2581">
        <v>120</v>
      </c>
      <c r="F2581">
        <v>900</v>
      </c>
      <c r="G2581" s="1">
        <f t="shared" si="40"/>
        <v>0.09</v>
      </c>
    </row>
    <row r="2582" spans="1:7" x14ac:dyDescent="0.35">
      <c r="A2582" t="s">
        <v>658</v>
      </c>
      <c r="B2582" t="s">
        <v>349</v>
      </c>
      <c r="C2582" t="s">
        <v>53</v>
      </c>
      <c r="D2582">
        <v>4</v>
      </c>
      <c r="E2582">
        <v>1080</v>
      </c>
      <c r="F2582">
        <v>41400</v>
      </c>
      <c r="G2582" s="1">
        <f t="shared" si="40"/>
        <v>4.1399999999999997</v>
      </c>
    </row>
    <row r="2583" spans="1:7" x14ac:dyDescent="0.35">
      <c r="A2583" t="s">
        <v>658</v>
      </c>
      <c r="B2583" t="s">
        <v>349</v>
      </c>
      <c r="C2583" t="s">
        <v>53</v>
      </c>
      <c r="D2583">
        <v>5</v>
      </c>
      <c r="E2583">
        <v>180</v>
      </c>
      <c r="F2583">
        <v>1800</v>
      </c>
      <c r="G2583" s="1">
        <f t="shared" si="40"/>
        <v>0.18</v>
      </c>
    </row>
    <row r="2584" spans="1:7" x14ac:dyDescent="0.35">
      <c r="A2584" t="s">
        <v>658</v>
      </c>
      <c r="B2584" t="s">
        <v>349</v>
      </c>
      <c r="C2584" t="s">
        <v>53</v>
      </c>
      <c r="D2584">
        <v>4</v>
      </c>
      <c r="E2584">
        <v>8460</v>
      </c>
      <c r="F2584">
        <v>773100</v>
      </c>
      <c r="G2584" s="1">
        <f t="shared" si="40"/>
        <v>77.31</v>
      </c>
    </row>
    <row r="2585" spans="1:7" x14ac:dyDescent="0.35">
      <c r="A2585" t="s">
        <v>658</v>
      </c>
      <c r="B2585" t="s">
        <v>349</v>
      </c>
      <c r="C2585" t="s">
        <v>53</v>
      </c>
      <c r="D2585">
        <v>4</v>
      </c>
      <c r="E2585">
        <v>120</v>
      </c>
      <c r="F2585">
        <v>900</v>
      </c>
      <c r="G2585" s="1">
        <f t="shared" si="40"/>
        <v>0.09</v>
      </c>
    </row>
    <row r="2586" spans="1:7" x14ac:dyDescent="0.35">
      <c r="A2586" t="s">
        <v>658</v>
      </c>
      <c r="B2586" t="s">
        <v>349</v>
      </c>
      <c r="C2586" t="s">
        <v>53</v>
      </c>
      <c r="D2586">
        <v>4</v>
      </c>
      <c r="E2586">
        <v>4080</v>
      </c>
      <c r="F2586">
        <v>307800</v>
      </c>
      <c r="G2586" s="1">
        <f t="shared" si="40"/>
        <v>30.78</v>
      </c>
    </row>
    <row r="2587" spans="1:7" x14ac:dyDescent="0.35">
      <c r="A2587" t="s">
        <v>658</v>
      </c>
      <c r="B2587" t="s">
        <v>349</v>
      </c>
      <c r="C2587" t="s">
        <v>53</v>
      </c>
      <c r="D2587">
        <v>4</v>
      </c>
      <c r="E2587">
        <v>120</v>
      </c>
      <c r="F2587">
        <v>900</v>
      </c>
      <c r="G2587" s="1">
        <f t="shared" si="40"/>
        <v>0.09</v>
      </c>
    </row>
    <row r="2588" spans="1:7" x14ac:dyDescent="0.35">
      <c r="A2588" t="s">
        <v>658</v>
      </c>
      <c r="B2588" t="s">
        <v>349</v>
      </c>
      <c r="C2588" t="s">
        <v>53</v>
      </c>
      <c r="D2588">
        <v>5</v>
      </c>
      <c r="E2588">
        <v>120</v>
      </c>
      <c r="F2588">
        <v>900</v>
      </c>
      <c r="G2588" s="1">
        <f t="shared" si="40"/>
        <v>0.09</v>
      </c>
    </row>
    <row r="2589" spans="1:7" x14ac:dyDescent="0.35">
      <c r="A2589" t="s">
        <v>658</v>
      </c>
      <c r="B2589" t="s">
        <v>349</v>
      </c>
      <c r="C2589" t="s">
        <v>53</v>
      </c>
      <c r="D2589">
        <v>4</v>
      </c>
      <c r="E2589">
        <v>3960</v>
      </c>
      <c r="F2589">
        <v>308700</v>
      </c>
      <c r="G2589" s="1">
        <f t="shared" si="40"/>
        <v>30.87</v>
      </c>
    </row>
    <row r="2590" spans="1:7" x14ac:dyDescent="0.35">
      <c r="A2590" t="s">
        <v>658</v>
      </c>
      <c r="B2590" t="s">
        <v>349</v>
      </c>
      <c r="C2590" t="s">
        <v>53</v>
      </c>
      <c r="D2590">
        <v>4</v>
      </c>
      <c r="E2590">
        <v>21665.607498000001</v>
      </c>
      <c r="F2590">
        <v>5691423.3030230002</v>
      </c>
      <c r="G2590" s="1">
        <f t="shared" si="40"/>
        <v>569.14233030230002</v>
      </c>
    </row>
    <row r="2591" spans="1:7" x14ac:dyDescent="0.35">
      <c r="A2591" t="s">
        <v>658</v>
      </c>
      <c r="B2591" t="s">
        <v>349</v>
      </c>
      <c r="C2591" t="s">
        <v>53</v>
      </c>
      <c r="D2591">
        <v>4</v>
      </c>
      <c r="E2591">
        <v>305639.919131</v>
      </c>
      <c r="F2591">
        <v>1922448639.901</v>
      </c>
      <c r="G2591" s="1">
        <f t="shared" si="40"/>
        <v>192244.86399010001</v>
      </c>
    </row>
    <row r="2592" spans="1:7" x14ac:dyDescent="0.35">
      <c r="A2592" t="s">
        <v>658</v>
      </c>
      <c r="B2592" t="s">
        <v>349</v>
      </c>
      <c r="C2592" t="s">
        <v>53</v>
      </c>
      <c r="D2592">
        <v>5</v>
      </c>
      <c r="E2592">
        <v>278457.70322700002</v>
      </c>
      <c r="F2592">
        <v>382303146.51117003</v>
      </c>
      <c r="G2592" s="1">
        <f t="shared" si="40"/>
        <v>38230.314651117005</v>
      </c>
    </row>
    <row r="2593" spans="1:7" x14ac:dyDescent="0.35">
      <c r="A2593" t="s">
        <v>672</v>
      </c>
      <c r="B2593" t="s">
        <v>349</v>
      </c>
      <c r="C2593" t="s">
        <v>53</v>
      </c>
      <c r="D2593">
        <v>3</v>
      </c>
      <c r="E2593">
        <v>19596.511446</v>
      </c>
      <c r="F2593">
        <v>61614.322947000001</v>
      </c>
      <c r="G2593" s="1">
        <f t="shared" si="40"/>
        <v>6.1614322947</v>
      </c>
    </row>
    <row r="2594" spans="1:7" x14ac:dyDescent="0.35">
      <c r="A2594" t="s">
        <v>672</v>
      </c>
      <c r="B2594" t="s">
        <v>349</v>
      </c>
      <c r="C2594" t="s">
        <v>53</v>
      </c>
      <c r="D2594">
        <v>5</v>
      </c>
      <c r="E2594">
        <v>13799.817423</v>
      </c>
      <c r="F2594">
        <v>42916.137805999999</v>
      </c>
      <c r="G2594" s="1">
        <f t="shared" si="40"/>
        <v>4.2916137805999997</v>
      </c>
    </row>
    <row r="2595" spans="1:7" x14ac:dyDescent="0.35">
      <c r="A2595" t="s">
        <v>672</v>
      </c>
      <c r="B2595" t="s">
        <v>349</v>
      </c>
      <c r="C2595" t="s">
        <v>53</v>
      </c>
      <c r="D2595">
        <v>4</v>
      </c>
      <c r="E2595">
        <v>20993.135194999999</v>
      </c>
      <c r="F2595">
        <v>69777.215884000005</v>
      </c>
      <c r="G2595" s="1">
        <f t="shared" si="40"/>
        <v>6.9777215884000006</v>
      </c>
    </row>
    <row r="2596" spans="1:7" x14ac:dyDescent="0.35">
      <c r="A2596" t="s">
        <v>672</v>
      </c>
      <c r="B2596" t="s">
        <v>349</v>
      </c>
      <c r="C2596" t="s">
        <v>53</v>
      </c>
      <c r="D2596">
        <v>4</v>
      </c>
      <c r="E2596">
        <v>27795.987277</v>
      </c>
      <c r="F2596">
        <v>88029.073279000004</v>
      </c>
      <c r="G2596" s="1">
        <f t="shared" si="40"/>
        <v>8.8029073278999999</v>
      </c>
    </row>
    <row r="2597" spans="1:7" x14ac:dyDescent="0.35">
      <c r="A2597" t="s">
        <v>672</v>
      </c>
      <c r="B2597" t="s">
        <v>349</v>
      </c>
      <c r="C2597" t="s">
        <v>53</v>
      </c>
      <c r="D2597">
        <v>5</v>
      </c>
      <c r="E2597">
        <v>12222.130238</v>
      </c>
      <c r="F2597">
        <v>36468.168591000001</v>
      </c>
      <c r="G2597" s="1">
        <f t="shared" si="40"/>
        <v>3.6468168591000003</v>
      </c>
    </row>
    <row r="2598" spans="1:7" x14ac:dyDescent="0.35">
      <c r="A2598" t="s">
        <v>672</v>
      </c>
      <c r="B2598" t="s">
        <v>349</v>
      </c>
      <c r="C2598" t="s">
        <v>53</v>
      </c>
      <c r="D2598">
        <v>5</v>
      </c>
      <c r="E2598">
        <v>1740</v>
      </c>
      <c r="F2598">
        <v>134100</v>
      </c>
      <c r="G2598" s="1">
        <f t="shared" si="40"/>
        <v>13.41</v>
      </c>
    </row>
    <row r="2599" spans="1:7" x14ac:dyDescent="0.35">
      <c r="A2599" t="s">
        <v>672</v>
      </c>
      <c r="B2599" t="s">
        <v>349</v>
      </c>
      <c r="C2599" t="s">
        <v>53</v>
      </c>
      <c r="D2599">
        <v>5</v>
      </c>
      <c r="E2599">
        <v>2220</v>
      </c>
      <c r="F2599">
        <v>166500</v>
      </c>
      <c r="G2599" s="1">
        <f t="shared" si="40"/>
        <v>16.649999999999999</v>
      </c>
    </row>
    <row r="2600" spans="1:7" x14ac:dyDescent="0.35">
      <c r="A2600" t="s">
        <v>672</v>
      </c>
      <c r="B2600" t="s">
        <v>349</v>
      </c>
      <c r="C2600" t="s">
        <v>53</v>
      </c>
      <c r="D2600">
        <v>4</v>
      </c>
      <c r="E2600">
        <v>2040</v>
      </c>
      <c r="F2600">
        <v>96300</v>
      </c>
      <c r="G2600" s="1">
        <f t="shared" si="40"/>
        <v>9.6300000000000008</v>
      </c>
    </row>
    <row r="2601" spans="1:7" x14ac:dyDescent="0.35">
      <c r="A2601" t="s">
        <v>672</v>
      </c>
      <c r="B2601" t="s">
        <v>349</v>
      </c>
      <c r="C2601" t="s">
        <v>53</v>
      </c>
      <c r="D2601">
        <v>4</v>
      </c>
      <c r="E2601">
        <v>4260</v>
      </c>
      <c r="F2601">
        <v>247500</v>
      </c>
      <c r="G2601" s="1">
        <f t="shared" si="40"/>
        <v>24.75</v>
      </c>
    </row>
    <row r="2602" spans="1:7" x14ac:dyDescent="0.35">
      <c r="A2602" t="s">
        <v>672</v>
      </c>
      <c r="B2602" t="s">
        <v>349</v>
      </c>
      <c r="C2602" t="s">
        <v>53</v>
      </c>
      <c r="D2602">
        <v>5</v>
      </c>
      <c r="E2602">
        <v>21240</v>
      </c>
      <c r="F2602">
        <v>1899900</v>
      </c>
      <c r="G2602" s="1">
        <f t="shared" si="40"/>
        <v>189.99</v>
      </c>
    </row>
    <row r="2603" spans="1:7" x14ac:dyDescent="0.35">
      <c r="A2603" t="s">
        <v>672</v>
      </c>
      <c r="B2603" t="s">
        <v>349</v>
      </c>
      <c r="C2603" t="s">
        <v>53</v>
      </c>
      <c r="D2603">
        <v>5</v>
      </c>
      <c r="E2603">
        <v>19140</v>
      </c>
      <c r="F2603">
        <v>1950300</v>
      </c>
      <c r="G2603" s="1">
        <f t="shared" si="40"/>
        <v>195.03</v>
      </c>
    </row>
    <row r="2604" spans="1:7" x14ac:dyDescent="0.35">
      <c r="A2604" t="s">
        <v>672</v>
      </c>
      <c r="B2604" t="s">
        <v>349</v>
      </c>
      <c r="C2604" t="s">
        <v>53</v>
      </c>
      <c r="D2604">
        <v>5</v>
      </c>
      <c r="E2604">
        <v>11580</v>
      </c>
      <c r="F2604">
        <v>1292400</v>
      </c>
      <c r="G2604" s="1">
        <f t="shared" si="40"/>
        <v>129.24</v>
      </c>
    </row>
    <row r="2605" spans="1:7" x14ac:dyDescent="0.35">
      <c r="A2605" t="s">
        <v>672</v>
      </c>
      <c r="B2605" t="s">
        <v>349</v>
      </c>
      <c r="C2605" t="s">
        <v>53</v>
      </c>
      <c r="D2605">
        <v>5</v>
      </c>
      <c r="E2605">
        <v>7860</v>
      </c>
      <c r="F2605">
        <v>1428300</v>
      </c>
      <c r="G2605" s="1">
        <f t="shared" si="40"/>
        <v>142.83000000000001</v>
      </c>
    </row>
    <row r="2606" spans="1:7" x14ac:dyDescent="0.35">
      <c r="A2606" t="s">
        <v>672</v>
      </c>
      <c r="B2606" t="s">
        <v>349</v>
      </c>
      <c r="C2606" t="s">
        <v>53</v>
      </c>
      <c r="D2606">
        <v>4</v>
      </c>
      <c r="E2606">
        <v>50714.744133</v>
      </c>
      <c r="F2606">
        <v>26942106.171257</v>
      </c>
      <c r="G2606" s="1">
        <f t="shared" si="40"/>
        <v>2694.2106171257001</v>
      </c>
    </row>
    <row r="2607" spans="1:7" x14ac:dyDescent="0.35">
      <c r="A2607" t="s">
        <v>672</v>
      </c>
      <c r="B2607" t="s">
        <v>349</v>
      </c>
      <c r="C2607" t="s">
        <v>53</v>
      </c>
      <c r="D2607">
        <v>4</v>
      </c>
      <c r="E2607">
        <v>120</v>
      </c>
      <c r="F2607">
        <v>900</v>
      </c>
      <c r="G2607" s="1">
        <f t="shared" si="40"/>
        <v>0.09</v>
      </c>
    </row>
    <row r="2608" spans="1:7" x14ac:dyDescent="0.35">
      <c r="A2608" t="s">
        <v>672</v>
      </c>
      <c r="B2608" t="s">
        <v>349</v>
      </c>
      <c r="C2608" t="s">
        <v>53</v>
      </c>
      <c r="D2608">
        <v>4</v>
      </c>
      <c r="E2608">
        <v>360</v>
      </c>
      <c r="F2608">
        <v>4500</v>
      </c>
      <c r="G2608" s="1">
        <f t="shared" si="40"/>
        <v>0.45</v>
      </c>
    </row>
    <row r="2609" spans="1:7" x14ac:dyDescent="0.35">
      <c r="A2609" t="s">
        <v>672</v>
      </c>
      <c r="B2609" t="s">
        <v>349</v>
      </c>
      <c r="C2609" t="s">
        <v>53</v>
      </c>
      <c r="D2609">
        <v>5</v>
      </c>
      <c r="E2609">
        <v>120</v>
      </c>
      <c r="F2609">
        <v>900</v>
      </c>
      <c r="G2609" s="1">
        <f t="shared" si="40"/>
        <v>0.09</v>
      </c>
    </row>
    <row r="2610" spans="1:7" x14ac:dyDescent="0.35">
      <c r="A2610" t="s">
        <v>672</v>
      </c>
      <c r="B2610" t="s">
        <v>349</v>
      </c>
      <c r="C2610" t="s">
        <v>53</v>
      </c>
      <c r="D2610">
        <v>5</v>
      </c>
      <c r="E2610">
        <v>5400</v>
      </c>
      <c r="F2610">
        <v>380700</v>
      </c>
      <c r="G2610" s="1">
        <f t="shared" si="40"/>
        <v>38.07</v>
      </c>
    </row>
    <row r="2611" spans="1:7" x14ac:dyDescent="0.35">
      <c r="A2611" t="s">
        <v>672</v>
      </c>
      <c r="B2611" t="s">
        <v>349</v>
      </c>
      <c r="C2611" t="s">
        <v>53</v>
      </c>
      <c r="D2611">
        <v>3</v>
      </c>
      <c r="E2611">
        <v>39150.006107000001</v>
      </c>
      <c r="F2611">
        <v>11534277.658769</v>
      </c>
      <c r="G2611" s="1">
        <f t="shared" si="40"/>
        <v>1153.4277658769001</v>
      </c>
    </row>
    <row r="2612" spans="1:7" x14ac:dyDescent="0.35">
      <c r="A2612" t="s">
        <v>672</v>
      </c>
      <c r="B2612" t="s">
        <v>349</v>
      </c>
      <c r="C2612" t="s">
        <v>53</v>
      </c>
      <c r="D2612">
        <v>5</v>
      </c>
      <c r="E2612">
        <v>120</v>
      </c>
      <c r="F2612">
        <v>900</v>
      </c>
      <c r="G2612" s="1">
        <f t="shared" si="40"/>
        <v>0.09</v>
      </c>
    </row>
    <row r="2613" spans="1:7" x14ac:dyDescent="0.35">
      <c r="A2613" t="s">
        <v>672</v>
      </c>
      <c r="B2613" t="s">
        <v>349</v>
      </c>
      <c r="C2613" t="s">
        <v>53</v>
      </c>
      <c r="D2613">
        <v>5</v>
      </c>
      <c r="E2613">
        <v>120</v>
      </c>
      <c r="F2613">
        <v>900</v>
      </c>
      <c r="G2613" s="1">
        <f t="shared" si="40"/>
        <v>0.09</v>
      </c>
    </row>
    <row r="2614" spans="1:7" x14ac:dyDescent="0.35">
      <c r="A2614" t="s">
        <v>672</v>
      </c>
      <c r="B2614" t="s">
        <v>349</v>
      </c>
      <c r="C2614" t="s">
        <v>53</v>
      </c>
      <c r="D2614">
        <v>4</v>
      </c>
      <c r="E2614">
        <v>18482.095581000001</v>
      </c>
      <c r="F2614">
        <v>5299034.7824520003</v>
      </c>
      <c r="G2614" s="1">
        <f t="shared" si="40"/>
        <v>529.90347824520006</v>
      </c>
    </row>
    <row r="2615" spans="1:7" x14ac:dyDescent="0.35">
      <c r="A2615" t="s">
        <v>672</v>
      </c>
      <c r="B2615" t="s">
        <v>349</v>
      </c>
      <c r="C2615" t="s">
        <v>53</v>
      </c>
      <c r="D2615">
        <v>5</v>
      </c>
      <c r="E2615">
        <v>2132.8864269999999</v>
      </c>
      <c r="F2615">
        <v>116374.22962300001</v>
      </c>
      <c r="G2615" s="1">
        <f t="shared" si="40"/>
        <v>11.637422962300001</v>
      </c>
    </row>
    <row r="2616" spans="1:7" x14ac:dyDescent="0.35">
      <c r="A2616" t="s">
        <v>672</v>
      </c>
      <c r="B2616" t="s">
        <v>349</v>
      </c>
      <c r="C2616" t="s">
        <v>53</v>
      </c>
      <c r="D2616">
        <v>5</v>
      </c>
      <c r="E2616">
        <v>200873.61390999999</v>
      </c>
      <c r="F2616">
        <v>350892091.90329802</v>
      </c>
      <c r="G2616" s="1">
        <f t="shared" si="40"/>
        <v>35089.209190329799</v>
      </c>
    </row>
    <row r="2617" spans="1:7" x14ac:dyDescent="0.35">
      <c r="A2617" t="s">
        <v>672</v>
      </c>
      <c r="B2617" t="s">
        <v>349</v>
      </c>
      <c r="C2617" t="s">
        <v>53</v>
      </c>
      <c r="D2617">
        <v>5</v>
      </c>
      <c r="E2617">
        <v>92875.696240999998</v>
      </c>
      <c r="F2617">
        <v>137741296.17471001</v>
      </c>
      <c r="G2617" s="1">
        <f t="shared" si="40"/>
        <v>13774.129617471001</v>
      </c>
    </row>
    <row r="2618" spans="1:7" x14ac:dyDescent="0.35">
      <c r="A2618" t="s">
        <v>672</v>
      </c>
      <c r="B2618" t="s">
        <v>349</v>
      </c>
      <c r="C2618" t="s">
        <v>53</v>
      </c>
      <c r="D2618">
        <v>4</v>
      </c>
      <c r="E2618">
        <v>412900.93591399997</v>
      </c>
      <c r="F2618">
        <v>1090510142.07549</v>
      </c>
      <c r="G2618" s="1">
        <f t="shared" si="40"/>
        <v>109051.014207549</v>
      </c>
    </row>
    <row r="2619" spans="1:7" x14ac:dyDescent="0.35">
      <c r="A2619" t="s">
        <v>674</v>
      </c>
      <c r="B2619" t="s">
        <v>404</v>
      </c>
      <c r="C2619" t="s">
        <v>213</v>
      </c>
      <c r="D2619">
        <v>5</v>
      </c>
      <c r="E2619">
        <v>120</v>
      </c>
      <c r="F2619">
        <v>900</v>
      </c>
      <c r="G2619" s="1">
        <f t="shared" si="40"/>
        <v>0.09</v>
      </c>
    </row>
    <row r="2620" spans="1:7" x14ac:dyDescent="0.35">
      <c r="A2620" t="s">
        <v>674</v>
      </c>
      <c r="B2620" t="s">
        <v>404</v>
      </c>
      <c r="C2620" t="s">
        <v>213</v>
      </c>
      <c r="D2620">
        <v>5</v>
      </c>
      <c r="E2620">
        <v>17588.511547999999</v>
      </c>
      <c r="F2620">
        <v>54950.650877</v>
      </c>
      <c r="G2620" s="1">
        <f t="shared" si="40"/>
        <v>5.4950650876999996</v>
      </c>
    </row>
    <row r="2621" spans="1:7" x14ac:dyDescent="0.35">
      <c r="A2621" t="s">
        <v>674</v>
      </c>
      <c r="B2621" t="s">
        <v>404</v>
      </c>
      <c r="C2621" t="s">
        <v>213</v>
      </c>
      <c r="D2621">
        <v>4</v>
      </c>
      <c r="E2621">
        <v>180</v>
      </c>
      <c r="F2621">
        <v>1800</v>
      </c>
      <c r="G2621" s="1">
        <f t="shared" si="40"/>
        <v>0.18</v>
      </c>
    </row>
    <row r="2622" spans="1:7" x14ac:dyDescent="0.35">
      <c r="A2622" t="s">
        <v>674</v>
      </c>
      <c r="B2622" t="s">
        <v>404</v>
      </c>
      <c r="C2622" t="s">
        <v>213</v>
      </c>
      <c r="D2622">
        <v>4</v>
      </c>
      <c r="E2622">
        <v>411.90152499999999</v>
      </c>
      <c r="F2622">
        <v>6835.4955</v>
      </c>
      <c r="G2622" s="1">
        <f t="shared" si="40"/>
        <v>0.68354954999999995</v>
      </c>
    </row>
    <row r="2623" spans="1:7" x14ac:dyDescent="0.35">
      <c r="A2623" t="s">
        <v>674</v>
      </c>
      <c r="B2623" t="s">
        <v>404</v>
      </c>
      <c r="C2623" t="s">
        <v>213</v>
      </c>
      <c r="D2623">
        <v>5</v>
      </c>
      <c r="E2623">
        <v>120</v>
      </c>
      <c r="F2623">
        <v>900</v>
      </c>
      <c r="G2623" s="1">
        <f t="shared" si="40"/>
        <v>0.09</v>
      </c>
    </row>
    <row r="2624" spans="1:7" x14ac:dyDescent="0.35">
      <c r="A2624" t="s">
        <v>674</v>
      </c>
      <c r="B2624" t="s">
        <v>404</v>
      </c>
      <c r="C2624" t="s">
        <v>213</v>
      </c>
      <c r="D2624">
        <v>5</v>
      </c>
      <c r="E2624">
        <v>420</v>
      </c>
      <c r="F2624">
        <v>5400</v>
      </c>
      <c r="G2624" s="1">
        <f t="shared" si="40"/>
        <v>0.54</v>
      </c>
    </row>
    <row r="2625" spans="1:7" x14ac:dyDescent="0.35">
      <c r="A2625" t="s">
        <v>674</v>
      </c>
      <c r="B2625" t="s">
        <v>404</v>
      </c>
      <c r="C2625" t="s">
        <v>213</v>
      </c>
      <c r="D2625">
        <v>4</v>
      </c>
      <c r="E2625">
        <v>120</v>
      </c>
      <c r="F2625">
        <v>900</v>
      </c>
      <c r="G2625" s="1">
        <f t="shared" si="40"/>
        <v>0.09</v>
      </c>
    </row>
    <row r="2626" spans="1:7" x14ac:dyDescent="0.35">
      <c r="A2626" t="s">
        <v>674</v>
      </c>
      <c r="B2626" t="s">
        <v>404</v>
      </c>
      <c r="C2626" t="s">
        <v>213</v>
      </c>
      <c r="D2626">
        <v>5</v>
      </c>
      <c r="E2626">
        <v>1500</v>
      </c>
      <c r="F2626">
        <v>93600</v>
      </c>
      <c r="G2626" s="1">
        <f t="shared" si="40"/>
        <v>9.36</v>
      </c>
    </row>
    <row r="2627" spans="1:7" x14ac:dyDescent="0.35">
      <c r="A2627" t="s">
        <v>674</v>
      </c>
      <c r="B2627" t="s">
        <v>404</v>
      </c>
      <c r="C2627" t="s">
        <v>213</v>
      </c>
      <c r="D2627">
        <v>5</v>
      </c>
      <c r="E2627">
        <v>4200</v>
      </c>
      <c r="F2627">
        <v>270000</v>
      </c>
      <c r="G2627" s="1">
        <f t="shared" ref="G2627:G2690" si="41">+F2627/10000</f>
        <v>27</v>
      </c>
    </row>
    <row r="2628" spans="1:7" x14ac:dyDescent="0.35">
      <c r="A2628" t="s">
        <v>674</v>
      </c>
      <c r="B2628" t="s">
        <v>404</v>
      </c>
      <c r="C2628" t="s">
        <v>213</v>
      </c>
      <c r="D2628">
        <v>5</v>
      </c>
      <c r="E2628">
        <v>1200</v>
      </c>
      <c r="F2628">
        <v>59400</v>
      </c>
      <c r="G2628" s="1">
        <f t="shared" si="41"/>
        <v>5.94</v>
      </c>
    </row>
    <row r="2629" spans="1:7" x14ac:dyDescent="0.35">
      <c r="A2629" t="s">
        <v>674</v>
      </c>
      <c r="B2629" t="s">
        <v>404</v>
      </c>
      <c r="C2629" t="s">
        <v>213</v>
      </c>
      <c r="D2629">
        <v>4</v>
      </c>
      <c r="E2629">
        <v>24920.499761999999</v>
      </c>
      <c r="F2629">
        <v>18362791.466302998</v>
      </c>
      <c r="G2629" s="1">
        <f t="shared" si="41"/>
        <v>1836.2791466302999</v>
      </c>
    </row>
    <row r="2630" spans="1:7" x14ac:dyDescent="0.35">
      <c r="A2630" t="s">
        <v>674</v>
      </c>
      <c r="B2630" t="s">
        <v>404</v>
      </c>
      <c r="C2630" t="s">
        <v>213</v>
      </c>
      <c r="D2630">
        <v>5</v>
      </c>
      <c r="E2630">
        <v>18084.445704999998</v>
      </c>
      <c r="F2630">
        <v>3917429.809477</v>
      </c>
      <c r="G2630" s="1">
        <f t="shared" si="41"/>
        <v>391.7429809477</v>
      </c>
    </row>
    <row r="2631" spans="1:7" x14ac:dyDescent="0.35">
      <c r="A2631" t="s">
        <v>674</v>
      </c>
      <c r="B2631" t="s">
        <v>404</v>
      </c>
      <c r="C2631" t="s">
        <v>213</v>
      </c>
      <c r="D2631">
        <v>4</v>
      </c>
      <c r="E2631">
        <v>720</v>
      </c>
      <c r="F2631">
        <v>24300</v>
      </c>
      <c r="G2631" s="1">
        <f t="shared" si="41"/>
        <v>2.4300000000000002</v>
      </c>
    </row>
    <row r="2632" spans="1:7" x14ac:dyDescent="0.35">
      <c r="A2632" t="s">
        <v>674</v>
      </c>
      <c r="B2632" t="s">
        <v>404</v>
      </c>
      <c r="C2632" t="s">
        <v>213</v>
      </c>
      <c r="D2632">
        <v>5</v>
      </c>
      <c r="E2632">
        <v>219337.43941200001</v>
      </c>
      <c r="F2632">
        <v>273377103.18589503</v>
      </c>
      <c r="G2632" s="1">
        <f t="shared" si="41"/>
        <v>27337.710318589503</v>
      </c>
    </row>
    <row r="2633" spans="1:7" x14ac:dyDescent="0.35">
      <c r="A2633" t="s">
        <v>606</v>
      </c>
      <c r="B2633" t="s">
        <v>606</v>
      </c>
      <c r="C2633" t="s">
        <v>237</v>
      </c>
      <c r="D2633">
        <v>4</v>
      </c>
      <c r="E2633">
        <v>120</v>
      </c>
      <c r="F2633">
        <v>900</v>
      </c>
      <c r="G2633" s="1">
        <f t="shared" si="41"/>
        <v>0.09</v>
      </c>
    </row>
    <row r="2634" spans="1:7" x14ac:dyDescent="0.35">
      <c r="A2634" t="s">
        <v>606</v>
      </c>
      <c r="B2634" t="s">
        <v>606</v>
      </c>
      <c r="C2634" t="s">
        <v>237</v>
      </c>
      <c r="D2634">
        <v>4</v>
      </c>
      <c r="E2634">
        <v>960</v>
      </c>
      <c r="F2634">
        <v>30600</v>
      </c>
      <c r="G2634" s="1">
        <f t="shared" si="41"/>
        <v>3.06</v>
      </c>
    </row>
    <row r="2635" spans="1:7" x14ac:dyDescent="0.35">
      <c r="A2635" t="s">
        <v>606</v>
      </c>
      <c r="B2635" t="s">
        <v>606</v>
      </c>
      <c r="C2635" t="s">
        <v>237</v>
      </c>
      <c r="D2635">
        <v>5</v>
      </c>
      <c r="E2635">
        <v>240</v>
      </c>
      <c r="F2635">
        <v>2700</v>
      </c>
      <c r="G2635" s="1">
        <f t="shared" si="41"/>
        <v>0.27</v>
      </c>
    </row>
    <row r="2636" spans="1:7" x14ac:dyDescent="0.35">
      <c r="A2636" t="s">
        <v>606</v>
      </c>
      <c r="B2636" t="s">
        <v>606</v>
      </c>
      <c r="C2636" t="s">
        <v>237</v>
      </c>
      <c r="D2636">
        <v>4</v>
      </c>
      <c r="E2636">
        <v>600</v>
      </c>
      <c r="F2636">
        <v>13500</v>
      </c>
      <c r="G2636" s="1">
        <f t="shared" si="41"/>
        <v>1.35</v>
      </c>
    </row>
    <row r="2637" spans="1:7" x14ac:dyDescent="0.35">
      <c r="A2637" t="s">
        <v>606</v>
      </c>
      <c r="B2637" t="s">
        <v>606</v>
      </c>
      <c r="C2637" t="s">
        <v>237</v>
      </c>
      <c r="D2637">
        <v>5</v>
      </c>
      <c r="E2637">
        <v>2100</v>
      </c>
      <c r="F2637">
        <v>88200</v>
      </c>
      <c r="G2637" s="1">
        <f t="shared" si="41"/>
        <v>8.82</v>
      </c>
    </row>
    <row r="2638" spans="1:7" x14ac:dyDescent="0.35">
      <c r="A2638" t="s">
        <v>606</v>
      </c>
      <c r="B2638" t="s">
        <v>606</v>
      </c>
      <c r="C2638" t="s">
        <v>237</v>
      </c>
      <c r="D2638">
        <v>5</v>
      </c>
      <c r="E2638">
        <v>15893.360052</v>
      </c>
      <c r="F2638">
        <v>7306817.1645769998</v>
      </c>
      <c r="G2638" s="1">
        <f t="shared" si="41"/>
        <v>730.68171645769996</v>
      </c>
    </row>
    <row r="2639" spans="1:7" x14ac:dyDescent="0.35">
      <c r="A2639" t="s">
        <v>606</v>
      </c>
      <c r="B2639" t="s">
        <v>606</v>
      </c>
      <c r="C2639" t="s">
        <v>237</v>
      </c>
      <c r="D2639">
        <v>5</v>
      </c>
      <c r="E2639">
        <v>360</v>
      </c>
      <c r="F2639">
        <v>5400</v>
      </c>
      <c r="G2639" s="1">
        <f t="shared" si="41"/>
        <v>0.54</v>
      </c>
    </row>
    <row r="2640" spans="1:7" x14ac:dyDescent="0.35">
      <c r="A2640" t="s">
        <v>606</v>
      </c>
      <c r="B2640" t="s">
        <v>606</v>
      </c>
      <c r="C2640" t="s">
        <v>237</v>
      </c>
      <c r="D2640">
        <v>4</v>
      </c>
      <c r="E2640">
        <v>15420</v>
      </c>
      <c r="F2640">
        <v>2728800</v>
      </c>
      <c r="G2640" s="1">
        <f t="shared" si="41"/>
        <v>272.88</v>
      </c>
    </row>
    <row r="2641" spans="1:7" x14ac:dyDescent="0.35">
      <c r="A2641" t="s">
        <v>606</v>
      </c>
      <c r="B2641" t="s">
        <v>606</v>
      </c>
      <c r="C2641" t="s">
        <v>237</v>
      </c>
      <c r="D2641">
        <v>5</v>
      </c>
      <c r="E2641">
        <v>2640</v>
      </c>
      <c r="F2641">
        <v>73800</v>
      </c>
      <c r="G2641" s="1">
        <f t="shared" si="41"/>
        <v>7.38</v>
      </c>
    </row>
    <row r="2642" spans="1:7" x14ac:dyDescent="0.35">
      <c r="A2642" t="s">
        <v>606</v>
      </c>
      <c r="B2642" t="s">
        <v>606</v>
      </c>
      <c r="C2642" t="s">
        <v>237</v>
      </c>
      <c r="D2642">
        <v>5</v>
      </c>
      <c r="E2642">
        <v>180</v>
      </c>
      <c r="F2642">
        <v>1800</v>
      </c>
      <c r="G2642" s="1">
        <f t="shared" si="41"/>
        <v>0.18</v>
      </c>
    </row>
    <row r="2643" spans="1:7" x14ac:dyDescent="0.35">
      <c r="A2643" t="s">
        <v>606</v>
      </c>
      <c r="B2643" t="s">
        <v>606</v>
      </c>
      <c r="C2643" t="s">
        <v>237</v>
      </c>
      <c r="D2643">
        <v>5</v>
      </c>
      <c r="E2643">
        <v>420</v>
      </c>
      <c r="F2643">
        <v>7200</v>
      </c>
      <c r="G2643" s="1">
        <f t="shared" si="41"/>
        <v>0.72</v>
      </c>
    </row>
    <row r="2644" spans="1:7" x14ac:dyDescent="0.35">
      <c r="A2644" t="s">
        <v>606</v>
      </c>
      <c r="B2644" t="s">
        <v>606</v>
      </c>
      <c r="C2644" t="s">
        <v>237</v>
      </c>
      <c r="D2644">
        <v>4</v>
      </c>
      <c r="E2644">
        <v>9840</v>
      </c>
      <c r="F2644">
        <v>1521000</v>
      </c>
      <c r="G2644" s="1">
        <f t="shared" si="41"/>
        <v>152.1</v>
      </c>
    </row>
    <row r="2645" spans="1:7" x14ac:dyDescent="0.35">
      <c r="A2645" t="s">
        <v>606</v>
      </c>
      <c r="B2645" t="s">
        <v>606</v>
      </c>
      <c r="C2645" t="s">
        <v>237</v>
      </c>
      <c r="D2645">
        <v>5</v>
      </c>
      <c r="E2645">
        <v>840</v>
      </c>
      <c r="F2645">
        <v>19800</v>
      </c>
      <c r="G2645" s="1">
        <f t="shared" si="41"/>
        <v>1.98</v>
      </c>
    </row>
    <row r="2646" spans="1:7" x14ac:dyDescent="0.35">
      <c r="A2646" t="s">
        <v>606</v>
      </c>
      <c r="B2646" t="s">
        <v>606</v>
      </c>
      <c r="C2646" t="s">
        <v>237</v>
      </c>
      <c r="D2646">
        <v>4</v>
      </c>
      <c r="E2646">
        <v>4680</v>
      </c>
      <c r="F2646">
        <v>473400</v>
      </c>
      <c r="G2646" s="1">
        <f t="shared" si="41"/>
        <v>47.34</v>
      </c>
    </row>
    <row r="2647" spans="1:7" x14ac:dyDescent="0.35">
      <c r="A2647" t="s">
        <v>606</v>
      </c>
      <c r="B2647" t="s">
        <v>606</v>
      </c>
      <c r="C2647" t="s">
        <v>237</v>
      </c>
      <c r="D2647">
        <v>4</v>
      </c>
      <c r="E2647">
        <v>1560</v>
      </c>
      <c r="F2647">
        <v>90900</v>
      </c>
      <c r="G2647" s="1">
        <f t="shared" si="41"/>
        <v>9.09</v>
      </c>
    </row>
    <row r="2648" spans="1:7" x14ac:dyDescent="0.35">
      <c r="A2648" t="s">
        <v>606</v>
      </c>
      <c r="B2648" t="s">
        <v>606</v>
      </c>
      <c r="C2648" t="s">
        <v>237</v>
      </c>
      <c r="D2648">
        <v>5</v>
      </c>
      <c r="E2648">
        <v>120</v>
      </c>
      <c r="F2648">
        <v>900</v>
      </c>
      <c r="G2648" s="1">
        <f t="shared" si="41"/>
        <v>0.09</v>
      </c>
    </row>
    <row r="2649" spans="1:7" x14ac:dyDescent="0.35">
      <c r="A2649" t="s">
        <v>606</v>
      </c>
      <c r="B2649" t="s">
        <v>606</v>
      </c>
      <c r="C2649" t="s">
        <v>237</v>
      </c>
      <c r="D2649">
        <v>5</v>
      </c>
      <c r="E2649">
        <v>120</v>
      </c>
      <c r="F2649">
        <v>900</v>
      </c>
      <c r="G2649" s="1">
        <f t="shared" si="41"/>
        <v>0.09</v>
      </c>
    </row>
    <row r="2650" spans="1:7" x14ac:dyDescent="0.35">
      <c r="A2650" t="s">
        <v>606</v>
      </c>
      <c r="B2650" t="s">
        <v>606</v>
      </c>
      <c r="C2650" t="s">
        <v>237</v>
      </c>
      <c r="D2650">
        <v>5</v>
      </c>
      <c r="E2650">
        <v>120</v>
      </c>
      <c r="F2650">
        <v>900</v>
      </c>
      <c r="G2650" s="1">
        <f t="shared" si="41"/>
        <v>0.09</v>
      </c>
    </row>
    <row r="2651" spans="1:7" x14ac:dyDescent="0.35">
      <c r="A2651" t="s">
        <v>606</v>
      </c>
      <c r="B2651" t="s">
        <v>606</v>
      </c>
      <c r="C2651" t="s">
        <v>237</v>
      </c>
      <c r="D2651">
        <v>5</v>
      </c>
      <c r="E2651">
        <v>120</v>
      </c>
      <c r="F2651">
        <v>900</v>
      </c>
      <c r="G2651" s="1">
        <f t="shared" si="41"/>
        <v>0.09</v>
      </c>
    </row>
    <row r="2652" spans="1:7" x14ac:dyDescent="0.35">
      <c r="A2652" t="s">
        <v>606</v>
      </c>
      <c r="B2652" t="s">
        <v>606</v>
      </c>
      <c r="C2652" t="s">
        <v>237</v>
      </c>
      <c r="D2652">
        <v>5</v>
      </c>
      <c r="E2652">
        <v>120</v>
      </c>
      <c r="F2652">
        <v>900</v>
      </c>
      <c r="G2652" s="1">
        <f t="shared" si="41"/>
        <v>0.09</v>
      </c>
    </row>
    <row r="2653" spans="1:7" x14ac:dyDescent="0.35">
      <c r="A2653" t="s">
        <v>606</v>
      </c>
      <c r="B2653" t="s">
        <v>606</v>
      </c>
      <c r="C2653" t="s">
        <v>237</v>
      </c>
      <c r="D2653">
        <v>4</v>
      </c>
      <c r="E2653">
        <v>3000</v>
      </c>
      <c r="F2653">
        <v>137700</v>
      </c>
      <c r="G2653" s="1">
        <f t="shared" si="41"/>
        <v>13.77</v>
      </c>
    </row>
    <row r="2654" spans="1:7" x14ac:dyDescent="0.35">
      <c r="A2654" t="s">
        <v>606</v>
      </c>
      <c r="B2654" t="s">
        <v>606</v>
      </c>
      <c r="C2654" t="s">
        <v>237</v>
      </c>
      <c r="D2654">
        <v>5</v>
      </c>
      <c r="E2654">
        <v>12802.663762</v>
      </c>
      <c r="F2654">
        <v>1576146.745627</v>
      </c>
      <c r="G2654" s="1">
        <f t="shared" si="41"/>
        <v>157.6146745627</v>
      </c>
    </row>
    <row r="2655" spans="1:7" x14ac:dyDescent="0.35">
      <c r="A2655" t="s">
        <v>606</v>
      </c>
      <c r="B2655" t="s">
        <v>606</v>
      </c>
      <c r="C2655" t="s">
        <v>237</v>
      </c>
      <c r="D2655">
        <v>4</v>
      </c>
      <c r="E2655">
        <v>5400</v>
      </c>
      <c r="F2655">
        <v>384300</v>
      </c>
      <c r="G2655" s="1">
        <f t="shared" si="41"/>
        <v>38.43</v>
      </c>
    </row>
    <row r="2656" spans="1:7" x14ac:dyDescent="0.35">
      <c r="A2656" t="s">
        <v>606</v>
      </c>
      <c r="B2656" t="s">
        <v>606</v>
      </c>
      <c r="C2656" t="s">
        <v>237</v>
      </c>
      <c r="D2656">
        <v>5</v>
      </c>
      <c r="E2656">
        <v>132960</v>
      </c>
      <c r="F2656">
        <v>94153500</v>
      </c>
      <c r="G2656" s="1">
        <f t="shared" si="41"/>
        <v>9415.35</v>
      </c>
    </row>
    <row r="2657" spans="1:7" x14ac:dyDescent="0.35">
      <c r="A2657" t="s">
        <v>606</v>
      </c>
      <c r="B2657" t="s">
        <v>606</v>
      </c>
      <c r="C2657" t="s">
        <v>237</v>
      </c>
      <c r="D2657">
        <v>4</v>
      </c>
      <c r="E2657">
        <v>164222.51882299999</v>
      </c>
      <c r="F2657">
        <v>223459293.87191501</v>
      </c>
      <c r="G2657" s="1">
        <f t="shared" si="41"/>
        <v>22345.9293871915</v>
      </c>
    </row>
    <row r="2658" spans="1:7" x14ac:dyDescent="0.35">
      <c r="A2658" t="s">
        <v>677</v>
      </c>
      <c r="B2658" t="s">
        <v>635</v>
      </c>
      <c r="C2658" t="s">
        <v>237</v>
      </c>
      <c r="D2658">
        <v>4</v>
      </c>
      <c r="E2658">
        <v>120</v>
      </c>
      <c r="F2658">
        <v>900</v>
      </c>
      <c r="G2658" s="1">
        <f t="shared" si="41"/>
        <v>0.09</v>
      </c>
    </row>
    <row r="2659" spans="1:7" x14ac:dyDescent="0.35">
      <c r="A2659" t="s">
        <v>677</v>
      </c>
      <c r="B2659" t="s">
        <v>635</v>
      </c>
      <c r="C2659" t="s">
        <v>237</v>
      </c>
      <c r="D2659">
        <v>4</v>
      </c>
      <c r="E2659">
        <v>120</v>
      </c>
      <c r="F2659">
        <v>900</v>
      </c>
      <c r="G2659" s="1">
        <f t="shared" si="41"/>
        <v>0.09</v>
      </c>
    </row>
    <row r="2660" spans="1:7" x14ac:dyDescent="0.35">
      <c r="A2660" t="s">
        <v>677</v>
      </c>
      <c r="B2660" t="s">
        <v>635</v>
      </c>
      <c r="C2660" t="s">
        <v>237</v>
      </c>
      <c r="D2660">
        <v>4</v>
      </c>
      <c r="E2660">
        <v>9558.2428810000001</v>
      </c>
      <c r="F2660">
        <v>2501050.3153240001</v>
      </c>
      <c r="G2660" s="1">
        <f t="shared" si="41"/>
        <v>250.10503153240001</v>
      </c>
    </row>
    <row r="2661" spans="1:7" x14ac:dyDescent="0.35">
      <c r="A2661" t="s">
        <v>677</v>
      </c>
      <c r="B2661" t="s">
        <v>635</v>
      </c>
      <c r="C2661" t="s">
        <v>237</v>
      </c>
      <c r="D2661">
        <v>4</v>
      </c>
      <c r="E2661">
        <v>120</v>
      </c>
      <c r="F2661">
        <v>900</v>
      </c>
      <c r="G2661" s="1">
        <f t="shared" si="41"/>
        <v>0.09</v>
      </c>
    </row>
    <row r="2662" spans="1:7" x14ac:dyDescent="0.35">
      <c r="A2662" t="s">
        <v>677</v>
      </c>
      <c r="B2662" t="s">
        <v>635</v>
      </c>
      <c r="C2662" t="s">
        <v>237</v>
      </c>
      <c r="D2662">
        <v>5</v>
      </c>
      <c r="E2662">
        <v>120</v>
      </c>
      <c r="F2662">
        <v>900</v>
      </c>
      <c r="G2662" s="1">
        <f t="shared" si="41"/>
        <v>0.09</v>
      </c>
    </row>
    <row r="2663" spans="1:7" x14ac:dyDescent="0.35">
      <c r="A2663" t="s">
        <v>677</v>
      </c>
      <c r="B2663" t="s">
        <v>635</v>
      </c>
      <c r="C2663" t="s">
        <v>237</v>
      </c>
      <c r="D2663">
        <v>4</v>
      </c>
      <c r="E2663">
        <v>120</v>
      </c>
      <c r="F2663">
        <v>900</v>
      </c>
      <c r="G2663" s="1">
        <f t="shared" si="41"/>
        <v>0.09</v>
      </c>
    </row>
    <row r="2664" spans="1:7" x14ac:dyDescent="0.35">
      <c r="A2664" t="s">
        <v>677</v>
      </c>
      <c r="B2664" t="s">
        <v>635</v>
      </c>
      <c r="C2664" t="s">
        <v>237</v>
      </c>
      <c r="D2664">
        <v>4</v>
      </c>
      <c r="E2664">
        <v>120</v>
      </c>
      <c r="F2664">
        <v>900</v>
      </c>
      <c r="G2664" s="1">
        <f t="shared" si="41"/>
        <v>0.09</v>
      </c>
    </row>
    <row r="2665" spans="1:7" x14ac:dyDescent="0.35">
      <c r="A2665" t="s">
        <v>677</v>
      </c>
      <c r="B2665" t="s">
        <v>635</v>
      </c>
      <c r="C2665" t="s">
        <v>237</v>
      </c>
      <c r="D2665">
        <v>4</v>
      </c>
      <c r="E2665">
        <v>180</v>
      </c>
      <c r="F2665">
        <v>1800</v>
      </c>
      <c r="G2665" s="1">
        <f t="shared" si="41"/>
        <v>0.18</v>
      </c>
    </row>
    <row r="2666" spans="1:7" x14ac:dyDescent="0.35">
      <c r="A2666" t="s">
        <v>677</v>
      </c>
      <c r="B2666" t="s">
        <v>635</v>
      </c>
      <c r="C2666" t="s">
        <v>237</v>
      </c>
      <c r="D2666">
        <v>4</v>
      </c>
      <c r="E2666">
        <v>58169.647942000003</v>
      </c>
      <c r="F2666">
        <v>26296000.972566999</v>
      </c>
      <c r="G2666" s="1">
        <f t="shared" si="41"/>
        <v>2629.6000972566999</v>
      </c>
    </row>
    <row r="2667" spans="1:7" x14ac:dyDescent="0.35">
      <c r="A2667" t="s">
        <v>677</v>
      </c>
      <c r="B2667" t="s">
        <v>635</v>
      </c>
      <c r="C2667" t="s">
        <v>237</v>
      </c>
      <c r="D2667">
        <v>4</v>
      </c>
      <c r="E2667">
        <v>180</v>
      </c>
      <c r="F2667">
        <v>1800</v>
      </c>
      <c r="G2667" s="1">
        <f t="shared" si="41"/>
        <v>0.18</v>
      </c>
    </row>
    <row r="2668" spans="1:7" x14ac:dyDescent="0.35">
      <c r="A2668" t="s">
        <v>677</v>
      </c>
      <c r="B2668" t="s">
        <v>635</v>
      </c>
      <c r="C2668" t="s">
        <v>237</v>
      </c>
      <c r="D2668">
        <v>4</v>
      </c>
      <c r="E2668">
        <v>120</v>
      </c>
      <c r="F2668">
        <v>900</v>
      </c>
      <c r="G2668" s="1">
        <f t="shared" si="41"/>
        <v>0.09</v>
      </c>
    </row>
    <row r="2669" spans="1:7" x14ac:dyDescent="0.35">
      <c r="A2669" t="s">
        <v>677</v>
      </c>
      <c r="B2669" t="s">
        <v>635</v>
      </c>
      <c r="C2669" t="s">
        <v>237</v>
      </c>
      <c r="D2669">
        <v>4</v>
      </c>
      <c r="E2669">
        <v>840</v>
      </c>
      <c r="F2669">
        <v>18900</v>
      </c>
      <c r="G2669" s="1">
        <f t="shared" si="41"/>
        <v>1.89</v>
      </c>
    </row>
    <row r="2670" spans="1:7" x14ac:dyDescent="0.35">
      <c r="A2670" t="s">
        <v>677</v>
      </c>
      <c r="B2670" t="s">
        <v>635</v>
      </c>
      <c r="C2670" t="s">
        <v>237</v>
      </c>
      <c r="D2670">
        <v>4</v>
      </c>
      <c r="E2670">
        <v>120</v>
      </c>
      <c r="F2670">
        <v>900</v>
      </c>
      <c r="G2670" s="1">
        <f t="shared" si="41"/>
        <v>0.09</v>
      </c>
    </row>
    <row r="2671" spans="1:7" x14ac:dyDescent="0.35">
      <c r="A2671" t="s">
        <v>677</v>
      </c>
      <c r="B2671" t="s">
        <v>635</v>
      </c>
      <c r="C2671" t="s">
        <v>237</v>
      </c>
      <c r="D2671">
        <v>4</v>
      </c>
      <c r="E2671">
        <v>10260</v>
      </c>
      <c r="F2671">
        <v>2679300</v>
      </c>
      <c r="G2671" s="1">
        <f t="shared" si="41"/>
        <v>267.93</v>
      </c>
    </row>
    <row r="2672" spans="1:7" x14ac:dyDescent="0.35">
      <c r="A2672" t="s">
        <v>677</v>
      </c>
      <c r="B2672" t="s">
        <v>635</v>
      </c>
      <c r="C2672" t="s">
        <v>237</v>
      </c>
      <c r="D2672">
        <v>4</v>
      </c>
      <c r="E2672">
        <v>9780</v>
      </c>
      <c r="F2672">
        <v>2654100</v>
      </c>
      <c r="G2672" s="1">
        <f t="shared" si="41"/>
        <v>265.41000000000003</v>
      </c>
    </row>
    <row r="2673" spans="1:7" x14ac:dyDescent="0.35">
      <c r="A2673" t="s">
        <v>677</v>
      </c>
      <c r="B2673" t="s">
        <v>635</v>
      </c>
      <c r="C2673" t="s">
        <v>237</v>
      </c>
      <c r="D2673">
        <v>5</v>
      </c>
      <c r="E2673">
        <v>2280</v>
      </c>
      <c r="F2673">
        <v>158400</v>
      </c>
      <c r="G2673" s="1">
        <f t="shared" si="41"/>
        <v>15.84</v>
      </c>
    </row>
    <row r="2674" spans="1:7" x14ac:dyDescent="0.35">
      <c r="A2674" t="s">
        <v>677</v>
      </c>
      <c r="B2674" t="s">
        <v>635</v>
      </c>
      <c r="C2674" t="s">
        <v>237</v>
      </c>
      <c r="D2674">
        <v>5</v>
      </c>
      <c r="E2674">
        <v>4380</v>
      </c>
      <c r="F2674">
        <v>487800</v>
      </c>
      <c r="G2674" s="1">
        <f t="shared" si="41"/>
        <v>48.78</v>
      </c>
    </row>
    <row r="2675" spans="1:7" x14ac:dyDescent="0.35">
      <c r="A2675" t="s">
        <v>677</v>
      </c>
      <c r="B2675" t="s">
        <v>635</v>
      </c>
      <c r="C2675" t="s">
        <v>237</v>
      </c>
      <c r="D2675">
        <v>5</v>
      </c>
      <c r="E2675">
        <v>5760</v>
      </c>
      <c r="F2675">
        <v>516600</v>
      </c>
      <c r="G2675" s="1">
        <f t="shared" si="41"/>
        <v>51.66</v>
      </c>
    </row>
    <row r="2676" spans="1:7" x14ac:dyDescent="0.35">
      <c r="A2676" t="s">
        <v>677</v>
      </c>
      <c r="B2676" t="s">
        <v>635</v>
      </c>
      <c r="C2676" t="s">
        <v>237</v>
      </c>
      <c r="D2676">
        <v>4</v>
      </c>
      <c r="E2676">
        <v>120</v>
      </c>
      <c r="F2676">
        <v>900</v>
      </c>
      <c r="G2676" s="1">
        <f t="shared" si="41"/>
        <v>0.09</v>
      </c>
    </row>
    <row r="2677" spans="1:7" x14ac:dyDescent="0.35">
      <c r="A2677" t="s">
        <v>677</v>
      </c>
      <c r="B2677" t="s">
        <v>635</v>
      </c>
      <c r="C2677" t="s">
        <v>237</v>
      </c>
      <c r="D2677">
        <v>5</v>
      </c>
      <c r="E2677">
        <v>840</v>
      </c>
      <c r="F2677">
        <v>27900</v>
      </c>
      <c r="G2677" s="1">
        <f t="shared" si="41"/>
        <v>2.79</v>
      </c>
    </row>
    <row r="2678" spans="1:7" x14ac:dyDescent="0.35">
      <c r="A2678" t="s">
        <v>677</v>
      </c>
      <c r="B2678" t="s">
        <v>635</v>
      </c>
      <c r="C2678" t="s">
        <v>237</v>
      </c>
      <c r="D2678">
        <v>5</v>
      </c>
      <c r="E2678">
        <v>120</v>
      </c>
      <c r="F2678">
        <v>900</v>
      </c>
      <c r="G2678" s="1">
        <f t="shared" si="41"/>
        <v>0.09</v>
      </c>
    </row>
    <row r="2679" spans="1:7" x14ac:dyDescent="0.35">
      <c r="A2679" t="s">
        <v>677</v>
      </c>
      <c r="B2679" t="s">
        <v>635</v>
      </c>
      <c r="C2679" t="s">
        <v>237</v>
      </c>
      <c r="D2679">
        <v>5</v>
      </c>
      <c r="E2679">
        <v>120</v>
      </c>
      <c r="F2679">
        <v>900</v>
      </c>
      <c r="G2679" s="1">
        <f t="shared" si="41"/>
        <v>0.09</v>
      </c>
    </row>
    <row r="2680" spans="1:7" x14ac:dyDescent="0.35">
      <c r="A2680" t="s">
        <v>677</v>
      </c>
      <c r="B2680" t="s">
        <v>635</v>
      </c>
      <c r="C2680" t="s">
        <v>237</v>
      </c>
      <c r="D2680">
        <v>5</v>
      </c>
      <c r="E2680">
        <v>10860</v>
      </c>
      <c r="F2680">
        <v>1366200</v>
      </c>
      <c r="G2680" s="1">
        <f t="shared" si="41"/>
        <v>136.62</v>
      </c>
    </row>
    <row r="2681" spans="1:7" x14ac:dyDescent="0.35">
      <c r="A2681" t="s">
        <v>677</v>
      </c>
      <c r="B2681" t="s">
        <v>635</v>
      </c>
      <c r="C2681" t="s">
        <v>237</v>
      </c>
      <c r="D2681">
        <v>4</v>
      </c>
      <c r="E2681">
        <v>37147.354515999999</v>
      </c>
      <c r="F2681">
        <v>15568439.520358</v>
      </c>
      <c r="G2681" s="1">
        <f t="shared" si="41"/>
        <v>1556.8439520357999</v>
      </c>
    </row>
    <row r="2682" spans="1:7" x14ac:dyDescent="0.35">
      <c r="A2682" t="s">
        <v>677</v>
      </c>
      <c r="B2682" t="s">
        <v>635</v>
      </c>
      <c r="C2682" t="s">
        <v>237</v>
      </c>
      <c r="D2682">
        <v>5</v>
      </c>
      <c r="E2682">
        <v>164238.08896699999</v>
      </c>
      <c r="F2682">
        <v>136443417.08673099</v>
      </c>
      <c r="G2682" s="1">
        <f t="shared" si="41"/>
        <v>13644.341708673099</v>
      </c>
    </row>
    <row r="2683" spans="1:7" x14ac:dyDescent="0.35">
      <c r="A2683" t="s">
        <v>680</v>
      </c>
      <c r="B2683" t="s">
        <v>525</v>
      </c>
      <c r="C2683" t="s">
        <v>237</v>
      </c>
      <c r="D2683">
        <v>4</v>
      </c>
      <c r="E2683">
        <v>91598.967961999995</v>
      </c>
      <c r="F2683">
        <v>301500.77328199998</v>
      </c>
      <c r="G2683" s="1">
        <f t="shared" si="41"/>
        <v>30.150077328199998</v>
      </c>
    </row>
    <row r="2684" spans="1:7" x14ac:dyDescent="0.35">
      <c r="A2684" t="s">
        <v>680</v>
      </c>
      <c r="B2684" t="s">
        <v>525</v>
      </c>
      <c r="C2684" t="s">
        <v>237</v>
      </c>
      <c r="D2684">
        <v>5</v>
      </c>
      <c r="E2684">
        <v>28031.431810999999</v>
      </c>
      <c r="F2684">
        <v>94488.775586999996</v>
      </c>
      <c r="G2684" s="1">
        <f t="shared" si="41"/>
        <v>9.4488775586999996</v>
      </c>
    </row>
    <row r="2685" spans="1:7" x14ac:dyDescent="0.35">
      <c r="A2685" t="s">
        <v>680</v>
      </c>
      <c r="B2685" t="s">
        <v>525</v>
      </c>
      <c r="C2685" t="s">
        <v>237</v>
      </c>
      <c r="D2685">
        <v>5</v>
      </c>
      <c r="E2685">
        <v>120</v>
      </c>
      <c r="F2685">
        <v>900</v>
      </c>
      <c r="G2685" s="1">
        <f t="shared" si="41"/>
        <v>0.09</v>
      </c>
    </row>
    <row r="2686" spans="1:7" x14ac:dyDescent="0.35">
      <c r="A2686" t="s">
        <v>680</v>
      </c>
      <c r="B2686" t="s">
        <v>525</v>
      </c>
      <c r="C2686" t="s">
        <v>237</v>
      </c>
      <c r="D2686">
        <v>5</v>
      </c>
      <c r="E2686">
        <v>15180</v>
      </c>
      <c r="F2686">
        <v>3553200</v>
      </c>
      <c r="G2686" s="1">
        <f t="shared" si="41"/>
        <v>355.32</v>
      </c>
    </row>
    <row r="2687" spans="1:7" x14ac:dyDescent="0.35">
      <c r="A2687" t="s">
        <v>680</v>
      </c>
      <c r="B2687" t="s">
        <v>525</v>
      </c>
      <c r="C2687" t="s">
        <v>237</v>
      </c>
      <c r="D2687">
        <v>5</v>
      </c>
      <c r="E2687">
        <v>120</v>
      </c>
      <c r="F2687">
        <v>900</v>
      </c>
      <c r="G2687" s="1">
        <f t="shared" si="41"/>
        <v>0.09</v>
      </c>
    </row>
    <row r="2688" spans="1:7" x14ac:dyDescent="0.35">
      <c r="A2688" t="s">
        <v>680</v>
      </c>
      <c r="B2688" t="s">
        <v>525</v>
      </c>
      <c r="C2688" t="s">
        <v>237</v>
      </c>
      <c r="D2688">
        <v>4</v>
      </c>
      <c r="E2688">
        <v>2565.7086920000002</v>
      </c>
      <c r="F2688">
        <v>230692.581393</v>
      </c>
      <c r="G2688" s="1">
        <f t="shared" si="41"/>
        <v>23.0692581393</v>
      </c>
    </row>
    <row r="2689" spans="1:7" x14ac:dyDescent="0.35">
      <c r="A2689" t="s">
        <v>680</v>
      </c>
      <c r="B2689" t="s">
        <v>525</v>
      </c>
      <c r="C2689" t="s">
        <v>237</v>
      </c>
      <c r="D2689">
        <v>4</v>
      </c>
      <c r="E2689">
        <v>10020</v>
      </c>
      <c r="F2689">
        <v>1978200</v>
      </c>
      <c r="G2689" s="1">
        <f t="shared" si="41"/>
        <v>197.82</v>
      </c>
    </row>
    <row r="2690" spans="1:7" x14ac:dyDescent="0.35">
      <c r="A2690" t="s">
        <v>680</v>
      </c>
      <c r="B2690" t="s">
        <v>525</v>
      </c>
      <c r="C2690" t="s">
        <v>237</v>
      </c>
      <c r="D2690">
        <v>5</v>
      </c>
      <c r="E2690">
        <v>240</v>
      </c>
      <c r="F2690">
        <v>2700</v>
      </c>
      <c r="G2690" s="1">
        <f t="shared" si="41"/>
        <v>0.27</v>
      </c>
    </row>
    <row r="2691" spans="1:7" x14ac:dyDescent="0.35">
      <c r="A2691" t="s">
        <v>680</v>
      </c>
      <c r="B2691" t="s">
        <v>525</v>
      </c>
      <c r="C2691" t="s">
        <v>237</v>
      </c>
      <c r="D2691">
        <v>4</v>
      </c>
      <c r="E2691">
        <v>120</v>
      </c>
      <c r="F2691">
        <v>900</v>
      </c>
      <c r="G2691" s="1">
        <f t="shared" ref="G2691:G2754" si="42">+F2691/10000</f>
        <v>0.09</v>
      </c>
    </row>
    <row r="2692" spans="1:7" x14ac:dyDescent="0.35">
      <c r="A2692" t="s">
        <v>680</v>
      </c>
      <c r="B2692" t="s">
        <v>525</v>
      </c>
      <c r="C2692" t="s">
        <v>237</v>
      </c>
      <c r="D2692">
        <v>4</v>
      </c>
      <c r="E2692">
        <v>120</v>
      </c>
      <c r="F2692">
        <v>900</v>
      </c>
      <c r="G2692" s="1">
        <f t="shared" si="42"/>
        <v>0.09</v>
      </c>
    </row>
    <row r="2693" spans="1:7" x14ac:dyDescent="0.35">
      <c r="A2693" t="s">
        <v>680</v>
      </c>
      <c r="B2693" t="s">
        <v>525</v>
      </c>
      <c r="C2693" t="s">
        <v>237</v>
      </c>
      <c r="D2693">
        <v>5</v>
      </c>
      <c r="E2693">
        <v>4980</v>
      </c>
      <c r="F2693">
        <v>574200</v>
      </c>
      <c r="G2693" s="1">
        <f t="shared" si="42"/>
        <v>57.42</v>
      </c>
    </row>
    <row r="2694" spans="1:7" x14ac:dyDescent="0.35">
      <c r="A2694" t="s">
        <v>680</v>
      </c>
      <c r="B2694" t="s">
        <v>525</v>
      </c>
      <c r="C2694" t="s">
        <v>237</v>
      </c>
      <c r="D2694">
        <v>5</v>
      </c>
      <c r="E2694">
        <v>3420</v>
      </c>
      <c r="F2694">
        <v>123300</v>
      </c>
      <c r="G2694" s="1">
        <f t="shared" si="42"/>
        <v>12.33</v>
      </c>
    </row>
    <row r="2695" spans="1:7" x14ac:dyDescent="0.35">
      <c r="A2695" t="s">
        <v>680</v>
      </c>
      <c r="B2695" t="s">
        <v>525</v>
      </c>
      <c r="C2695" t="s">
        <v>237</v>
      </c>
      <c r="D2695">
        <v>5</v>
      </c>
      <c r="E2695">
        <v>6060</v>
      </c>
      <c r="F2695">
        <v>818100</v>
      </c>
      <c r="G2695" s="1">
        <f t="shared" si="42"/>
        <v>81.81</v>
      </c>
    </row>
    <row r="2696" spans="1:7" x14ac:dyDescent="0.35">
      <c r="A2696" t="s">
        <v>680</v>
      </c>
      <c r="B2696" t="s">
        <v>525</v>
      </c>
      <c r="C2696" t="s">
        <v>237</v>
      </c>
      <c r="D2696">
        <v>4</v>
      </c>
      <c r="E2696">
        <v>240</v>
      </c>
      <c r="F2696">
        <v>2700</v>
      </c>
      <c r="G2696" s="1">
        <f t="shared" si="42"/>
        <v>0.27</v>
      </c>
    </row>
    <row r="2697" spans="1:7" x14ac:dyDescent="0.35">
      <c r="A2697" t="s">
        <v>680</v>
      </c>
      <c r="B2697" t="s">
        <v>525</v>
      </c>
      <c r="C2697" t="s">
        <v>237</v>
      </c>
      <c r="D2697">
        <v>4</v>
      </c>
      <c r="E2697">
        <v>780</v>
      </c>
      <c r="F2697">
        <v>22500</v>
      </c>
      <c r="G2697" s="1">
        <f t="shared" si="42"/>
        <v>2.25</v>
      </c>
    </row>
    <row r="2698" spans="1:7" x14ac:dyDescent="0.35">
      <c r="A2698" t="s">
        <v>680</v>
      </c>
      <c r="B2698" t="s">
        <v>525</v>
      </c>
      <c r="C2698" t="s">
        <v>237</v>
      </c>
      <c r="D2698">
        <v>4</v>
      </c>
      <c r="E2698">
        <v>342117.54206399998</v>
      </c>
      <c r="F2698">
        <v>779034416.39635098</v>
      </c>
      <c r="G2698" s="1">
        <f t="shared" si="42"/>
        <v>77903.441639635101</v>
      </c>
    </row>
    <row r="2699" spans="1:7" x14ac:dyDescent="0.35">
      <c r="A2699" t="s">
        <v>680</v>
      </c>
      <c r="B2699" t="s">
        <v>525</v>
      </c>
      <c r="C2699" t="s">
        <v>237</v>
      </c>
      <c r="D2699">
        <v>5</v>
      </c>
      <c r="E2699">
        <v>9780</v>
      </c>
      <c r="F2699">
        <v>1576800</v>
      </c>
      <c r="G2699" s="1">
        <f t="shared" si="42"/>
        <v>157.68</v>
      </c>
    </row>
    <row r="2700" spans="1:7" x14ac:dyDescent="0.35">
      <c r="A2700" t="s">
        <v>680</v>
      </c>
      <c r="B2700" t="s">
        <v>525</v>
      </c>
      <c r="C2700" t="s">
        <v>237</v>
      </c>
      <c r="D2700">
        <v>4</v>
      </c>
      <c r="E2700">
        <v>332092.69693600002</v>
      </c>
      <c r="F2700">
        <v>1112761217.66013</v>
      </c>
      <c r="G2700" s="1">
        <f t="shared" si="42"/>
        <v>111276.12176601301</v>
      </c>
    </row>
    <row r="2701" spans="1:7" x14ac:dyDescent="0.35">
      <c r="A2701" t="s">
        <v>680</v>
      </c>
      <c r="B2701" t="s">
        <v>525</v>
      </c>
      <c r="C2701" t="s">
        <v>237</v>
      </c>
      <c r="D2701">
        <v>5</v>
      </c>
      <c r="E2701">
        <v>302508.24862899998</v>
      </c>
      <c r="F2701">
        <v>812342376.38957596</v>
      </c>
      <c r="G2701" s="1">
        <f t="shared" si="42"/>
        <v>81234.237638957595</v>
      </c>
    </row>
    <row r="2702" spans="1:7" x14ac:dyDescent="0.35">
      <c r="A2702" t="s">
        <v>680</v>
      </c>
      <c r="B2702" t="s">
        <v>525</v>
      </c>
      <c r="C2702" t="s">
        <v>237</v>
      </c>
      <c r="D2702">
        <v>4</v>
      </c>
      <c r="E2702">
        <v>68332.916037999996</v>
      </c>
      <c r="F2702">
        <v>222287.42322200001</v>
      </c>
      <c r="G2702" s="1">
        <f t="shared" si="42"/>
        <v>22.228742322200002</v>
      </c>
    </row>
    <row r="2703" spans="1:7" x14ac:dyDescent="0.35">
      <c r="A2703" t="s">
        <v>680</v>
      </c>
      <c r="B2703" t="s">
        <v>525</v>
      </c>
      <c r="C2703" t="s">
        <v>237</v>
      </c>
      <c r="D2703">
        <v>5</v>
      </c>
      <c r="E2703">
        <v>11714.01087</v>
      </c>
      <c r="F2703">
        <v>35237.719370999999</v>
      </c>
      <c r="G2703" s="1">
        <f t="shared" si="42"/>
        <v>3.5237719370999998</v>
      </c>
    </row>
    <row r="2704" spans="1:7" x14ac:dyDescent="0.35">
      <c r="A2704" t="s">
        <v>691</v>
      </c>
      <c r="B2704" t="s">
        <v>397</v>
      </c>
      <c r="C2704" t="s">
        <v>237</v>
      </c>
      <c r="D2704">
        <v>4</v>
      </c>
      <c r="E2704">
        <v>1440</v>
      </c>
      <c r="F2704">
        <v>74700</v>
      </c>
      <c r="G2704" s="1">
        <f t="shared" si="42"/>
        <v>7.47</v>
      </c>
    </row>
    <row r="2705" spans="1:7" x14ac:dyDescent="0.35">
      <c r="A2705" t="s">
        <v>691</v>
      </c>
      <c r="B2705" t="s">
        <v>397</v>
      </c>
      <c r="C2705" t="s">
        <v>237</v>
      </c>
      <c r="D2705">
        <v>4</v>
      </c>
      <c r="E2705">
        <v>4920</v>
      </c>
      <c r="F2705">
        <v>735300</v>
      </c>
      <c r="G2705" s="1">
        <f t="shared" si="42"/>
        <v>73.53</v>
      </c>
    </row>
    <row r="2706" spans="1:7" x14ac:dyDescent="0.35">
      <c r="A2706" t="s">
        <v>691</v>
      </c>
      <c r="B2706" t="s">
        <v>397</v>
      </c>
      <c r="C2706" t="s">
        <v>237</v>
      </c>
      <c r="D2706">
        <v>4</v>
      </c>
      <c r="E2706">
        <v>120</v>
      </c>
      <c r="F2706">
        <v>900</v>
      </c>
      <c r="G2706" s="1">
        <f t="shared" si="42"/>
        <v>0.09</v>
      </c>
    </row>
    <row r="2707" spans="1:7" x14ac:dyDescent="0.35">
      <c r="A2707" t="s">
        <v>691</v>
      </c>
      <c r="B2707" t="s">
        <v>397</v>
      </c>
      <c r="C2707" t="s">
        <v>237</v>
      </c>
      <c r="D2707">
        <v>5</v>
      </c>
      <c r="E2707">
        <v>120</v>
      </c>
      <c r="F2707">
        <v>900</v>
      </c>
      <c r="G2707" s="1">
        <f t="shared" si="42"/>
        <v>0.09</v>
      </c>
    </row>
    <row r="2708" spans="1:7" x14ac:dyDescent="0.35">
      <c r="A2708" t="s">
        <v>691</v>
      </c>
      <c r="B2708" t="s">
        <v>397</v>
      </c>
      <c r="C2708" t="s">
        <v>237</v>
      </c>
      <c r="D2708">
        <v>5</v>
      </c>
      <c r="E2708">
        <v>120</v>
      </c>
      <c r="F2708">
        <v>900</v>
      </c>
      <c r="G2708" s="1">
        <f t="shared" si="42"/>
        <v>0.09</v>
      </c>
    </row>
    <row r="2709" spans="1:7" x14ac:dyDescent="0.35">
      <c r="A2709" t="s">
        <v>691</v>
      </c>
      <c r="B2709" t="s">
        <v>397</v>
      </c>
      <c r="C2709" t="s">
        <v>237</v>
      </c>
      <c r="D2709">
        <v>5</v>
      </c>
      <c r="E2709">
        <v>600</v>
      </c>
      <c r="F2709">
        <v>10800</v>
      </c>
      <c r="G2709" s="1">
        <f t="shared" si="42"/>
        <v>1.08</v>
      </c>
    </row>
    <row r="2710" spans="1:7" x14ac:dyDescent="0.35">
      <c r="A2710" t="s">
        <v>691</v>
      </c>
      <c r="B2710" t="s">
        <v>397</v>
      </c>
      <c r="C2710" t="s">
        <v>237</v>
      </c>
      <c r="D2710">
        <v>4</v>
      </c>
      <c r="E2710">
        <v>1320</v>
      </c>
      <c r="F2710">
        <v>69300</v>
      </c>
      <c r="G2710" s="1">
        <f t="shared" si="42"/>
        <v>6.93</v>
      </c>
    </row>
    <row r="2711" spans="1:7" x14ac:dyDescent="0.35">
      <c r="A2711" t="s">
        <v>691</v>
      </c>
      <c r="B2711" t="s">
        <v>397</v>
      </c>
      <c r="C2711" t="s">
        <v>237</v>
      </c>
      <c r="D2711">
        <v>4</v>
      </c>
      <c r="E2711">
        <v>17160</v>
      </c>
      <c r="F2711">
        <v>7147800</v>
      </c>
      <c r="G2711" s="1">
        <f t="shared" si="42"/>
        <v>714.78</v>
      </c>
    </row>
    <row r="2712" spans="1:7" x14ac:dyDescent="0.35">
      <c r="A2712" t="s">
        <v>691</v>
      </c>
      <c r="B2712" t="s">
        <v>397</v>
      </c>
      <c r="C2712" t="s">
        <v>237</v>
      </c>
      <c r="D2712">
        <v>5</v>
      </c>
      <c r="E2712">
        <v>2220</v>
      </c>
      <c r="F2712">
        <v>128700</v>
      </c>
      <c r="G2712" s="1">
        <f t="shared" si="42"/>
        <v>12.87</v>
      </c>
    </row>
    <row r="2713" spans="1:7" x14ac:dyDescent="0.35">
      <c r="A2713" t="s">
        <v>691</v>
      </c>
      <c r="B2713" t="s">
        <v>397</v>
      </c>
      <c r="C2713" t="s">
        <v>237</v>
      </c>
      <c r="D2713">
        <v>4</v>
      </c>
      <c r="E2713">
        <v>2460</v>
      </c>
      <c r="F2713">
        <v>141300</v>
      </c>
      <c r="G2713" s="1">
        <f t="shared" si="42"/>
        <v>14.13</v>
      </c>
    </row>
    <row r="2714" spans="1:7" x14ac:dyDescent="0.35">
      <c r="A2714" t="s">
        <v>691</v>
      </c>
      <c r="B2714" t="s">
        <v>397</v>
      </c>
      <c r="C2714" t="s">
        <v>237</v>
      </c>
      <c r="D2714">
        <v>4</v>
      </c>
      <c r="E2714">
        <v>120</v>
      </c>
      <c r="F2714">
        <v>900</v>
      </c>
      <c r="G2714" s="1">
        <f t="shared" si="42"/>
        <v>0.09</v>
      </c>
    </row>
    <row r="2715" spans="1:7" x14ac:dyDescent="0.35">
      <c r="A2715" t="s">
        <v>691</v>
      </c>
      <c r="B2715" t="s">
        <v>397</v>
      </c>
      <c r="C2715" t="s">
        <v>237</v>
      </c>
      <c r="D2715">
        <v>4</v>
      </c>
      <c r="E2715">
        <v>11700</v>
      </c>
      <c r="F2715">
        <v>3690900</v>
      </c>
      <c r="G2715" s="1">
        <f t="shared" si="42"/>
        <v>369.09</v>
      </c>
    </row>
    <row r="2716" spans="1:7" x14ac:dyDescent="0.35">
      <c r="A2716" t="s">
        <v>691</v>
      </c>
      <c r="B2716" t="s">
        <v>397</v>
      </c>
      <c r="C2716" t="s">
        <v>237</v>
      </c>
      <c r="D2716">
        <v>5</v>
      </c>
      <c r="E2716">
        <v>9600</v>
      </c>
      <c r="F2716">
        <v>651600</v>
      </c>
      <c r="G2716" s="1">
        <f t="shared" si="42"/>
        <v>65.16</v>
      </c>
    </row>
    <row r="2717" spans="1:7" x14ac:dyDescent="0.35">
      <c r="A2717" t="s">
        <v>691</v>
      </c>
      <c r="B2717" t="s">
        <v>397</v>
      </c>
      <c r="C2717" t="s">
        <v>237</v>
      </c>
      <c r="D2717">
        <v>4</v>
      </c>
      <c r="E2717">
        <v>360</v>
      </c>
      <c r="F2717">
        <v>4500</v>
      </c>
      <c r="G2717" s="1">
        <f t="shared" si="42"/>
        <v>0.45</v>
      </c>
    </row>
    <row r="2718" spans="1:7" x14ac:dyDescent="0.35">
      <c r="A2718" t="s">
        <v>691</v>
      </c>
      <c r="B2718" t="s">
        <v>397</v>
      </c>
      <c r="C2718" t="s">
        <v>237</v>
      </c>
      <c r="D2718">
        <v>4</v>
      </c>
      <c r="E2718">
        <v>14040</v>
      </c>
      <c r="F2718">
        <v>2008800</v>
      </c>
      <c r="G2718" s="1">
        <f t="shared" si="42"/>
        <v>200.88</v>
      </c>
    </row>
    <row r="2719" spans="1:7" x14ac:dyDescent="0.35">
      <c r="A2719" t="s">
        <v>691</v>
      </c>
      <c r="B2719" t="s">
        <v>397</v>
      </c>
      <c r="C2719" t="s">
        <v>237</v>
      </c>
      <c r="D2719">
        <v>4</v>
      </c>
      <c r="E2719">
        <v>540</v>
      </c>
      <c r="F2719">
        <v>9900</v>
      </c>
      <c r="G2719" s="1">
        <f t="shared" si="42"/>
        <v>0.99</v>
      </c>
    </row>
    <row r="2720" spans="1:7" x14ac:dyDescent="0.35">
      <c r="A2720" t="s">
        <v>691</v>
      </c>
      <c r="B2720" t="s">
        <v>397</v>
      </c>
      <c r="C2720" t="s">
        <v>237</v>
      </c>
      <c r="D2720">
        <v>4</v>
      </c>
      <c r="E2720">
        <v>2760</v>
      </c>
      <c r="F2720">
        <v>132300</v>
      </c>
      <c r="G2720" s="1">
        <f t="shared" si="42"/>
        <v>13.23</v>
      </c>
    </row>
    <row r="2721" spans="1:7" x14ac:dyDescent="0.35">
      <c r="A2721" t="s">
        <v>691</v>
      </c>
      <c r="B2721" t="s">
        <v>397</v>
      </c>
      <c r="C2721" t="s">
        <v>237</v>
      </c>
      <c r="D2721">
        <v>4</v>
      </c>
      <c r="E2721">
        <v>120</v>
      </c>
      <c r="F2721">
        <v>900</v>
      </c>
      <c r="G2721" s="1">
        <f t="shared" si="42"/>
        <v>0.09</v>
      </c>
    </row>
    <row r="2722" spans="1:7" x14ac:dyDescent="0.35">
      <c r="A2722" t="s">
        <v>691</v>
      </c>
      <c r="B2722" t="s">
        <v>397</v>
      </c>
      <c r="C2722" t="s">
        <v>237</v>
      </c>
      <c r="D2722">
        <v>5</v>
      </c>
      <c r="E2722">
        <v>1620</v>
      </c>
      <c r="F2722">
        <v>39600</v>
      </c>
      <c r="G2722" s="1">
        <f t="shared" si="42"/>
        <v>3.96</v>
      </c>
    </row>
    <row r="2723" spans="1:7" x14ac:dyDescent="0.35">
      <c r="A2723" t="s">
        <v>691</v>
      </c>
      <c r="B2723" t="s">
        <v>397</v>
      </c>
      <c r="C2723" t="s">
        <v>237</v>
      </c>
      <c r="D2723">
        <v>5</v>
      </c>
      <c r="E2723">
        <v>4260</v>
      </c>
      <c r="F2723">
        <v>603000</v>
      </c>
      <c r="G2723" s="1">
        <f t="shared" si="42"/>
        <v>60.3</v>
      </c>
    </row>
    <row r="2724" spans="1:7" x14ac:dyDescent="0.35">
      <c r="A2724" t="s">
        <v>691</v>
      </c>
      <c r="B2724" t="s">
        <v>397</v>
      </c>
      <c r="C2724" t="s">
        <v>237</v>
      </c>
      <c r="D2724">
        <v>5</v>
      </c>
      <c r="E2724">
        <v>120</v>
      </c>
      <c r="F2724">
        <v>900</v>
      </c>
      <c r="G2724" s="1">
        <f t="shared" si="42"/>
        <v>0.09</v>
      </c>
    </row>
    <row r="2725" spans="1:7" x14ac:dyDescent="0.35">
      <c r="A2725" t="s">
        <v>691</v>
      </c>
      <c r="B2725" t="s">
        <v>397</v>
      </c>
      <c r="C2725" t="s">
        <v>237</v>
      </c>
      <c r="D2725">
        <v>4</v>
      </c>
      <c r="E2725">
        <v>120</v>
      </c>
      <c r="F2725">
        <v>900</v>
      </c>
      <c r="G2725" s="1">
        <f t="shared" si="42"/>
        <v>0.09</v>
      </c>
    </row>
    <row r="2726" spans="1:7" x14ac:dyDescent="0.35">
      <c r="A2726" t="s">
        <v>691</v>
      </c>
      <c r="B2726" t="s">
        <v>397</v>
      </c>
      <c r="C2726" t="s">
        <v>237</v>
      </c>
      <c r="D2726">
        <v>4</v>
      </c>
      <c r="E2726">
        <v>120</v>
      </c>
      <c r="F2726">
        <v>900</v>
      </c>
      <c r="G2726" s="1">
        <f t="shared" si="42"/>
        <v>0.09</v>
      </c>
    </row>
    <row r="2727" spans="1:7" x14ac:dyDescent="0.35">
      <c r="A2727" t="s">
        <v>691</v>
      </c>
      <c r="B2727" t="s">
        <v>397</v>
      </c>
      <c r="C2727" t="s">
        <v>237</v>
      </c>
      <c r="D2727">
        <v>5</v>
      </c>
      <c r="E2727">
        <v>2520</v>
      </c>
      <c r="F2727">
        <v>126000</v>
      </c>
      <c r="G2727" s="1">
        <f t="shared" si="42"/>
        <v>12.6</v>
      </c>
    </row>
    <row r="2728" spans="1:7" x14ac:dyDescent="0.35">
      <c r="A2728" t="s">
        <v>691</v>
      </c>
      <c r="B2728" t="s">
        <v>397</v>
      </c>
      <c r="C2728" t="s">
        <v>237</v>
      </c>
      <c r="D2728">
        <v>5</v>
      </c>
      <c r="E2728">
        <v>2580</v>
      </c>
      <c r="F2728">
        <v>139500</v>
      </c>
      <c r="G2728" s="1">
        <f t="shared" si="42"/>
        <v>13.95</v>
      </c>
    </row>
    <row r="2729" spans="1:7" x14ac:dyDescent="0.35">
      <c r="A2729" t="s">
        <v>691</v>
      </c>
      <c r="B2729" t="s">
        <v>397</v>
      </c>
      <c r="C2729" t="s">
        <v>237</v>
      </c>
      <c r="D2729">
        <v>4</v>
      </c>
      <c r="E2729">
        <v>6480</v>
      </c>
      <c r="F2729">
        <v>1022400</v>
      </c>
      <c r="G2729" s="1">
        <f t="shared" si="42"/>
        <v>102.24</v>
      </c>
    </row>
    <row r="2730" spans="1:7" x14ac:dyDescent="0.35">
      <c r="A2730" t="s">
        <v>691</v>
      </c>
      <c r="B2730" t="s">
        <v>397</v>
      </c>
      <c r="C2730" t="s">
        <v>237</v>
      </c>
      <c r="D2730">
        <v>4</v>
      </c>
      <c r="E2730">
        <v>29147.869316</v>
      </c>
      <c r="F2730">
        <v>5599560.479642</v>
      </c>
      <c r="G2730" s="1">
        <f t="shared" si="42"/>
        <v>559.95604796420002</v>
      </c>
    </row>
    <row r="2731" spans="1:7" x14ac:dyDescent="0.35">
      <c r="A2731" t="s">
        <v>691</v>
      </c>
      <c r="B2731" t="s">
        <v>397</v>
      </c>
      <c r="C2731" t="s">
        <v>237</v>
      </c>
      <c r="D2731">
        <v>4</v>
      </c>
      <c r="E2731">
        <v>1860</v>
      </c>
      <c r="F2731">
        <v>74700</v>
      </c>
      <c r="G2731" s="1">
        <f t="shared" si="42"/>
        <v>7.47</v>
      </c>
    </row>
    <row r="2732" spans="1:7" x14ac:dyDescent="0.35">
      <c r="A2732" t="s">
        <v>691</v>
      </c>
      <c r="B2732" t="s">
        <v>397</v>
      </c>
      <c r="C2732" t="s">
        <v>237</v>
      </c>
      <c r="D2732">
        <v>4</v>
      </c>
      <c r="E2732">
        <v>360</v>
      </c>
      <c r="F2732">
        <v>4500</v>
      </c>
      <c r="G2732" s="1">
        <f t="shared" si="42"/>
        <v>0.45</v>
      </c>
    </row>
    <row r="2733" spans="1:7" x14ac:dyDescent="0.35">
      <c r="A2733" t="s">
        <v>691</v>
      </c>
      <c r="B2733" t="s">
        <v>397</v>
      </c>
      <c r="C2733" t="s">
        <v>237</v>
      </c>
      <c r="D2733">
        <v>5</v>
      </c>
      <c r="E2733">
        <v>2580</v>
      </c>
      <c r="F2733">
        <v>230400</v>
      </c>
      <c r="G2733" s="1">
        <f t="shared" si="42"/>
        <v>23.04</v>
      </c>
    </row>
    <row r="2734" spans="1:7" x14ac:dyDescent="0.35">
      <c r="A2734" t="s">
        <v>691</v>
      </c>
      <c r="B2734" t="s">
        <v>397</v>
      </c>
      <c r="C2734" t="s">
        <v>237</v>
      </c>
      <c r="D2734">
        <v>4</v>
      </c>
      <c r="E2734">
        <v>120</v>
      </c>
      <c r="F2734">
        <v>900</v>
      </c>
      <c r="G2734" s="1">
        <f t="shared" si="42"/>
        <v>0.09</v>
      </c>
    </row>
    <row r="2735" spans="1:7" x14ac:dyDescent="0.35">
      <c r="A2735" t="s">
        <v>691</v>
      </c>
      <c r="B2735" t="s">
        <v>397</v>
      </c>
      <c r="C2735" t="s">
        <v>237</v>
      </c>
      <c r="D2735">
        <v>4</v>
      </c>
      <c r="E2735">
        <v>120</v>
      </c>
      <c r="F2735">
        <v>900</v>
      </c>
      <c r="G2735" s="1">
        <f t="shared" si="42"/>
        <v>0.09</v>
      </c>
    </row>
    <row r="2736" spans="1:7" x14ac:dyDescent="0.35">
      <c r="A2736" t="s">
        <v>691</v>
      </c>
      <c r="B2736" t="s">
        <v>397</v>
      </c>
      <c r="C2736" t="s">
        <v>237</v>
      </c>
      <c r="D2736">
        <v>4</v>
      </c>
      <c r="E2736">
        <v>8760</v>
      </c>
      <c r="F2736">
        <v>1994400</v>
      </c>
      <c r="G2736" s="1">
        <f t="shared" si="42"/>
        <v>199.44</v>
      </c>
    </row>
    <row r="2737" spans="1:7" x14ac:dyDescent="0.35">
      <c r="A2737" t="s">
        <v>691</v>
      </c>
      <c r="B2737" t="s">
        <v>397</v>
      </c>
      <c r="C2737" t="s">
        <v>237</v>
      </c>
      <c r="D2737">
        <v>5</v>
      </c>
      <c r="E2737">
        <v>1080</v>
      </c>
      <c r="F2737">
        <v>52200</v>
      </c>
      <c r="G2737" s="1">
        <f t="shared" si="42"/>
        <v>5.22</v>
      </c>
    </row>
    <row r="2738" spans="1:7" x14ac:dyDescent="0.35">
      <c r="A2738" t="s">
        <v>691</v>
      </c>
      <c r="B2738" t="s">
        <v>397</v>
      </c>
      <c r="C2738" t="s">
        <v>237</v>
      </c>
      <c r="D2738">
        <v>4</v>
      </c>
      <c r="E2738">
        <v>7080</v>
      </c>
      <c r="F2738">
        <v>1151100</v>
      </c>
      <c r="G2738" s="1">
        <f t="shared" si="42"/>
        <v>115.11</v>
      </c>
    </row>
    <row r="2739" spans="1:7" x14ac:dyDescent="0.35">
      <c r="A2739" t="s">
        <v>691</v>
      </c>
      <c r="B2739" t="s">
        <v>397</v>
      </c>
      <c r="C2739" t="s">
        <v>237</v>
      </c>
      <c r="D2739">
        <v>4</v>
      </c>
      <c r="E2739">
        <v>12000</v>
      </c>
      <c r="F2739">
        <v>2971800</v>
      </c>
      <c r="G2739" s="1">
        <f t="shared" si="42"/>
        <v>297.18</v>
      </c>
    </row>
    <row r="2740" spans="1:7" x14ac:dyDescent="0.35">
      <c r="A2740" t="s">
        <v>691</v>
      </c>
      <c r="B2740" t="s">
        <v>397</v>
      </c>
      <c r="C2740" t="s">
        <v>237</v>
      </c>
      <c r="D2740">
        <v>5</v>
      </c>
      <c r="E2740">
        <v>362229.69960300002</v>
      </c>
      <c r="F2740">
        <v>419656420.85248899</v>
      </c>
      <c r="G2740" s="1">
        <f t="shared" si="42"/>
        <v>41965.642085248903</v>
      </c>
    </row>
    <row r="2741" spans="1:7" x14ac:dyDescent="0.35">
      <c r="A2741" t="s">
        <v>691</v>
      </c>
      <c r="B2741" t="s">
        <v>397</v>
      </c>
      <c r="C2741" t="s">
        <v>237</v>
      </c>
      <c r="D2741">
        <v>4</v>
      </c>
      <c r="E2741">
        <v>6960</v>
      </c>
      <c r="F2741">
        <v>1294200</v>
      </c>
      <c r="G2741" s="1">
        <f t="shared" si="42"/>
        <v>129.41999999999999</v>
      </c>
    </row>
    <row r="2742" spans="1:7" x14ac:dyDescent="0.35">
      <c r="A2742" t="s">
        <v>691</v>
      </c>
      <c r="B2742" t="s">
        <v>397</v>
      </c>
      <c r="C2742" t="s">
        <v>237</v>
      </c>
      <c r="D2742">
        <v>5</v>
      </c>
      <c r="E2742">
        <v>146648.03880000001</v>
      </c>
      <c r="F2742">
        <v>129689476.219386</v>
      </c>
      <c r="G2742" s="1">
        <f t="shared" si="42"/>
        <v>12968.9476219386</v>
      </c>
    </row>
    <row r="2743" spans="1:7" x14ac:dyDescent="0.35">
      <c r="A2743" t="s">
        <v>692</v>
      </c>
      <c r="B2743" t="s">
        <v>310</v>
      </c>
      <c r="C2743" t="s">
        <v>53</v>
      </c>
      <c r="D2743">
        <v>3</v>
      </c>
      <c r="E2743">
        <v>106595.22066000001</v>
      </c>
      <c r="F2743">
        <v>338429.78076599998</v>
      </c>
      <c r="G2743" s="1">
        <f t="shared" si="42"/>
        <v>33.842978076599998</v>
      </c>
    </row>
    <row r="2744" spans="1:7" x14ac:dyDescent="0.35">
      <c r="A2744" t="s">
        <v>692</v>
      </c>
      <c r="B2744" t="s">
        <v>310</v>
      </c>
      <c r="C2744" t="s">
        <v>53</v>
      </c>
      <c r="D2744">
        <v>3</v>
      </c>
      <c r="E2744">
        <v>409677.78717899998</v>
      </c>
      <c r="F2744">
        <v>3109445260.6402302</v>
      </c>
      <c r="G2744" s="1">
        <f t="shared" si="42"/>
        <v>310944.52606402303</v>
      </c>
    </row>
    <row r="2745" spans="1:7" x14ac:dyDescent="0.35">
      <c r="A2745" t="s">
        <v>692</v>
      </c>
      <c r="B2745" t="s">
        <v>310</v>
      </c>
      <c r="C2745" t="s">
        <v>53</v>
      </c>
      <c r="D2745">
        <v>4</v>
      </c>
      <c r="E2745">
        <v>3540</v>
      </c>
      <c r="F2745">
        <v>212400</v>
      </c>
      <c r="G2745" s="1">
        <f t="shared" si="42"/>
        <v>21.24</v>
      </c>
    </row>
    <row r="2746" spans="1:7" x14ac:dyDescent="0.35">
      <c r="A2746" t="s">
        <v>692</v>
      </c>
      <c r="B2746" t="s">
        <v>310</v>
      </c>
      <c r="C2746" t="s">
        <v>53</v>
      </c>
      <c r="D2746">
        <v>5</v>
      </c>
      <c r="E2746">
        <v>6000</v>
      </c>
      <c r="F2746">
        <v>282600</v>
      </c>
      <c r="G2746" s="1">
        <f t="shared" si="42"/>
        <v>28.26</v>
      </c>
    </row>
    <row r="2747" spans="1:7" x14ac:dyDescent="0.35">
      <c r="A2747" t="s">
        <v>692</v>
      </c>
      <c r="B2747" t="s">
        <v>310</v>
      </c>
      <c r="C2747" t="s">
        <v>53</v>
      </c>
      <c r="D2747">
        <v>5</v>
      </c>
      <c r="E2747">
        <v>5280</v>
      </c>
      <c r="F2747">
        <v>194400</v>
      </c>
      <c r="G2747" s="1">
        <f t="shared" si="42"/>
        <v>19.440000000000001</v>
      </c>
    </row>
    <row r="2748" spans="1:7" x14ac:dyDescent="0.35">
      <c r="A2748" t="s">
        <v>692</v>
      </c>
      <c r="B2748" t="s">
        <v>310</v>
      </c>
      <c r="C2748" t="s">
        <v>53</v>
      </c>
      <c r="D2748">
        <v>5</v>
      </c>
      <c r="E2748">
        <v>6540</v>
      </c>
      <c r="F2748">
        <v>278100</v>
      </c>
      <c r="G2748" s="1">
        <f t="shared" si="42"/>
        <v>27.81</v>
      </c>
    </row>
    <row r="2749" spans="1:7" x14ac:dyDescent="0.35">
      <c r="A2749" t="s">
        <v>692</v>
      </c>
      <c r="B2749" t="s">
        <v>310</v>
      </c>
      <c r="C2749" t="s">
        <v>53</v>
      </c>
      <c r="D2749">
        <v>5</v>
      </c>
      <c r="E2749">
        <v>16800</v>
      </c>
      <c r="F2749">
        <v>969300</v>
      </c>
      <c r="G2749" s="1">
        <f t="shared" si="42"/>
        <v>96.93</v>
      </c>
    </row>
    <row r="2750" spans="1:7" x14ac:dyDescent="0.35">
      <c r="A2750" t="s">
        <v>692</v>
      </c>
      <c r="B2750" t="s">
        <v>310</v>
      </c>
      <c r="C2750" t="s">
        <v>53</v>
      </c>
      <c r="D2750">
        <v>4</v>
      </c>
      <c r="E2750">
        <v>4080</v>
      </c>
      <c r="F2750">
        <v>252900</v>
      </c>
      <c r="G2750" s="1">
        <f t="shared" si="42"/>
        <v>25.29</v>
      </c>
    </row>
    <row r="2751" spans="1:7" x14ac:dyDescent="0.35">
      <c r="A2751" t="s">
        <v>692</v>
      </c>
      <c r="B2751" t="s">
        <v>310</v>
      </c>
      <c r="C2751" t="s">
        <v>53</v>
      </c>
      <c r="D2751">
        <v>5</v>
      </c>
      <c r="E2751">
        <v>9960</v>
      </c>
      <c r="F2751">
        <v>432900</v>
      </c>
      <c r="G2751" s="1">
        <f t="shared" si="42"/>
        <v>43.29</v>
      </c>
    </row>
    <row r="2752" spans="1:7" x14ac:dyDescent="0.35">
      <c r="A2752" t="s">
        <v>692</v>
      </c>
      <c r="B2752" t="s">
        <v>310</v>
      </c>
      <c r="C2752" t="s">
        <v>53</v>
      </c>
      <c r="D2752">
        <v>5</v>
      </c>
      <c r="E2752">
        <v>2820</v>
      </c>
      <c r="F2752">
        <v>111600</v>
      </c>
      <c r="G2752" s="1">
        <f t="shared" si="42"/>
        <v>11.16</v>
      </c>
    </row>
    <row r="2753" spans="1:7" x14ac:dyDescent="0.35">
      <c r="A2753" t="s">
        <v>692</v>
      </c>
      <c r="B2753" t="s">
        <v>310</v>
      </c>
      <c r="C2753" t="s">
        <v>53</v>
      </c>
      <c r="D2753">
        <v>5</v>
      </c>
      <c r="E2753">
        <v>4260</v>
      </c>
      <c r="F2753">
        <v>240300</v>
      </c>
      <c r="G2753" s="1">
        <f t="shared" si="42"/>
        <v>24.03</v>
      </c>
    </row>
    <row r="2754" spans="1:7" x14ac:dyDescent="0.35">
      <c r="A2754" t="s">
        <v>692</v>
      </c>
      <c r="B2754" t="s">
        <v>310</v>
      </c>
      <c r="C2754" t="s">
        <v>53</v>
      </c>
      <c r="D2754">
        <v>5</v>
      </c>
      <c r="E2754">
        <v>6720</v>
      </c>
      <c r="F2754">
        <v>493200</v>
      </c>
      <c r="G2754" s="1">
        <f t="shared" si="42"/>
        <v>49.32</v>
      </c>
    </row>
    <row r="2755" spans="1:7" x14ac:dyDescent="0.35">
      <c r="A2755" t="s">
        <v>692</v>
      </c>
      <c r="B2755" t="s">
        <v>310</v>
      </c>
      <c r="C2755" t="s">
        <v>53</v>
      </c>
      <c r="D2755">
        <v>5</v>
      </c>
      <c r="E2755">
        <v>9660</v>
      </c>
      <c r="F2755">
        <v>907200</v>
      </c>
      <c r="G2755" s="1">
        <f t="shared" ref="G2755:G2818" si="43">+F2755/10000</f>
        <v>90.72</v>
      </c>
    </row>
    <row r="2756" spans="1:7" x14ac:dyDescent="0.35">
      <c r="A2756" t="s">
        <v>692</v>
      </c>
      <c r="B2756" t="s">
        <v>310</v>
      </c>
      <c r="C2756" t="s">
        <v>53</v>
      </c>
      <c r="D2756">
        <v>5</v>
      </c>
      <c r="E2756">
        <v>3360</v>
      </c>
      <c r="F2756">
        <v>175500</v>
      </c>
      <c r="G2756" s="1">
        <f t="shared" si="43"/>
        <v>17.55</v>
      </c>
    </row>
    <row r="2757" spans="1:7" x14ac:dyDescent="0.35">
      <c r="A2757" t="s">
        <v>692</v>
      </c>
      <c r="B2757" t="s">
        <v>310</v>
      </c>
      <c r="C2757" t="s">
        <v>53</v>
      </c>
      <c r="D2757">
        <v>5</v>
      </c>
      <c r="E2757">
        <v>19380</v>
      </c>
      <c r="F2757">
        <v>935100</v>
      </c>
      <c r="G2757" s="1">
        <f t="shared" si="43"/>
        <v>93.51</v>
      </c>
    </row>
    <row r="2758" spans="1:7" x14ac:dyDescent="0.35">
      <c r="A2758" t="s">
        <v>692</v>
      </c>
      <c r="B2758" t="s">
        <v>310</v>
      </c>
      <c r="C2758" t="s">
        <v>53</v>
      </c>
      <c r="D2758">
        <v>5</v>
      </c>
      <c r="E2758">
        <v>9060</v>
      </c>
      <c r="F2758">
        <v>621000</v>
      </c>
      <c r="G2758" s="1">
        <f t="shared" si="43"/>
        <v>62.1</v>
      </c>
    </row>
    <row r="2759" spans="1:7" x14ac:dyDescent="0.35">
      <c r="A2759" t="s">
        <v>692</v>
      </c>
      <c r="B2759" t="s">
        <v>310</v>
      </c>
      <c r="C2759" t="s">
        <v>53</v>
      </c>
      <c r="D2759">
        <v>5</v>
      </c>
      <c r="E2759">
        <v>8280</v>
      </c>
      <c r="F2759">
        <v>348300</v>
      </c>
      <c r="G2759" s="1">
        <f t="shared" si="43"/>
        <v>34.83</v>
      </c>
    </row>
    <row r="2760" spans="1:7" x14ac:dyDescent="0.35">
      <c r="A2760" t="s">
        <v>692</v>
      </c>
      <c r="B2760" t="s">
        <v>310</v>
      </c>
      <c r="C2760" t="s">
        <v>53</v>
      </c>
      <c r="D2760">
        <v>5</v>
      </c>
      <c r="E2760">
        <v>17400</v>
      </c>
      <c r="F2760">
        <v>1080000</v>
      </c>
      <c r="G2760" s="1">
        <f t="shared" si="43"/>
        <v>108</v>
      </c>
    </row>
    <row r="2761" spans="1:7" x14ac:dyDescent="0.35">
      <c r="A2761" t="s">
        <v>692</v>
      </c>
      <c r="B2761" t="s">
        <v>310</v>
      </c>
      <c r="C2761" t="s">
        <v>53</v>
      </c>
      <c r="D2761">
        <v>5</v>
      </c>
      <c r="E2761">
        <v>8940</v>
      </c>
      <c r="F2761">
        <v>421200</v>
      </c>
      <c r="G2761" s="1">
        <f t="shared" si="43"/>
        <v>42.12</v>
      </c>
    </row>
    <row r="2762" spans="1:7" x14ac:dyDescent="0.35">
      <c r="A2762" t="s">
        <v>692</v>
      </c>
      <c r="B2762" t="s">
        <v>310</v>
      </c>
      <c r="C2762" t="s">
        <v>53</v>
      </c>
      <c r="D2762">
        <v>5</v>
      </c>
      <c r="E2762">
        <v>5280</v>
      </c>
      <c r="F2762">
        <v>180000</v>
      </c>
      <c r="G2762" s="1">
        <f t="shared" si="43"/>
        <v>18</v>
      </c>
    </row>
    <row r="2763" spans="1:7" x14ac:dyDescent="0.35">
      <c r="A2763" t="s">
        <v>692</v>
      </c>
      <c r="B2763" t="s">
        <v>310</v>
      </c>
      <c r="C2763" t="s">
        <v>53</v>
      </c>
      <c r="D2763">
        <v>5</v>
      </c>
      <c r="E2763">
        <v>2820</v>
      </c>
      <c r="F2763">
        <v>142200</v>
      </c>
      <c r="G2763" s="1">
        <f t="shared" si="43"/>
        <v>14.22</v>
      </c>
    </row>
    <row r="2764" spans="1:7" x14ac:dyDescent="0.35">
      <c r="A2764" t="s">
        <v>692</v>
      </c>
      <c r="B2764" t="s">
        <v>310</v>
      </c>
      <c r="C2764" t="s">
        <v>53</v>
      </c>
      <c r="D2764">
        <v>5</v>
      </c>
      <c r="E2764">
        <v>3900</v>
      </c>
      <c r="F2764">
        <v>131400</v>
      </c>
      <c r="G2764" s="1">
        <f t="shared" si="43"/>
        <v>13.14</v>
      </c>
    </row>
    <row r="2765" spans="1:7" x14ac:dyDescent="0.35">
      <c r="A2765" t="s">
        <v>692</v>
      </c>
      <c r="B2765" t="s">
        <v>310</v>
      </c>
      <c r="C2765" t="s">
        <v>53</v>
      </c>
      <c r="D2765">
        <v>5</v>
      </c>
      <c r="E2765">
        <v>36300</v>
      </c>
      <c r="F2765">
        <v>2153700</v>
      </c>
      <c r="G2765" s="1">
        <f t="shared" si="43"/>
        <v>215.37</v>
      </c>
    </row>
    <row r="2766" spans="1:7" x14ac:dyDescent="0.35">
      <c r="A2766" t="s">
        <v>692</v>
      </c>
      <c r="B2766" t="s">
        <v>310</v>
      </c>
      <c r="C2766" t="s">
        <v>53</v>
      </c>
      <c r="D2766">
        <v>5</v>
      </c>
      <c r="E2766">
        <v>33720</v>
      </c>
      <c r="F2766">
        <v>2122200</v>
      </c>
      <c r="G2766" s="1">
        <f t="shared" si="43"/>
        <v>212.22</v>
      </c>
    </row>
    <row r="2767" spans="1:7" x14ac:dyDescent="0.35">
      <c r="A2767" t="s">
        <v>692</v>
      </c>
      <c r="B2767" t="s">
        <v>310</v>
      </c>
      <c r="C2767" t="s">
        <v>53</v>
      </c>
      <c r="D2767">
        <v>5</v>
      </c>
      <c r="E2767">
        <v>6660</v>
      </c>
      <c r="F2767">
        <v>272700</v>
      </c>
      <c r="G2767" s="1">
        <f t="shared" si="43"/>
        <v>27.27</v>
      </c>
    </row>
    <row r="2768" spans="1:7" x14ac:dyDescent="0.35">
      <c r="A2768" t="s">
        <v>692</v>
      </c>
      <c r="B2768" t="s">
        <v>310</v>
      </c>
      <c r="C2768" t="s">
        <v>53</v>
      </c>
      <c r="D2768">
        <v>5</v>
      </c>
      <c r="E2768">
        <v>21180</v>
      </c>
      <c r="F2768">
        <v>1419300</v>
      </c>
      <c r="G2768" s="1">
        <f t="shared" si="43"/>
        <v>141.93</v>
      </c>
    </row>
    <row r="2769" spans="1:7" x14ac:dyDescent="0.35">
      <c r="A2769" t="s">
        <v>692</v>
      </c>
      <c r="B2769" t="s">
        <v>310</v>
      </c>
      <c r="C2769" t="s">
        <v>53</v>
      </c>
      <c r="D2769">
        <v>5</v>
      </c>
      <c r="E2769">
        <v>6300</v>
      </c>
      <c r="F2769">
        <v>315000</v>
      </c>
      <c r="G2769" s="1">
        <f t="shared" si="43"/>
        <v>31.5</v>
      </c>
    </row>
    <row r="2770" spans="1:7" x14ac:dyDescent="0.35">
      <c r="A2770" t="s">
        <v>692</v>
      </c>
      <c r="B2770" t="s">
        <v>310</v>
      </c>
      <c r="C2770" t="s">
        <v>53</v>
      </c>
      <c r="D2770">
        <v>5</v>
      </c>
      <c r="E2770">
        <v>6060</v>
      </c>
      <c r="F2770">
        <v>323100</v>
      </c>
      <c r="G2770" s="1">
        <f t="shared" si="43"/>
        <v>32.31</v>
      </c>
    </row>
    <row r="2771" spans="1:7" x14ac:dyDescent="0.35">
      <c r="A2771" t="s">
        <v>692</v>
      </c>
      <c r="B2771" t="s">
        <v>310</v>
      </c>
      <c r="C2771" t="s">
        <v>53</v>
      </c>
      <c r="D2771">
        <v>5</v>
      </c>
      <c r="E2771">
        <v>4500</v>
      </c>
      <c r="F2771">
        <v>210600</v>
      </c>
      <c r="G2771" s="1">
        <f t="shared" si="43"/>
        <v>21.06</v>
      </c>
    </row>
    <row r="2772" spans="1:7" x14ac:dyDescent="0.35">
      <c r="A2772" t="s">
        <v>692</v>
      </c>
      <c r="B2772" t="s">
        <v>310</v>
      </c>
      <c r="C2772" t="s">
        <v>53</v>
      </c>
      <c r="D2772">
        <v>4</v>
      </c>
      <c r="E2772">
        <v>120</v>
      </c>
      <c r="F2772">
        <v>900</v>
      </c>
      <c r="G2772" s="1">
        <f t="shared" si="43"/>
        <v>0.09</v>
      </c>
    </row>
    <row r="2773" spans="1:7" x14ac:dyDescent="0.35">
      <c r="A2773" t="s">
        <v>692</v>
      </c>
      <c r="B2773" t="s">
        <v>310</v>
      </c>
      <c r="C2773" t="s">
        <v>53</v>
      </c>
      <c r="D2773">
        <v>5</v>
      </c>
      <c r="E2773">
        <v>3480</v>
      </c>
      <c r="F2773">
        <v>141300</v>
      </c>
      <c r="G2773" s="1">
        <f t="shared" si="43"/>
        <v>14.13</v>
      </c>
    </row>
    <row r="2774" spans="1:7" x14ac:dyDescent="0.35">
      <c r="A2774" t="s">
        <v>692</v>
      </c>
      <c r="B2774" t="s">
        <v>310</v>
      </c>
      <c r="C2774" t="s">
        <v>53</v>
      </c>
      <c r="D2774">
        <v>4</v>
      </c>
      <c r="E2774">
        <v>4860</v>
      </c>
      <c r="F2774">
        <v>180900</v>
      </c>
      <c r="G2774" s="1">
        <f t="shared" si="43"/>
        <v>18.09</v>
      </c>
    </row>
    <row r="2775" spans="1:7" x14ac:dyDescent="0.35">
      <c r="A2775" t="s">
        <v>692</v>
      </c>
      <c r="B2775" t="s">
        <v>310</v>
      </c>
      <c r="C2775" t="s">
        <v>53</v>
      </c>
      <c r="D2775">
        <v>5</v>
      </c>
      <c r="E2775">
        <v>10380</v>
      </c>
      <c r="F2775">
        <v>721800</v>
      </c>
      <c r="G2775" s="1">
        <f t="shared" si="43"/>
        <v>72.180000000000007</v>
      </c>
    </row>
    <row r="2776" spans="1:7" x14ac:dyDescent="0.35">
      <c r="A2776" t="s">
        <v>692</v>
      </c>
      <c r="B2776" t="s">
        <v>310</v>
      </c>
      <c r="C2776" t="s">
        <v>53</v>
      </c>
      <c r="D2776">
        <v>5</v>
      </c>
      <c r="E2776">
        <v>2100</v>
      </c>
      <c r="F2776">
        <v>100800</v>
      </c>
      <c r="G2776" s="1">
        <f t="shared" si="43"/>
        <v>10.08</v>
      </c>
    </row>
    <row r="2777" spans="1:7" x14ac:dyDescent="0.35">
      <c r="A2777" t="s">
        <v>692</v>
      </c>
      <c r="B2777" t="s">
        <v>310</v>
      </c>
      <c r="C2777" t="s">
        <v>53</v>
      </c>
      <c r="D2777">
        <v>5</v>
      </c>
      <c r="E2777">
        <v>4800</v>
      </c>
      <c r="F2777">
        <v>162900</v>
      </c>
      <c r="G2777" s="1">
        <f t="shared" si="43"/>
        <v>16.29</v>
      </c>
    </row>
    <row r="2778" spans="1:7" x14ac:dyDescent="0.35">
      <c r="A2778" t="s">
        <v>692</v>
      </c>
      <c r="B2778" t="s">
        <v>310</v>
      </c>
      <c r="C2778" t="s">
        <v>53</v>
      </c>
      <c r="D2778">
        <v>5</v>
      </c>
      <c r="E2778">
        <v>76200</v>
      </c>
      <c r="F2778">
        <v>5695200</v>
      </c>
      <c r="G2778" s="1">
        <f t="shared" si="43"/>
        <v>569.52</v>
      </c>
    </row>
    <row r="2779" spans="1:7" x14ac:dyDescent="0.35">
      <c r="A2779" t="s">
        <v>692</v>
      </c>
      <c r="B2779" t="s">
        <v>310</v>
      </c>
      <c r="C2779" t="s">
        <v>53</v>
      </c>
      <c r="D2779">
        <v>5</v>
      </c>
      <c r="E2779">
        <v>4620</v>
      </c>
      <c r="F2779">
        <v>175500</v>
      </c>
      <c r="G2779" s="1">
        <f t="shared" si="43"/>
        <v>17.55</v>
      </c>
    </row>
    <row r="2780" spans="1:7" x14ac:dyDescent="0.35">
      <c r="A2780" t="s">
        <v>692</v>
      </c>
      <c r="B2780" t="s">
        <v>310</v>
      </c>
      <c r="C2780" t="s">
        <v>53</v>
      </c>
      <c r="D2780">
        <v>5</v>
      </c>
      <c r="E2780">
        <v>3900</v>
      </c>
      <c r="F2780">
        <v>172800</v>
      </c>
      <c r="G2780" s="1">
        <f t="shared" si="43"/>
        <v>17.28</v>
      </c>
    </row>
    <row r="2781" spans="1:7" x14ac:dyDescent="0.35">
      <c r="A2781" t="s">
        <v>692</v>
      </c>
      <c r="B2781" t="s">
        <v>310</v>
      </c>
      <c r="C2781" t="s">
        <v>53</v>
      </c>
      <c r="D2781">
        <v>5</v>
      </c>
      <c r="E2781">
        <v>4800</v>
      </c>
      <c r="F2781">
        <v>133200</v>
      </c>
      <c r="G2781" s="1">
        <f t="shared" si="43"/>
        <v>13.32</v>
      </c>
    </row>
    <row r="2782" spans="1:7" x14ac:dyDescent="0.35">
      <c r="A2782" t="s">
        <v>692</v>
      </c>
      <c r="B2782" t="s">
        <v>310</v>
      </c>
      <c r="C2782" t="s">
        <v>53</v>
      </c>
      <c r="D2782">
        <v>5</v>
      </c>
      <c r="E2782">
        <v>4080</v>
      </c>
      <c r="F2782">
        <v>142200</v>
      </c>
      <c r="G2782" s="1">
        <f t="shared" si="43"/>
        <v>14.22</v>
      </c>
    </row>
    <row r="2783" spans="1:7" x14ac:dyDescent="0.35">
      <c r="A2783" t="s">
        <v>692</v>
      </c>
      <c r="B2783" t="s">
        <v>310</v>
      </c>
      <c r="C2783" t="s">
        <v>53</v>
      </c>
      <c r="D2783">
        <v>5</v>
      </c>
      <c r="E2783">
        <v>17940</v>
      </c>
      <c r="F2783">
        <v>854100</v>
      </c>
      <c r="G2783" s="1">
        <f t="shared" si="43"/>
        <v>85.41</v>
      </c>
    </row>
    <row r="2784" spans="1:7" x14ac:dyDescent="0.35">
      <c r="A2784" t="s">
        <v>692</v>
      </c>
      <c r="B2784" t="s">
        <v>310</v>
      </c>
      <c r="C2784" t="s">
        <v>53</v>
      </c>
      <c r="D2784">
        <v>5</v>
      </c>
      <c r="E2784">
        <v>4500</v>
      </c>
      <c r="F2784">
        <v>121500</v>
      </c>
      <c r="G2784" s="1">
        <f t="shared" si="43"/>
        <v>12.15</v>
      </c>
    </row>
    <row r="2785" spans="1:7" x14ac:dyDescent="0.35">
      <c r="A2785" t="s">
        <v>692</v>
      </c>
      <c r="B2785" t="s">
        <v>310</v>
      </c>
      <c r="C2785" t="s">
        <v>53</v>
      </c>
      <c r="D2785">
        <v>5</v>
      </c>
      <c r="E2785">
        <v>35160</v>
      </c>
      <c r="F2785">
        <v>3505500</v>
      </c>
      <c r="G2785" s="1">
        <f t="shared" si="43"/>
        <v>350.55</v>
      </c>
    </row>
    <row r="2786" spans="1:7" x14ac:dyDescent="0.35">
      <c r="A2786" t="s">
        <v>692</v>
      </c>
      <c r="B2786" t="s">
        <v>310</v>
      </c>
      <c r="C2786" t="s">
        <v>53</v>
      </c>
      <c r="D2786">
        <v>5</v>
      </c>
      <c r="E2786">
        <v>3840</v>
      </c>
      <c r="F2786">
        <v>134100</v>
      </c>
      <c r="G2786" s="1">
        <f t="shared" si="43"/>
        <v>13.41</v>
      </c>
    </row>
    <row r="2787" spans="1:7" x14ac:dyDescent="0.35">
      <c r="A2787" t="s">
        <v>692</v>
      </c>
      <c r="B2787" t="s">
        <v>310</v>
      </c>
      <c r="C2787" t="s">
        <v>53</v>
      </c>
      <c r="D2787">
        <v>5</v>
      </c>
      <c r="E2787">
        <v>6120</v>
      </c>
      <c r="F2787">
        <v>265500</v>
      </c>
      <c r="G2787" s="1">
        <f t="shared" si="43"/>
        <v>26.55</v>
      </c>
    </row>
    <row r="2788" spans="1:7" x14ac:dyDescent="0.35">
      <c r="A2788" t="s">
        <v>692</v>
      </c>
      <c r="B2788" t="s">
        <v>310</v>
      </c>
      <c r="C2788" t="s">
        <v>53</v>
      </c>
      <c r="D2788">
        <v>5</v>
      </c>
      <c r="E2788">
        <v>40140</v>
      </c>
      <c r="F2788">
        <v>3510900</v>
      </c>
      <c r="G2788" s="1">
        <f t="shared" si="43"/>
        <v>351.09</v>
      </c>
    </row>
    <row r="2789" spans="1:7" x14ac:dyDescent="0.35">
      <c r="A2789" t="s">
        <v>692</v>
      </c>
      <c r="B2789" t="s">
        <v>310</v>
      </c>
      <c r="C2789" t="s">
        <v>53</v>
      </c>
      <c r="D2789">
        <v>5</v>
      </c>
      <c r="E2789">
        <v>5040</v>
      </c>
      <c r="F2789">
        <v>207000</v>
      </c>
      <c r="G2789" s="1">
        <f t="shared" si="43"/>
        <v>20.7</v>
      </c>
    </row>
    <row r="2790" spans="1:7" x14ac:dyDescent="0.35">
      <c r="A2790" t="s">
        <v>692</v>
      </c>
      <c r="B2790" t="s">
        <v>310</v>
      </c>
      <c r="C2790" t="s">
        <v>53</v>
      </c>
      <c r="D2790">
        <v>4</v>
      </c>
      <c r="E2790">
        <v>120</v>
      </c>
      <c r="F2790">
        <v>900</v>
      </c>
      <c r="G2790" s="1">
        <f t="shared" si="43"/>
        <v>0.09</v>
      </c>
    </row>
    <row r="2791" spans="1:7" x14ac:dyDescent="0.35">
      <c r="A2791" t="s">
        <v>692</v>
      </c>
      <c r="B2791" t="s">
        <v>310</v>
      </c>
      <c r="C2791" t="s">
        <v>53</v>
      </c>
      <c r="D2791">
        <v>4</v>
      </c>
      <c r="E2791">
        <v>360</v>
      </c>
      <c r="F2791">
        <v>5400</v>
      </c>
      <c r="G2791" s="1">
        <f t="shared" si="43"/>
        <v>0.54</v>
      </c>
    </row>
    <row r="2792" spans="1:7" x14ac:dyDescent="0.35">
      <c r="A2792" t="s">
        <v>692</v>
      </c>
      <c r="B2792" t="s">
        <v>310</v>
      </c>
      <c r="C2792" t="s">
        <v>53</v>
      </c>
      <c r="D2792">
        <v>5</v>
      </c>
      <c r="E2792">
        <v>2700</v>
      </c>
      <c r="F2792">
        <v>105300</v>
      </c>
      <c r="G2792" s="1">
        <f t="shared" si="43"/>
        <v>10.53</v>
      </c>
    </row>
    <row r="2793" spans="1:7" x14ac:dyDescent="0.35">
      <c r="A2793" t="s">
        <v>692</v>
      </c>
      <c r="B2793" t="s">
        <v>310</v>
      </c>
      <c r="C2793" t="s">
        <v>53</v>
      </c>
      <c r="D2793">
        <v>5</v>
      </c>
      <c r="E2793">
        <v>2460</v>
      </c>
      <c r="F2793">
        <v>115200</v>
      </c>
      <c r="G2793" s="1">
        <f t="shared" si="43"/>
        <v>11.52</v>
      </c>
    </row>
    <row r="2794" spans="1:7" x14ac:dyDescent="0.35">
      <c r="A2794" t="s">
        <v>692</v>
      </c>
      <c r="B2794" t="s">
        <v>310</v>
      </c>
      <c r="C2794" t="s">
        <v>53</v>
      </c>
      <c r="D2794">
        <v>5</v>
      </c>
      <c r="E2794">
        <v>8520</v>
      </c>
      <c r="F2794">
        <v>515700</v>
      </c>
      <c r="G2794" s="1">
        <f t="shared" si="43"/>
        <v>51.57</v>
      </c>
    </row>
    <row r="2795" spans="1:7" x14ac:dyDescent="0.35">
      <c r="A2795" t="s">
        <v>692</v>
      </c>
      <c r="B2795" t="s">
        <v>310</v>
      </c>
      <c r="C2795" t="s">
        <v>53</v>
      </c>
      <c r="D2795">
        <v>4</v>
      </c>
      <c r="E2795">
        <v>120</v>
      </c>
      <c r="F2795">
        <v>900</v>
      </c>
      <c r="G2795" s="1">
        <f t="shared" si="43"/>
        <v>0.09</v>
      </c>
    </row>
    <row r="2796" spans="1:7" x14ac:dyDescent="0.35">
      <c r="A2796" t="s">
        <v>692</v>
      </c>
      <c r="B2796" t="s">
        <v>310</v>
      </c>
      <c r="C2796" t="s">
        <v>53</v>
      </c>
      <c r="D2796">
        <v>5</v>
      </c>
      <c r="E2796">
        <v>3180</v>
      </c>
      <c r="F2796">
        <v>131400</v>
      </c>
      <c r="G2796" s="1">
        <f t="shared" si="43"/>
        <v>13.14</v>
      </c>
    </row>
    <row r="2797" spans="1:7" x14ac:dyDescent="0.35">
      <c r="A2797" t="s">
        <v>692</v>
      </c>
      <c r="B2797" t="s">
        <v>310</v>
      </c>
      <c r="C2797" t="s">
        <v>53</v>
      </c>
      <c r="D2797">
        <v>5</v>
      </c>
      <c r="E2797">
        <v>3480</v>
      </c>
      <c r="F2797">
        <v>146700</v>
      </c>
      <c r="G2797" s="1">
        <f t="shared" si="43"/>
        <v>14.67</v>
      </c>
    </row>
    <row r="2798" spans="1:7" x14ac:dyDescent="0.35">
      <c r="A2798" t="s">
        <v>692</v>
      </c>
      <c r="B2798" t="s">
        <v>310</v>
      </c>
      <c r="C2798" t="s">
        <v>53</v>
      </c>
      <c r="D2798">
        <v>5</v>
      </c>
      <c r="E2798">
        <v>6000</v>
      </c>
      <c r="F2798">
        <v>315900</v>
      </c>
      <c r="G2798" s="1">
        <f t="shared" si="43"/>
        <v>31.59</v>
      </c>
    </row>
    <row r="2799" spans="1:7" x14ac:dyDescent="0.35">
      <c r="A2799" t="s">
        <v>692</v>
      </c>
      <c r="B2799" t="s">
        <v>310</v>
      </c>
      <c r="C2799" t="s">
        <v>53</v>
      </c>
      <c r="D2799">
        <v>5</v>
      </c>
      <c r="E2799">
        <v>6060</v>
      </c>
      <c r="F2799">
        <v>371700</v>
      </c>
      <c r="G2799" s="1">
        <f t="shared" si="43"/>
        <v>37.17</v>
      </c>
    </row>
    <row r="2800" spans="1:7" x14ac:dyDescent="0.35">
      <c r="A2800" t="s">
        <v>692</v>
      </c>
      <c r="B2800" t="s">
        <v>310</v>
      </c>
      <c r="C2800" t="s">
        <v>53</v>
      </c>
      <c r="D2800">
        <v>5</v>
      </c>
      <c r="E2800">
        <v>17280</v>
      </c>
      <c r="F2800">
        <v>876600</v>
      </c>
      <c r="G2800" s="1">
        <f t="shared" si="43"/>
        <v>87.66</v>
      </c>
    </row>
    <row r="2801" spans="1:7" x14ac:dyDescent="0.35">
      <c r="A2801" t="s">
        <v>692</v>
      </c>
      <c r="B2801" t="s">
        <v>310</v>
      </c>
      <c r="C2801" t="s">
        <v>53</v>
      </c>
      <c r="D2801">
        <v>5</v>
      </c>
      <c r="E2801">
        <v>4020</v>
      </c>
      <c r="F2801">
        <v>215100</v>
      </c>
      <c r="G2801" s="1">
        <f t="shared" si="43"/>
        <v>21.51</v>
      </c>
    </row>
    <row r="2802" spans="1:7" x14ac:dyDescent="0.35">
      <c r="A2802" t="s">
        <v>692</v>
      </c>
      <c r="B2802" t="s">
        <v>310</v>
      </c>
      <c r="C2802" t="s">
        <v>53</v>
      </c>
      <c r="D2802">
        <v>5</v>
      </c>
      <c r="E2802">
        <v>43380</v>
      </c>
      <c r="F2802">
        <v>3229200</v>
      </c>
      <c r="G2802" s="1">
        <f t="shared" si="43"/>
        <v>322.92</v>
      </c>
    </row>
    <row r="2803" spans="1:7" x14ac:dyDescent="0.35">
      <c r="A2803" t="s">
        <v>692</v>
      </c>
      <c r="B2803" t="s">
        <v>310</v>
      </c>
      <c r="C2803" t="s">
        <v>53</v>
      </c>
      <c r="D2803">
        <v>5</v>
      </c>
      <c r="E2803">
        <v>26700</v>
      </c>
      <c r="F2803">
        <v>1737000</v>
      </c>
      <c r="G2803" s="1">
        <f t="shared" si="43"/>
        <v>173.7</v>
      </c>
    </row>
    <row r="2804" spans="1:7" x14ac:dyDescent="0.35">
      <c r="A2804" t="s">
        <v>692</v>
      </c>
      <c r="B2804" t="s">
        <v>310</v>
      </c>
      <c r="C2804" t="s">
        <v>53</v>
      </c>
      <c r="D2804">
        <v>5</v>
      </c>
      <c r="E2804">
        <v>11220</v>
      </c>
      <c r="F2804">
        <v>594000</v>
      </c>
      <c r="G2804" s="1">
        <f t="shared" si="43"/>
        <v>59.4</v>
      </c>
    </row>
    <row r="2805" spans="1:7" x14ac:dyDescent="0.35">
      <c r="A2805" t="s">
        <v>692</v>
      </c>
      <c r="B2805" t="s">
        <v>310</v>
      </c>
      <c r="C2805" t="s">
        <v>53</v>
      </c>
      <c r="D2805">
        <v>5</v>
      </c>
      <c r="E2805">
        <v>3300</v>
      </c>
      <c r="F2805">
        <v>155700</v>
      </c>
      <c r="G2805" s="1">
        <f t="shared" si="43"/>
        <v>15.57</v>
      </c>
    </row>
    <row r="2806" spans="1:7" x14ac:dyDescent="0.35">
      <c r="A2806" t="s">
        <v>692</v>
      </c>
      <c r="B2806" t="s">
        <v>310</v>
      </c>
      <c r="C2806" t="s">
        <v>53</v>
      </c>
      <c r="D2806">
        <v>5</v>
      </c>
      <c r="E2806">
        <v>9660</v>
      </c>
      <c r="F2806">
        <v>468000</v>
      </c>
      <c r="G2806" s="1">
        <f t="shared" si="43"/>
        <v>46.8</v>
      </c>
    </row>
    <row r="2807" spans="1:7" x14ac:dyDescent="0.35">
      <c r="A2807" t="s">
        <v>692</v>
      </c>
      <c r="B2807" t="s">
        <v>310</v>
      </c>
      <c r="C2807" t="s">
        <v>53</v>
      </c>
      <c r="D2807">
        <v>5</v>
      </c>
      <c r="E2807">
        <v>3540</v>
      </c>
      <c r="F2807">
        <v>168300</v>
      </c>
      <c r="G2807" s="1">
        <f t="shared" si="43"/>
        <v>16.829999999999998</v>
      </c>
    </row>
    <row r="2808" spans="1:7" x14ac:dyDescent="0.35">
      <c r="A2808" t="s">
        <v>692</v>
      </c>
      <c r="B2808" t="s">
        <v>310</v>
      </c>
      <c r="C2808" t="s">
        <v>53</v>
      </c>
      <c r="D2808">
        <v>5</v>
      </c>
      <c r="E2808">
        <v>4740</v>
      </c>
      <c r="F2808">
        <v>177300</v>
      </c>
      <c r="G2808" s="1">
        <f t="shared" si="43"/>
        <v>17.73</v>
      </c>
    </row>
    <row r="2809" spans="1:7" x14ac:dyDescent="0.35">
      <c r="A2809" t="s">
        <v>692</v>
      </c>
      <c r="B2809" t="s">
        <v>310</v>
      </c>
      <c r="C2809" t="s">
        <v>53</v>
      </c>
      <c r="D2809">
        <v>5</v>
      </c>
      <c r="E2809">
        <v>7740</v>
      </c>
      <c r="F2809">
        <v>414900</v>
      </c>
      <c r="G2809" s="1">
        <f t="shared" si="43"/>
        <v>41.49</v>
      </c>
    </row>
    <row r="2810" spans="1:7" x14ac:dyDescent="0.35">
      <c r="A2810" t="s">
        <v>692</v>
      </c>
      <c r="B2810" t="s">
        <v>310</v>
      </c>
      <c r="C2810" t="s">
        <v>53</v>
      </c>
      <c r="D2810">
        <v>5</v>
      </c>
      <c r="E2810">
        <v>4380</v>
      </c>
      <c r="F2810">
        <v>159300</v>
      </c>
      <c r="G2810" s="1">
        <f t="shared" si="43"/>
        <v>15.93</v>
      </c>
    </row>
    <row r="2811" spans="1:7" x14ac:dyDescent="0.35">
      <c r="A2811" t="s">
        <v>692</v>
      </c>
      <c r="B2811" t="s">
        <v>310</v>
      </c>
      <c r="C2811" t="s">
        <v>53</v>
      </c>
      <c r="D2811">
        <v>5</v>
      </c>
      <c r="E2811">
        <v>9120</v>
      </c>
      <c r="F2811">
        <v>774000</v>
      </c>
      <c r="G2811" s="1">
        <f t="shared" si="43"/>
        <v>77.400000000000006</v>
      </c>
    </row>
    <row r="2812" spans="1:7" x14ac:dyDescent="0.35">
      <c r="A2812" t="s">
        <v>692</v>
      </c>
      <c r="B2812" t="s">
        <v>310</v>
      </c>
      <c r="C2812" t="s">
        <v>53</v>
      </c>
      <c r="D2812">
        <v>5</v>
      </c>
      <c r="E2812">
        <v>4200</v>
      </c>
      <c r="F2812">
        <v>153900</v>
      </c>
      <c r="G2812" s="1">
        <f t="shared" si="43"/>
        <v>15.39</v>
      </c>
    </row>
    <row r="2813" spans="1:7" x14ac:dyDescent="0.35">
      <c r="A2813" t="s">
        <v>692</v>
      </c>
      <c r="B2813" t="s">
        <v>310</v>
      </c>
      <c r="C2813" t="s">
        <v>53</v>
      </c>
      <c r="D2813">
        <v>5</v>
      </c>
      <c r="E2813">
        <v>7260</v>
      </c>
      <c r="F2813">
        <v>375300</v>
      </c>
      <c r="G2813" s="1">
        <f t="shared" si="43"/>
        <v>37.53</v>
      </c>
    </row>
    <row r="2814" spans="1:7" x14ac:dyDescent="0.35">
      <c r="A2814" t="s">
        <v>692</v>
      </c>
      <c r="B2814" t="s">
        <v>310</v>
      </c>
      <c r="C2814" t="s">
        <v>53</v>
      </c>
      <c r="D2814">
        <v>5</v>
      </c>
      <c r="E2814">
        <v>4020</v>
      </c>
      <c r="F2814">
        <v>173700</v>
      </c>
      <c r="G2814" s="1">
        <f t="shared" si="43"/>
        <v>17.37</v>
      </c>
    </row>
    <row r="2815" spans="1:7" x14ac:dyDescent="0.35">
      <c r="A2815" t="s">
        <v>692</v>
      </c>
      <c r="B2815" t="s">
        <v>310</v>
      </c>
      <c r="C2815" t="s">
        <v>53</v>
      </c>
      <c r="D2815">
        <v>4</v>
      </c>
      <c r="E2815">
        <v>3960</v>
      </c>
      <c r="F2815">
        <v>137700</v>
      </c>
      <c r="G2815" s="1">
        <f t="shared" si="43"/>
        <v>13.77</v>
      </c>
    </row>
    <row r="2816" spans="1:7" x14ac:dyDescent="0.35">
      <c r="A2816" t="s">
        <v>692</v>
      </c>
      <c r="B2816" t="s">
        <v>310</v>
      </c>
      <c r="C2816" t="s">
        <v>53</v>
      </c>
      <c r="D2816">
        <v>5</v>
      </c>
      <c r="E2816">
        <v>2160</v>
      </c>
      <c r="F2816">
        <v>100800</v>
      </c>
      <c r="G2816" s="1">
        <f t="shared" si="43"/>
        <v>10.08</v>
      </c>
    </row>
    <row r="2817" spans="1:7" x14ac:dyDescent="0.35">
      <c r="A2817" t="s">
        <v>692</v>
      </c>
      <c r="B2817" t="s">
        <v>310</v>
      </c>
      <c r="C2817" t="s">
        <v>53</v>
      </c>
      <c r="D2817">
        <v>5</v>
      </c>
      <c r="E2817">
        <v>2220</v>
      </c>
      <c r="F2817">
        <v>107100</v>
      </c>
      <c r="G2817" s="1">
        <f t="shared" si="43"/>
        <v>10.71</v>
      </c>
    </row>
    <row r="2818" spans="1:7" x14ac:dyDescent="0.35">
      <c r="A2818" t="s">
        <v>692</v>
      </c>
      <c r="B2818" t="s">
        <v>310</v>
      </c>
      <c r="C2818" t="s">
        <v>53</v>
      </c>
      <c r="D2818">
        <v>5</v>
      </c>
      <c r="E2818">
        <v>5580</v>
      </c>
      <c r="F2818">
        <v>351900</v>
      </c>
      <c r="G2818" s="1">
        <f t="shared" si="43"/>
        <v>35.19</v>
      </c>
    </row>
    <row r="2819" spans="1:7" x14ac:dyDescent="0.35">
      <c r="A2819" t="s">
        <v>692</v>
      </c>
      <c r="B2819" t="s">
        <v>310</v>
      </c>
      <c r="C2819" t="s">
        <v>53</v>
      </c>
      <c r="D2819">
        <v>4</v>
      </c>
      <c r="E2819">
        <v>2940</v>
      </c>
      <c r="F2819">
        <v>117000</v>
      </c>
      <c r="G2819" s="1">
        <f t="shared" ref="G2819:G2882" si="44">+F2819/10000</f>
        <v>11.7</v>
      </c>
    </row>
    <row r="2820" spans="1:7" x14ac:dyDescent="0.35">
      <c r="A2820" t="s">
        <v>692</v>
      </c>
      <c r="B2820" t="s">
        <v>310</v>
      </c>
      <c r="C2820" t="s">
        <v>53</v>
      </c>
      <c r="D2820">
        <v>5</v>
      </c>
      <c r="E2820">
        <v>3060</v>
      </c>
      <c r="F2820">
        <v>123300</v>
      </c>
      <c r="G2820" s="1">
        <f t="shared" si="44"/>
        <v>12.33</v>
      </c>
    </row>
    <row r="2821" spans="1:7" x14ac:dyDescent="0.35">
      <c r="A2821" t="s">
        <v>692</v>
      </c>
      <c r="B2821" t="s">
        <v>310</v>
      </c>
      <c r="C2821" t="s">
        <v>53</v>
      </c>
      <c r="D2821">
        <v>5</v>
      </c>
      <c r="E2821">
        <v>5280</v>
      </c>
      <c r="F2821">
        <v>239400</v>
      </c>
      <c r="G2821" s="1">
        <f t="shared" si="44"/>
        <v>23.94</v>
      </c>
    </row>
    <row r="2822" spans="1:7" x14ac:dyDescent="0.35">
      <c r="A2822" t="s">
        <v>692</v>
      </c>
      <c r="B2822" t="s">
        <v>310</v>
      </c>
      <c r="C2822" t="s">
        <v>53</v>
      </c>
      <c r="D2822">
        <v>4</v>
      </c>
      <c r="E2822">
        <v>5640</v>
      </c>
      <c r="F2822">
        <v>348300</v>
      </c>
      <c r="G2822" s="1">
        <f t="shared" si="44"/>
        <v>34.83</v>
      </c>
    </row>
    <row r="2823" spans="1:7" x14ac:dyDescent="0.35">
      <c r="A2823" t="s">
        <v>692</v>
      </c>
      <c r="B2823" t="s">
        <v>310</v>
      </c>
      <c r="C2823" t="s">
        <v>53</v>
      </c>
      <c r="D2823">
        <v>4</v>
      </c>
      <c r="E2823">
        <v>240</v>
      </c>
      <c r="F2823">
        <v>2700</v>
      </c>
      <c r="G2823" s="1">
        <f t="shared" si="44"/>
        <v>0.27</v>
      </c>
    </row>
    <row r="2824" spans="1:7" x14ac:dyDescent="0.35">
      <c r="A2824" t="s">
        <v>692</v>
      </c>
      <c r="B2824" t="s">
        <v>310</v>
      </c>
      <c r="C2824" t="s">
        <v>53</v>
      </c>
      <c r="D2824">
        <v>5</v>
      </c>
      <c r="E2824">
        <v>36600</v>
      </c>
      <c r="F2824">
        <v>2779200</v>
      </c>
      <c r="G2824" s="1">
        <f t="shared" si="44"/>
        <v>277.92</v>
      </c>
    </row>
    <row r="2825" spans="1:7" x14ac:dyDescent="0.35">
      <c r="A2825" t="s">
        <v>692</v>
      </c>
      <c r="B2825" t="s">
        <v>310</v>
      </c>
      <c r="C2825" t="s">
        <v>53</v>
      </c>
      <c r="D2825">
        <v>4</v>
      </c>
      <c r="E2825">
        <v>13860</v>
      </c>
      <c r="F2825">
        <v>1853100</v>
      </c>
      <c r="G2825" s="1">
        <f t="shared" si="44"/>
        <v>185.31</v>
      </c>
    </row>
    <row r="2826" spans="1:7" x14ac:dyDescent="0.35">
      <c r="A2826" t="s">
        <v>692</v>
      </c>
      <c r="B2826" t="s">
        <v>310</v>
      </c>
      <c r="C2826" t="s">
        <v>53</v>
      </c>
      <c r="D2826">
        <v>5</v>
      </c>
      <c r="E2826">
        <v>8220</v>
      </c>
      <c r="F2826">
        <v>702000</v>
      </c>
      <c r="G2826" s="1">
        <f t="shared" si="44"/>
        <v>70.2</v>
      </c>
    </row>
    <row r="2827" spans="1:7" x14ac:dyDescent="0.35">
      <c r="A2827" t="s">
        <v>692</v>
      </c>
      <c r="B2827" t="s">
        <v>310</v>
      </c>
      <c r="C2827" t="s">
        <v>53</v>
      </c>
      <c r="D2827">
        <v>5</v>
      </c>
      <c r="E2827">
        <v>18300</v>
      </c>
      <c r="F2827">
        <v>1204200</v>
      </c>
      <c r="G2827" s="1">
        <f t="shared" si="44"/>
        <v>120.42</v>
      </c>
    </row>
    <row r="2828" spans="1:7" x14ac:dyDescent="0.35">
      <c r="A2828" t="s">
        <v>692</v>
      </c>
      <c r="B2828" t="s">
        <v>310</v>
      </c>
      <c r="C2828" t="s">
        <v>53</v>
      </c>
      <c r="D2828">
        <v>4</v>
      </c>
      <c r="E2828">
        <v>300</v>
      </c>
      <c r="F2828">
        <v>3600</v>
      </c>
      <c r="G2828" s="1">
        <f t="shared" si="44"/>
        <v>0.36</v>
      </c>
    </row>
    <row r="2829" spans="1:7" x14ac:dyDescent="0.35">
      <c r="A2829" t="s">
        <v>692</v>
      </c>
      <c r="B2829" t="s">
        <v>310</v>
      </c>
      <c r="C2829" t="s">
        <v>53</v>
      </c>
      <c r="D2829">
        <v>4</v>
      </c>
      <c r="E2829">
        <v>300</v>
      </c>
      <c r="F2829">
        <v>3600</v>
      </c>
      <c r="G2829" s="1">
        <f t="shared" si="44"/>
        <v>0.36</v>
      </c>
    </row>
    <row r="2830" spans="1:7" x14ac:dyDescent="0.35">
      <c r="A2830" t="s">
        <v>692</v>
      </c>
      <c r="B2830" t="s">
        <v>310</v>
      </c>
      <c r="C2830" t="s">
        <v>53</v>
      </c>
      <c r="D2830">
        <v>4</v>
      </c>
      <c r="E2830">
        <v>1140335.6018429999</v>
      </c>
      <c r="F2830">
        <v>1767036987.63942</v>
      </c>
      <c r="G2830" s="1">
        <f t="shared" si="44"/>
        <v>176703.698763942</v>
      </c>
    </row>
    <row r="2831" spans="1:7" x14ac:dyDescent="0.35">
      <c r="A2831" t="s">
        <v>692</v>
      </c>
      <c r="B2831" t="s">
        <v>310</v>
      </c>
      <c r="C2831" t="s">
        <v>53</v>
      </c>
      <c r="D2831">
        <v>4</v>
      </c>
      <c r="E2831">
        <v>420</v>
      </c>
      <c r="F2831">
        <v>9900</v>
      </c>
      <c r="G2831" s="1">
        <f t="shared" si="44"/>
        <v>0.99</v>
      </c>
    </row>
    <row r="2832" spans="1:7" x14ac:dyDescent="0.35">
      <c r="A2832" t="s">
        <v>692</v>
      </c>
      <c r="B2832" t="s">
        <v>310</v>
      </c>
      <c r="C2832" t="s">
        <v>53</v>
      </c>
      <c r="D2832">
        <v>4</v>
      </c>
      <c r="E2832">
        <v>420</v>
      </c>
      <c r="F2832">
        <v>10800</v>
      </c>
      <c r="G2832" s="1">
        <f t="shared" si="44"/>
        <v>1.08</v>
      </c>
    </row>
    <row r="2833" spans="1:7" x14ac:dyDescent="0.35">
      <c r="A2833" t="s">
        <v>692</v>
      </c>
      <c r="B2833" t="s">
        <v>310</v>
      </c>
      <c r="C2833" t="s">
        <v>53</v>
      </c>
      <c r="D2833">
        <v>4</v>
      </c>
      <c r="E2833">
        <v>13800</v>
      </c>
      <c r="F2833">
        <v>6066000</v>
      </c>
      <c r="G2833" s="1">
        <f t="shared" si="44"/>
        <v>606.6</v>
      </c>
    </row>
    <row r="2834" spans="1:7" x14ac:dyDescent="0.35">
      <c r="A2834" t="s">
        <v>692</v>
      </c>
      <c r="B2834" t="s">
        <v>310</v>
      </c>
      <c r="C2834" t="s">
        <v>53</v>
      </c>
      <c r="D2834">
        <v>4</v>
      </c>
      <c r="E2834">
        <v>180</v>
      </c>
      <c r="F2834">
        <v>1800</v>
      </c>
      <c r="G2834" s="1">
        <f t="shared" si="44"/>
        <v>0.18</v>
      </c>
    </row>
    <row r="2835" spans="1:7" x14ac:dyDescent="0.35">
      <c r="A2835" t="s">
        <v>692</v>
      </c>
      <c r="B2835" t="s">
        <v>310</v>
      </c>
      <c r="C2835" t="s">
        <v>53</v>
      </c>
      <c r="D2835">
        <v>4</v>
      </c>
      <c r="E2835">
        <v>240</v>
      </c>
      <c r="F2835">
        <v>2700</v>
      </c>
      <c r="G2835" s="1">
        <f t="shared" si="44"/>
        <v>0.27</v>
      </c>
    </row>
    <row r="2836" spans="1:7" x14ac:dyDescent="0.35">
      <c r="A2836" t="s">
        <v>692</v>
      </c>
      <c r="B2836" t="s">
        <v>310</v>
      </c>
      <c r="C2836" t="s">
        <v>53</v>
      </c>
      <c r="D2836">
        <v>4</v>
      </c>
      <c r="E2836">
        <v>180</v>
      </c>
      <c r="F2836">
        <v>1800</v>
      </c>
      <c r="G2836" s="1">
        <f t="shared" si="44"/>
        <v>0.18</v>
      </c>
    </row>
    <row r="2837" spans="1:7" x14ac:dyDescent="0.35">
      <c r="A2837" t="s">
        <v>692</v>
      </c>
      <c r="B2837" t="s">
        <v>310</v>
      </c>
      <c r="C2837" t="s">
        <v>53</v>
      </c>
      <c r="D2837">
        <v>4</v>
      </c>
      <c r="E2837">
        <v>17340</v>
      </c>
      <c r="F2837">
        <v>1636200</v>
      </c>
      <c r="G2837" s="1">
        <f t="shared" si="44"/>
        <v>163.62</v>
      </c>
    </row>
    <row r="2838" spans="1:7" x14ac:dyDescent="0.35">
      <c r="A2838" t="s">
        <v>692</v>
      </c>
      <c r="B2838" t="s">
        <v>310</v>
      </c>
      <c r="C2838" t="s">
        <v>53</v>
      </c>
      <c r="D2838">
        <v>4</v>
      </c>
      <c r="E2838">
        <v>120</v>
      </c>
      <c r="F2838">
        <v>900</v>
      </c>
      <c r="G2838" s="1">
        <f t="shared" si="44"/>
        <v>0.09</v>
      </c>
    </row>
    <row r="2839" spans="1:7" x14ac:dyDescent="0.35">
      <c r="A2839" t="s">
        <v>692</v>
      </c>
      <c r="B2839" t="s">
        <v>310</v>
      </c>
      <c r="C2839" t="s">
        <v>53</v>
      </c>
      <c r="D2839">
        <v>4</v>
      </c>
      <c r="E2839">
        <v>1260</v>
      </c>
      <c r="F2839">
        <v>31500</v>
      </c>
      <c r="G2839" s="1">
        <f t="shared" si="44"/>
        <v>3.15</v>
      </c>
    </row>
    <row r="2840" spans="1:7" x14ac:dyDescent="0.35">
      <c r="A2840" t="s">
        <v>692</v>
      </c>
      <c r="B2840" t="s">
        <v>310</v>
      </c>
      <c r="C2840" t="s">
        <v>53</v>
      </c>
      <c r="D2840">
        <v>4</v>
      </c>
      <c r="E2840">
        <v>120</v>
      </c>
      <c r="F2840">
        <v>900</v>
      </c>
      <c r="G2840" s="1">
        <f t="shared" si="44"/>
        <v>0.09</v>
      </c>
    </row>
    <row r="2841" spans="1:7" x14ac:dyDescent="0.35">
      <c r="A2841" t="s">
        <v>692</v>
      </c>
      <c r="B2841" t="s">
        <v>310</v>
      </c>
      <c r="C2841" t="s">
        <v>53</v>
      </c>
      <c r="D2841">
        <v>4</v>
      </c>
      <c r="E2841">
        <v>2115.7279880000001</v>
      </c>
      <c r="F2841">
        <v>120060.847591</v>
      </c>
      <c r="G2841" s="1">
        <f t="shared" si="44"/>
        <v>12.0060847591</v>
      </c>
    </row>
    <row r="2842" spans="1:7" x14ac:dyDescent="0.35">
      <c r="A2842" t="s">
        <v>692</v>
      </c>
      <c r="B2842" t="s">
        <v>310</v>
      </c>
      <c r="C2842" t="s">
        <v>53</v>
      </c>
      <c r="D2842">
        <v>4</v>
      </c>
      <c r="E2842">
        <v>2220.517484</v>
      </c>
      <c r="F2842">
        <v>116344.171217</v>
      </c>
      <c r="G2842" s="1">
        <f t="shared" si="44"/>
        <v>11.6344171217</v>
      </c>
    </row>
    <row r="2843" spans="1:7" x14ac:dyDescent="0.35">
      <c r="A2843" t="s">
        <v>692</v>
      </c>
      <c r="B2843" t="s">
        <v>310</v>
      </c>
      <c r="C2843" t="s">
        <v>53</v>
      </c>
      <c r="D2843">
        <v>5</v>
      </c>
      <c r="E2843">
        <v>9120</v>
      </c>
      <c r="F2843">
        <v>439200</v>
      </c>
      <c r="G2843" s="1">
        <f t="shared" si="44"/>
        <v>43.92</v>
      </c>
    </row>
    <row r="2844" spans="1:7" x14ac:dyDescent="0.35">
      <c r="A2844" t="s">
        <v>692</v>
      </c>
      <c r="B2844" t="s">
        <v>310</v>
      </c>
      <c r="C2844" t="s">
        <v>53</v>
      </c>
      <c r="D2844">
        <v>4</v>
      </c>
      <c r="E2844">
        <v>2280</v>
      </c>
      <c r="F2844">
        <v>132300</v>
      </c>
      <c r="G2844" s="1">
        <f t="shared" si="44"/>
        <v>13.23</v>
      </c>
    </row>
    <row r="2845" spans="1:7" x14ac:dyDescent="0.35">
      <c r="A2845" t="s">
        <v>692</v>
      </c>
      <c r="B2845" t="s">
        <v>310</v>
      </c>
      <c r="C2845" t="s">
        <v>53</v>
      </c>
      <c r="D2845">
        <v>4</v>
      </c>
      <c r="E2845">
        <v>120</v>
      </c>
      <c r="F2845">
        <v>900</v>
      </c>
      <c r="G2845" s="1">
        <f t="shared" si="44"/>
        <v>0.09</v>
      </c>
    </row>
    <row r="2846" spans="1:7" x14ac:dyDescent="0.35">
      <c r="A2846" t="s">
        <v>692</v>
      </c>
      <c r="B2846" t="s">
        <v>310</v>
      </c>
      <c r="C2846" t="s">
        <v>53</v>
      </c>
      <c r="D2846">
        <v>4</v>
      </c>
      <c r="E2846">
        <v>1080</v>
      </c>
      <c r="F2846">
        <v>25200</v>
      </c>
      <c r="G2846" s="1">
        <f t="shared" si="44"/>
        <v>2.52</v>
      </c>
    </row>
    <row r="2847" spans="1:7" x14ac:dyDescent="0.35">
      <c r="A2847" t="s">
        <v>692</v>
      </c>
      <c r="B2847" t="s">
        <v>310</v>
      </c>
      <c r="C2847" t="s">
        <v>53</v>
      </c>
      <c r="D2847">
        <v>5</v>
      </c>
      <c r="E2847">
        <v>5880</v>
      </c>
      <c r="F2847">
        <v>288900</v>
      </c>
      <c r="G2847" s="1">
        <f t="shared" si="44"/>
        <v>28.89</v>
      </c>
    </row>
    <row r="2848" spans="1:7" x14ac:dyDescent="0.35">
      <c r="A2848" t="s">
        <v>692</v>
      </c>
      <c r="B2848" t="s">
        <v>310</v>
      </c>
      <c r="C2848" t="s">
        <v>53</v>
      </c>
      <c r="D2848">
        <v>4</v>
      </c>
      <c r="E2848">
        <v>180</v>
      </c>
      <c r="F2848">
        <v>1800</v>
      </c>
      <c r="G2848" s="1">
        <f t="shared" si="44"/>
        <v>0.18</v>
      </c>
    </row>
    <row r="2849" spans="1:7" x14ac:dyDescent="0.35">
      <c r="A2849" t="s">
        <v>692</v>
      </c>
      <c r="B2849" t="s">
        <v>310</v>
      </c>
      <c r="C2849" t="s">
        <v>53</v>
      </c>
      <c r="D2849">
        <v>5</v>
      </c>
      <c r="E2849">
        <v>14580</v>
      </c>
      <c r="F2849">
        <v>779400</v>
      </c>
      <c r="G2849" s="1">
        <f t="shared" si="44"/>
        <v>77.94</v>
      </c>
    </row>
    <row r="2850" spans="1:7" x14ac:dyDescent="0.35">
      <c r="A2850" t="s">
        <v>692</v>
      </c>
      <c r="B2850" t="s">
        <v>310</v>
      </c>
      <c r="C2850" t="s">
        <v>53</v>
      </c>
      <c r="D2850">
        <v>4</v>
      </c>
      <c r="E2850">
        <v>54436.005790000003</v>
      </c>
      <c r="F2850">
        <v>12137456.340085</v>
      </c>
      <c r="G2850" s="1">
        <f t="shared" si="44"/>
        <v>1213.7456340085</v>
      </c>
    </row>
    <row r="2851" spans="1:7" x14ac:dyDescent="0.35">
      <c r="A2851" t="s">
        <v>692</v>
      </c>
      <c r="B2851" t="s">
        <v>310</v>
      </c>
      <c r="C2851" t="s">
        <v>53</v>
      </c>
      <c r="D2851">
        <v>4</v>
      </c>
      <c r="E2851">
        <v>6234.8906010000001</v>
      </c>
      <c r="F2851">
        <v>416660.31989699998</v>
      </c>
      <c r="G2851" s="1">
        <f t="shared" si="44"/>
        <v>41.666031989699995</v>
      </c>
    </row>
    <row r="2852" spans="1:7" x14ac:dyDescent="0.35">
      <c r="A2852" t="s">
        <v>692</v>
      </c>
      <c r="B2852" t="s">
        <v>310</v>
      </c>
      <c r="C2852" t="s">
        <v>53</v>
      </c>
      <c r="D2852">
        <v>5</v>
      </c>
      <c r="E2852">
        <v>15411.314845999999</v>
      </c>
      <c r="F2852">
        <v>900624.47973999998</v>
      </c>
      <c r="G2852" s="1">
        <f t="shared" si="44"/>
        <v>90.062447973999994</v>
      </c>
    </row>
    <row r="2853" spans="1:7" x14ac:dyDescent="0.35">
      <c r="A2853" t="s">
        <v>692</v>
      </c>
      <c r="B2853" t="s">
        <v>310</v>
      </c>
      <c r="C2853" t="s">
        <v>53</v>
      </c>
      <c r="D2853">
        <v>5</v>
      </c>
      <c r="E2853">
        <v>5372.9518070000004</v>
      </c>
      <c r="F2853">
        <v>416875.45199999999</v>
      </c>
      <c r="G2853" s="1">
        <f t="shared" si="44"/>
        <v>41.687545200000002</v>
      </c>
    </row>
    <row r="2854" spans="1:7" x14ac:dyDescent="0.35">
      <c r="A2854" t="s">
        <v>692</v>
      </c>
      <c r="B2854" t="s">
        <v>310</v>
      </c>
      <c r="C2854" t="s">
        <v>53</v>
      </c>
      <c r="D2854">
        <v>4</v>
      </c>
      <c r="E2854">
        <v>78711.831038000004</v>
      </c>
      <c r="F2854">
        <v>19928181.001967002</v>
      </c>
      <c r="G2854" s="1">
        <f t="shared" si="44"/>
        <v>1992.8181001967002</v>
      </c>
    </row>
    <row r="2855" spans="1:7" x14ac:dyDescent="0.35">
      <c r="A2855" t="s">
        <v>692</v>
      </c>
      <c r="B2855" t="s">
        <v>310</v>
      </c>
      <c r="C2855" t="s">
        <v>53</v>
      </c>
      <c r="D2855">
        <v>5</v>
      </c>
      <c r="E2855">
        <v>12042.509835999999</v>
      </c>
      <c r="F2855">
        <v>2049478.1618850001</v>
      </c>
      <c r="G2855" s="1">
        <f t="shared" si="44"/>
        <v>204.94781618850001</v>
      </c>
    </row>
    <row r="2856" spans="1:7" x14ac:dyDescent="0.35">
      <c r="A2856" t="s">
        <v>692</v>
      </c>
      <c r="B2856" t="s">
        <v>310</v>
      </c>
      <c r="C2856" t="s">
        <v>53</v>
      </c>
      <c r="D2856">
        <v>4</v>
      </c>
      <c r="E2856">
        <v>1370.049276</v>
      </c>
      <c r="F2856">
        <v>43005.835815999999</v>
      </c>
      <c r="G2856" s="1">
        <f t="shared" si="44"/>
        <v>4.3005835815999998</v>
      </c>
    </row>
    <row r="2857" spans="1:7" x14ac:dyDescent="0.35">
      <c r="A2857" t="s">
        <v>692</v>
      </c>
      <c r="B2857" t="s">
        <v>310</v>
      </c>
      <c r="C2857" t="s">
        <v>53</v>
      </c>
      <c r="D2857">
        <v>4</v>
      </c>
      <c r="E2857">
        <v>10490.940091</v>
      </c>
      <c r="F2857">
        <v>1981881.2626410001</v>
      </c>
      <c r="G2857" s="1">
        <f t="shared" si="44"/>
        <v>198.18812626410002</v>
      </c>
    </row>
    <row r="2858" spans="1:7" x14ac:dyDescent="0.35">
      <c r="A2858" t="s">
        <v>692</v>
      </c>
      <c r="B2858" t="s">
        <v>310</v>
      </c>
      <c r="C2858" t="s">
        <v>53</v>
      </c>
      <c r="D2858">
        <v>5</v>
      </c>
      <c r="E2858">
        <v>374983.29162500001</v>
      </c>
      <c r="F2858">
        <v>612946214.76401806</v>
      </c>
      <c r="G2858" s="1">
        <f t="shared" si="44"/>
        <v>61294.621476401808</v>
      </c>
    </row>
    <row r="2859" spans="1:7" x14ac:dyDescent="0.35">
      <c r="A2859" t="s">
        <v>700</v>
      </c>
      <c r="B2859" t="s">
        <v>397</v>
      </c>
      <c r="C2859" t="s">
        <v>237</v>
      </c>
      <c r="D2859">
        <v>4</v>
      </c>
      <c r="E2859">
        <v>48154.805552999998</v>
      </c>
      <c r="F2859">
        <v>30007482.477495</v>
      </c>
      <c r="G2859" s="1">
        <f t="shared" si="44"/>
        <v>3000.7482477495</v>
      </c>
    </row>
    <row r="2860" spans="1:7" x14ac:dyDescent="0.35">
      <c r="A2860" t="s">
        <v>700</v>
      </c>
      <c r="B2860" t="s">
        <v>397</v>
      </c>
      <c r="C2860" t="s">
        <v>237</v>
      </c>
      <c r="D2860">
        <v>4</v>
      </c>
      <c r="E2860">
        <v>28140</v>
      </c>
      <c r="F2860">
        <v>7227000</v>
      </c>
      <c r="G2860" s="1">
        <f t="shared" si="44"/>
        <v>722.7</v>
      </c>
    </row>
    <row r="2861" spans="1:7" x14ac:dyDescent="0.35">
      <c r="A2861" t="s">
        <v>700</v>
      </c>
      <c r="B2861" t="s">
        <v>397</v>
      </c>
      <c r="C2861" t="s">
        <v>237</v>
      </c>
      <c r="D2861">
        <v>4</v>
      </c>
      <c r="E2861">
        <v>1380</v>
      </c>
      <c r="F2861">
        <v>54900</v>
      </c>
      <c r="G2861" s="1">
        <f t="shared" si="44"/>
        <v>5.49</v>
      </c>
    </row>
    <row r="2862" spans="1:7" x14ac:dyDescent="0.35">
      <c r="A2862" t="s">
        <v>700</v>
      </c>
      <c r="B2862" t="s">
        <v>397</v>
      </c>
      <c r="C2862" t="s">
        <v>237</v>
      </c>
      <c r="D2862">
        <v>4</v>
      </c>
      <c r="E2862">
        <v>1260</v>
      </c>
      <c r="F2862">
        <v>39600</v>
      </c>
      <c r="G2862" s="1">
        <f t="shared" si="44"/>
        <v>3.96</v>
      </c>
    </row>
    <row r="2863" spans="1:7" x14ac:dyDescent="0.35">
      <c r="A2863" t="s">
        <v>700</v>
      </c>
      <c r="B2863" t="s">
        <v>397</v>
      </c>
      <c r="C2863" t="s">
        <v>237</v>
      </c>
      <c r="D2863">
        <v>4</v>
      </c>
      <c r="E2863">
        <v>120</v>
      </c>
      <c r="F2863">
        <v>900</v>
      </c>
      <c r="G2863" s="1">
        <f t="shared" si="44"/>
        <v>0.09</v>
      </c>
    </row>
    <row r="2864" spans="1:7" x14ac:dyDescent="0.35">
      <c r="A2864" t="s">
        <v>700</v>
      </c>
      <c r="B2864" t="s">
        <v>397</v>
      </c>
      <c r="C2864" t="s">
        <v>237</v>
      </c>
      <c r="D2864">
        <v>5</v>
      </c>
      <c r="E2864">
        <v>4320</v>
      </c>
      <c r="F2864">
        <v>313200</v>
      </c>
      <c r="G2864" s="1">
        <f t="shared" si="44"/>
        <v>31.32</v>
      </c>
    </row>
    <row r="2865" spans="1:7" x14ac:dyDescent="0.35">
      <c r="A2865" t="s">
        <v>700</v>
      </c>
      <c r="B2865" t="s">
        <v>397</v>
      </c>
      <c r="C2865" t="s">
        <v>237</v>
      </c>
      <c r="D2865">
        <v>5</v>
      </c>
      <c r="E2865">
        <v>6600</v>
      </c>
      <c r="F2865">
        <v>725400</v>
      </c>
      <c r="G2865" s="1">
        <f t="shared" si="44"/>
        <v>72.540000000000006</v>
      </c>
    </row>
    <row r="2866" spans="1:7" x14ac:dyDescent="0.35">
      <c r="A2866" t="s">
        <v>700</v>
      </c>
      <c r="B2866" t="s">
        <v>397</v>
      </c>
      <c r="C2866" t="s">
        <v>237</v>
      </c>
      <c r="D2866">
        <v>5</v>
      </c>
      <c r="E2866">
        <v>3480</v>
      </c>
      <c r="F2866">
        <v>127800</v>
      </c>
      <c r="G2866" s="1">
        <f t="shared" si="44"/>
        <v>12.78</v>
      </c>
    </row>
    <row r="2867" spans="1:7" x14ac:dyDescent="0.35">
      <c r="A2867" t="s">
        <v>700</v>
      </c>
      <c r="B2867" t="s">
        <v>397</v>
      </c>
      <c r="C2867" t="s">
        <v>237</v>
      </c>
      <c r="D2867">
        <v>4</v>
      </c>
      <c r="E2867">
        <v>480</v>
      </c>
      <c r="F2867">
        <v>6300</v>
      </c>
      <c r="G2867" s="1">
        <f t="shared" si="44"/>
        <v>0.63</v>
      </c>
    </row>
    <row r="2868" spans="1:7" x14ac:dyDescent="0.35">
      <c r="A2868" t="s">
        <v>700</v>
      </c>
      <c r="B2868" t="s">
        <v>397</v>
      </c>
      <c r="C2868" t="s">
        <v>237</v>
      </c>
      <c r="D2868">
        <v>4</v>
      </c>
      <c r="E2868">
        <v>180</v>
      </c>
      <c r="F2868">
        <v>1800</v>
      </c>
      <c r="G2868" s="1">
        <f t="shared" si="44"/>
        <v>0.18</v>
      </c>
    </row>
    <row r="2869" spans="1:7" x14ac:dyDescent="0.35">
      <c r="A2869" t="s">
        <v>700</v>
      </c>
      <c r="B2869" t="s">
        <v>397</v>
      </c>
      <c r="C2869" t="s">
        <v>237</v>
      </c>
      <c r="D2869">
        <v>5</v>
      </c>
      <c r="E2869">
        <v>5820</v>
      </c>
      <c r="F2869">
        <v>406800</v>
      </c>
      <c r="G2869" s="1">
        <f t="shared" si="44"/>
        <v>40.68</v>
      </c>
    </row>
    <row r="2870" spans="1:7" x14ac:dyDescent="0.35">
      <c r="A2870" t="s">
        <v>700</v>
      </c>
      <c r="B2870" t="s">
        <v>397</v>
      </c>
      <c r="C2870" t="s">
        <v>237</v>
      </c>
      <c r="D2870">
        <v>4</v>
      </c>
      <c r="E2870">
        <v>1200</v>
      </c>
      <c r="F2870">
        <v>22500</v>
      </c>
      <c r="G2870" s="1">
        <f t="shared" si="44"/>
        <v>2.25</v>
      </c>
    </row>
    <row r="2871" spans="1:7" x14ac:dyDescent="0.35">
      <c r="A2871" t="s">
        <v>700</v>
      </c>
      <c r="B2871" t="s">
        <v>397</v>
      </c>
      <c r="C2871" t="s">
        <v>237</v>
      </c>
      <c r="D2871">
        <v>4</v>
      </c>
      <c r="E2871">
        <v>120</v>
      </c>
      <c r="F2871">
        <v>900</v>
      </c>
      <c r="G2871" s="1">
        <f t="shared" si="44"/>
        <v>0.09</v>
      </c>
    </row>
    <row r="2872" spans="1:7" x14ac:dyDescent="0.35">
      <c r="A2872" t="s">
        <v>700</v>
      </c>
      <c r="B2872" t="s">
        <v>397</v>
      </c>
      <c r="C2872" t="s">
        <v>237</v>
      </c>
      <c r="D2872">
        <v>5</v>
      </c>
      <c r="E2872">
        <v>3900</v>
      </c>
      <c r="F2872">
        <v>192600</v>
      </c>
      <c r="G2872" s="1">
        <f t="shared" si="44"/>
        <v>19.260000000000002</v>
      </c>
    </row>
    <row r="2873" spans="1:7" x14ac:dyDescent="0.35">
      <c r="A2873" t="s">
        <v>700</v>
      </c>
      <c r="B2873" t="s">
        <v>397</v>
      </c>
      <c r="C2873" t="s">
        <v>237</v>
      </c>
      <c r="D2873">
        <v>5</v>
      </c>
      <c r="E2873">
        <v>3120</v>
      </c>
      <c r="F2873">
        <v>172800</v>
      </c>
      <c r="G2873" s="1">
        <f t="shared" si="44"/>
        <v>17.28</v>
      </c>
    </row>
    <row r="2874" spans="1:7" x14ac:dyDescent="0.35">
      <c r="A2874" t="s">
        <v>700</v>
      </c>
      <c r="B2874" t="s">
        <v>397</v>
      </c>
      <c r="C2874" t="s">
        <v>237</v>
      </c>
      <c r="D2874">
        <v>4</v>
      </c>
      <c r="E2874">
        <v>180</v>
      </c>
      <c r="F2874">
        <v>1800</v>
      </c>
      <c r="G2874" s="1">
        <f t="shared" si="44"/>
        <v>0.18</v>
      </c>
    </row>
    <row r="2875" spans="1:7" x14ac:dyDescent="0.35">
      <c r="A2875" t="s">
        <v>700</v>
      </c>
      <c r="B2875" t="s">
        <v>397</v>
      </c>
      <c r="C2875" t="s">
        <v>237</v>
      </c>
      <c r="D2875">
        <v>4</v>
      </c>
      <c r="E2875">
        <v>840</v>
      </c>
      <c r="F2875">
        <v>16200</v>
      </c>
      <c r="G2875" s="1">
        <f t="shared" si="44"/>
        <v>1.62</v>
      </c>
    </row>
    <row r="2876" spans="1:7" x14ac:dyDescent="0.35">
      <c r="A2876" t="s">
        <v>700</v>
      </c>
      <c r="B2876" t="s">
        <v>397</v>
      </c>
      <c r="C2876" t="s">
        <v>237</v>
      </c>
      <c r="D2876">
        <v>4</v>
      </c>
      <c r="E2876">
        <v>13680</v>
      </c>
      <c r="F2876">
        <v>930600</v>
      </c>
      <c r="G2876" s="1">
        <f t="shared" si="44"/>
        <v>93.06</v>
      </c>
    </row>
    <row r="2877" spans="1:7" x14ac:dyDescent="0.35">
      <c r="A2877" t="s">
        <v>700</v>
      </c>
      <c r="B2877" t="s">
        <v>397</v>
      </c>
      <c r="C2877" t="s">
        <v>237</v>
      </c>
      <c r="D2877">
        <v>4</v>
      </c>
      <c r="E2877">
        <v>85560</v>
      </c>
      <c r="F2877">
        <v>23814900</v>
      </c>
      <c r="G2877" s="1">
        <f t="shared" si="44"/>
        <v>2381.4899999999998</v>
      </c>
    </row>
    <row r="2878" spans="1:7" x14ac:dyDescent="0.35">
      <c r="A2878" t="s">
        <v>700</v>
      </c>
      <c r="B2878" t="s">
        <v>397</v>
      </c>
      <c r="C2878" t="s">
        <v>237</v>
      </c>
      <c r="D2878">
        <v>4</v>
      </c>
      <c r="E2878">
        <v>7620</v>
      </c>
      <c r="F2878">
        <v>1243800</v>
      </c>
      <c r="G2878" s="1">
        <f t="shared" si="44"/>
        <v>124.38</v>
      </c>
    </row>
    <row r="2879" spans="1:7" x14ac:dyDescent="0.35">
      <c r="A2879" t="s">
        <v>700</v>
      </c>
      <c r="B2879" t="s">
        <v>397</v>
      </c>
      <c r="C2879" t="s">
        <v>237</v>
      </c>
      <c r="D2879">
        <v>4</v>
      </c>
      <c r="E2879">
        <v>4380</v>
      </c>
      <c r="F2879">
        <v>295200</v>
      </c>
      <c r="G2879" s="1">
        <f t="shared" si="44"/>
        <v>29.52</v>
      </c>
    </row>
    <row r="2880" spans="1:7" x14ac:dyDescent="0.35">
      <c r="A2880" t="s">
        <v>700</v>
      </c>
      <c r="B2880" t="s">
        <v>397</v>
      </c>
      <c r="C2880" t="s">
        <v>237</v>
      </c>
      <c r="D2880">
        <v>4</v>
      </c>
      <c r="E2880">
        <v>2824.6186809999999</v>
      </c>
      <c r="F2880">
        <v>92749.684676000004</v>
      </c>
      <c r="G2880" s="1">
        <f t="shared" si="44"/>
        <v>9.2749684676000008</v>
      </c>
    </row>
    <row r="2881" spans="1:7" x14ac:dyDescent="0.35">
      <c r="A2881" t="s">
        <v>700</v>
      </c>
      <c r="B2881" t="s">
        <v>397</v>
      </c>
      <c r="C2881" t="s">
        <v>237</v>
      </c>
      <c r="D2881">
        <v>4</v>
      </c>
      <c r="E2881">
        <v>2781.2613419999998</v>
      </c>
      <c r="F2881">
        <v>226099.02743300001</v>
      </c>
      <c r="G2881" s="1">
        <f t="shared" si="44"/>
        <v>22.609902743300001</v>
      </c>
    </row>
    <row r="2882" spans="1:7" x14ac:dyDescent="0.35">
      <c r="A2882" t="s">
        <v>700</v>
      </c>
      <c r="B2882" t="s">
        <v>397</v>
      </c>
      <c r="C2882" t="s">
        <v>237</v>
      </c>
      <c r="D2882">
        <v>5</v>
      </c>
      <c r="E2882">
        <v>245806.853321</v>
      </c>
      <c r="F2882">
        <v>309144297.57538003</v>
      </c>
      <c r="G2882" s="1">
        <f t="shared" si="44"/>
        <v>30914.429757538004</v>
      </c>
    </row>
    <row r="2883" spans="1:7" x14ac:dyDescent="0.35">
      <c r="A2883" t="s">
        <v>701</v>
      </c>
      <c r="B2883" t="s">
        <v>606</v>
      </c>
      <c r="C2883" t="s">
        <v>237</v>
      </c>
      <c r="D2883">
        <v>5</v>
      </c>
      <c r="E2883">
        <v>144941.00030499999</v>
      </c>
      <c r="F2883">
        <v>142095851.795394</v>
      </c>
      <c r="G2883" s="1">
        <f t="shared" ref="G2883:G2946" si="45">+F2883/10000</f>
        <v>14209.585179539401</v>
      </c>
    </row>
    <row r="2884" spans="1:7" x14ac:dyDescent="0.35">
      <c r="A2884" t="s">
        <v>705</v>
      </c>
      <c r="B2884" t="s">
        <v>619</v>
      </c>
      <c r="C2884" t="s">
        <v>237</v>
      </c>
      <c r="D2884">
        <v>5</v>
      </c>
      <c r="E2884">
        <v>52880.646718999997</v>
      </c>
      <c r="F2884">
        <v>20802549.804241002</v>
      </c>
      <c r="G2884" s="1">
        <f t="shared" si="45"/>
        <v>2080.2549804241003</v>
      </c>
    </row>
    <row r="2885" spans="1:7" x14ac:dyDescent="0.35">
      <c r="A2885" t="s">
        <v>719</v>
      </c>
      <c r="B2885" t="s">
        <v>404</v>
      </c>
      <c r="C2885" t="s">
        <v>213</v>
      </c>
      <c r="D2885">
        <v>5</v>
      </c>
      <c r="E2885">
        <v>15350.862572</v>
      </c>
      <c r="F2885">
        <v>49228.310615000002</v>
      </c>
      <c r="G2885" s="1">
        <f t="shared" si="45"/>
        <v>4.9228310615000002</v>
      </c>
    </row>
    <row r="2886" spans="1:7" x14ac:dyDescent="0.35">
      <c r="A2886" t="s">
        <v>719</v>
      </c>
      <c r="B2886" t="s">
        <v>404</v>
      </c>
      <c r="C2886" t="s">
        <v>213</v>
      </c>
      <c r="D2886">
        <v>5</v>
      </c>
      <c r="E2886">
        <v>300</v>
      </c>
      <c r="F2886">
        <v>3600</v>
      </c>
      <c r="G2886" s="1">
        <f t="shared" si="45"/>
        <v>0.36</v>
      </c>
    </row>
    <row r="2887" spans="1:7" x14ac:dyDescent="0.35">
      <c r="A2887" t="s">
        <v>719</v>
      </c>
      <c r="B2887" t="s">
        <v>404</v>
      </c>
      <c r="C2887" t="s">
        <v>213</v>
      </c>
      <c r="D2887">
        <v>5</v>
      </c>
      <c r="E2887">
        <v>120</v>
      </c>
      <c r="F2887">
        <v>900</v>
      </c>
      <c r="G2887" s="1">
        <f t="shared" si="45"/>
        <v>0.09</v>
      </c>
    </row>
    <row r="2888" spans="1:7" x14ac:dyDescent="0.35">
      <c r="A2888" t="s">
        <v>719</v>
      </c>
      <c r="B2888" t="s">
        <v>404</v>
      </c>
      <c r="C2888" t="s">
        <v>213</v>
      </c>
      <c r="D2888">
        <v>5</v>
      </c>
      <c r="E2888">
        <v>360</v>
      </c>
      <c r="F2888">
        <v>4500</v>
      </c>
      <c r="G2888" s="1">
        <f t="shared" si="45"/>
        <v>0.45</v>
      </c>
    </row>
    <row r="2889" spans="1:7" x14ac:dyDescent="0.35">
      <c r="A2889" t="s">
        <v>719</v>
      </c>
      <c r="B2889" t="s">
        <v>404</v>
      </c>
      <c r="C2889" t="s">
        <v>213</v>
      </c>
      <c r="D2889">
        <v>5</v>
      </c>
      <c r="E2889">
        <v>120</v>
      </c>
      <c r="F2889">
        <v>900</v>
      </c>
      <c r="G2889" s="1">
        <f t="shared" si="45"/>
        <v>0.09</v>
      </c>
    </row>
    <row r="2890" spans="1:7" x14ac:dyDescent="0.35">
      <c r="A2890" t="s">
        <v>719</v>
      </c>
      <c r="B2890" t="s">
        <v>404</v>
      </c>
      <c r="C2890" t="s">
        <v>213</v>
      </c>
      <c r="D2890">
        <v>5</v>
      </c>
      <c r="E2890">
        <v>120</v>
      </c>
      <c r="F2890">
        <v>900</v>
      </c>
      <c r="G2890" s="1">
        <f t="shared" si="45"/>
        <v>0.09</v>
      </c>
    </row>
    <row r="2891" spans="1:7" x14ac:dyDescent="0.35">
      <c r="A2891" t="s">
        <v>719</v>
      </c>
      <c r="B2891" t="s">
        <v>404</v>
      </c>
      <c r="C2891" t="s">
        <v>213</v>
      </c>
      <c r="D2891">
        <v>5</v>
      </c>
      <c r="E2891">
        <v>120</v>
      </c>
      <c r="F2891">
        <v>900</v>
      </c>
      <c r="G2891" s="1">
        <f t="shared" si="45"/>
        <v>0.09</v>
      </c>
    </row>
    <row r="2892" spans="1:7" x14ac:dyDescent="0.35">
      <c r="A2892" t="s">
        <v>719</v>
      </c>
      <c r="B2892" t="s">
        <v>404</v>
      </c>
      <c r="C2892" t="s">
        <v>213</v>
      </c>
      <c r="D2892">
        <v>5</v>
      </c>
      <c r="E2892">
        <v>120</v>
      </c>
      <c r="F2892">
        <v>900</v>
      </c>
      <c r="G2892" s="1">
        <f t="shared" si="45"/>
        <v>0.09</v>
      </c>
    </row>
    <row r="2893" spans="1:7" x14ac:dyDescent="0.35">
      <c r="A2893" t="s">
        <v>719</v>
      </c>
      <c r="B2893" t="s">
        <v>404</v>
      </c>
      <c r="C2893" t="s">
        <v>213</v>
      </c>
      <c r="D2893">
        <v>5</v>
      </c>
      <c r="E2893">
        <v>180</v>
      </c>
      <c r="F2893">
        <v>1800</v>
      </c>
      <c r="G2893" s="1">
        <f t="shared" si="45"/>
        <v>0.18</v>
      </c>
    </row>
    <row r="2894" spans="1:7" x14ac:dyDescent="0.35">
      <c r="A2894" t="s">
        <v>719</v>
      </c>
      <c r="B2894" t="s">
        <v>404</v>
      </c>
      <c r="C2894" t="s">
        <v>213</v>
      </c>
      <c r="D2894">
        <v>5</v>
      </c>
      <c r="E2894">
        <v>23435.062543</v>
      </c>
      <c r="F2894">
        <v>5993452.7567159999</v>
      </c>
      <c r="G2894" s="1">
        <f t="shared" si="45"/>
        <v>599.34527567160001</v>
      </c>
    </row>
    <row r="2895" spans="1:7" x14ac:dyDescent="0.35">
      <c r="A2895" t="s">
        <v>719</v>
      </c>
      <c r="B2895" t="s">
        <v>404</v>
      </c>
      <c r="C2895" t="s">
        <v>213</v>
      </c>
      <c r="D2895">
        <v>4</v>
      </c>
      <c r="E2895">
        <v>29432.644490999999</v>
      </c>
      <c r="F2895">
        <v>12792241.020339999</v>
      </c>
      <c r="G2895" s="1">
        <f t="shared" si="45"/>
        <v>1279.224102034</v>
      </c>
    </row>
    <row r="2896" spans="1:7" x14ac:dyDescent="0.35">
      <c r="A2896" t="s">
        <v>719</v>
      </c>
      <c r="B2896" t="s">
        <v>404</v>
      </c>
      <c r="C2896" t="s">
        <v>213</v>
      </c>
      <c r="D2896">
        <v>5</v>
      </c>
      <c r="E2896">
        <v>20763.268973999999</v>
      </c>
      <c r="F2896">
        <v>16290912.680754</v>
      </c>
      <c r="G2896" s="1">
        <f t="shared" si="45"/>
        <v>1629.0912680754</v>
      </c>
    </row>
    <row r="2897" spans="1:7" x14ac:dyDescent="0.35">
      <c r="A2897" t="s">
        <v>719</v>
      </c>
      <c r="B2897" t="s">
        <v>404</v>
      </c>
      <c r="C2897" t="s">
        <v>213</v>
      </c>
      <c r="D2897">
        <v>4</v>
      </c>
      <c r="E2897">
        <v>27107.054120000001</v>
      </c>
      <c r="F2897">
        <v>5498124.3830589997</v>
      </c>
      <c r="G2897" s="1">
        <f t="shared" si="45"/>
        <v>549.81243830589995</v>
      </c>
    </row>
    <row r="2898" spans="1:7" x14ac:dyDescent="0.35">
      <c r="A2898" t="s">
        <v>719</v>
      </c>
      <c r="B2898" t="s">
        <v>404</v>
      </c>
      <c r="C2898" t="s">
        <v>213</v>
      </c>
      <c r="D2898">
        <v>5</v>
      </c>
      <c r="E2898">
        <v>67180.105951000005</v>
      </c>
      <c r="F2898">
        <v>144565851.83194101</v>
      </c>
      <c r="G2898" s="1">
        <f t="shared" si="45"/>
        <v>14456.5851831941</v>
      </c>
    </row>
    <row r="2899" spans="1:7" x14ac:dyDescent="0.35">
      <c r="A2899" t="s">
        <v>707</v>
      </c>
      <c r="B2899" t="s">
        <v>397</v>
      </c>
      <c r="C2899" t="s">
        <v>237</v>
      </c>
      <c r="D2899">
        <v>4</v>
      </c>
      <c r="E2899">
        <v>120</v>
      </c>
      <c r="F2899">
        <v>900</v>
      </c>
      <c r="G2899" s="1">
        <f t="shared" si="45"/>
        <v>0.09</v>
      </c>
    </row>
    <row r="2900" spans="1:7" x14ac:dyDescent="0.35">
      <c r="A2900" t="s">
        <v>707</v>
      </c>
      <c r="B2900" t="s">
        <v>397</v>
      </c>
      <c r="C2900" t="s">
        <v>237</v>
      </c>
      <c r="D2900">
        <v>4</v>
      </c>
      <c r="E2900">
        <v>180</v>
      </c>
      <c r="F2900">
        <v>1800</v>
      </c>
      <c r="G2900" s="1">
        <f t="shared" si="45"/>
        <v>0.18</v>
      </c>
    </row>
    <row r="2901" spans="1:7" x14ac:dyDescent="0.35">
      <c r="A2901" t="s">
        <v>707</v>
      </c>
      <c r="B2901" t="s">
        <v>397</v>
      </c>
      <c r="C2901" t="s">
        <v>237</v>
      </c>
      <c r="D2901">
        <v>4</v>
      </c>
      <c r="E2901">
        <v>660</v>
      </c>
      <c r="F2901">
        <v>12600</v>
      </c>
      <c r="G2901" s="1">
        <f t="shared" si="45"/>
        <v>1.26</v>
      </c>
    </row>
    <row r="2902" spans="1:7" x14ac:dyDescent="0.35">
      <c r="A2902" t="s">
        <v>707</v>
      </c>
      <c r="B2902" t="s">
        <v>397</v>
      </c>
      <c r="C2902" t="s">
        <v>237</v>
      </c>
      <c r="D2902">
        <v>4</v>
      </c>
      <c r="E2902">
        <v>120</v>
      </c>
      <c r="F2902">
        <v>900</v>
      </c>
      <c r="G2902" s="1">
        <f t="shared" si="45"/>
        <v>0.09</v>
      </c>
    </row>
    <row r="2903" spans="1:7" x14ac:dyDescent="0.35">
      <c r="A2903" t="s">
        <v>707</v>
      </c>
      <c r="B2903" t="s">
        <v>397</v>
      </c>
      <c r="C2903" t="s">
        <v>237</v>
      </c>
      <c r="D2903">
        <v>5</v>
      </c>
      <c r="E2903">
        <v>120</v>
      </c>
      <c r="F2903">
        <v>900</v>
      </c>
      <c r="G2903" s="1">
        <f t="shared" si="45"/>
        <v>0.09</v>
      </c>
    </row>
    <row r="2904" spans="1:7" x14ac:dyDescent="0.35">
      <c r="A2904" t="s">
        <v>707</v>
      </c>
      <c r="B2904" t="s">
        <v>397</v>
      </c>
      <c r="C2904" t="s">
        <v>237</v>
      </c>
      <c r="D2904">
        <v>4</v>
      </c>
      <c r="E2904">
        <v>480</v>
      </c>
      <c r="F2904">
        <v>7200</v>
      </c>
      <c r="G2904" s="1">
        <f t="shared" si="45"/>
        <v>0.72</v>
      </c>
    </row>
    <row r="2905" spans="1:7" x14ac:dyDescent="0.35">
      <c r="A2905" t="s">
        <v>707</v>
      </c>
      <c r="B2905" t="s">
        <v>397</v>
      </c>
      <c r="C2905" t="s">
        <v>237</v>
      </c>
      <c r="D2905">
        <v>4</v>
      </c>
      <c r="E2905">
        <v>360</v>
      </c>
      <c r="F2905">
        <v>4500</v>
      </c>
      <c r="G2905" s="1">
        <f t="shared" si="45"/>
        <v>0.45</v>
      </c>
    </row>
    <row r="2906" spans="1:7" x14ac:dyDescent="0.35">
      <c r="A2906" t="s">
        <v>707</v>
      </c>
      <c r="B2906" t="s">
        <v>397</v>
      </c>
      <c r="C2906" t="s">
        <v>237</v>
      </c>
      <c r="D2906">
        <v>4</v>
      </c>
      <c r="E2906">
        <v>2220</v>
      </c>
      <c r="F2906">
        <v>60300</v>
      </c>
      <c r="G2906" s="1">
        <f t="shared" si="45"/>
        <v>6.03</v>
      </c>
    </row>
    <row r="2907" spans="1:7" x14ac:dyDescent="0.35">
      <c r="A2907" t="s">
        <v>707</v>
      </c>
      <c r="B2907" t="s">
        <v>397</v>
      </c>
      <c r="C2907" t="s">
        <v>237</v>
      </c>
      <c r="D2907">
        <v>4</v>
      </c>
      <c r="E2907">
        <v>120</v>
      </c>
      <c r="F2907">
        <v>900</v>
      </c>
      <c r="G2907" s="1">
        <f t="shared" si="45"/>
        <v>0.09</v>
      </c>
    </row>
    <row r="2908" spans="1:7" x14ac:dyDescent="0.35">
      <c r="A2908" t="s">
        <v>707</v>
      </c>
      <c r="B2908" t="s">
        <v>397</v>
      </c>
      <c r="C2908" t="s">
        <v>237</v>
      </c>
      <c r="D2908">
        <v>5</v>
      </c>
      <c r="E2908">
        <v>4140</v>
      </c>
      <c r="F2908">
        <v>215100</v>
      </c>
      <c r="G2908" s="1">
        <f t="shared" si="45"/>
        <v>21.51</v>
      </c>
    </row>
    <row r="2909" spans="1:7" x14ac:dyDescent="0.35">
      <c r="A2909" t="s">
        <v>707</v>
      </c>
      <c r="B2909" t="s">
        <v>397</v>
      </c>
      <c r="C2909" t="s">
        <v>237</v>
      </c>
      <c r="D2909">
        <v>5</v>
      </c>
      <c r="E2909">
        <v>10500</v>
      </c>
      <c r="F2909">
        <v>891000</v>
      </c>
      <c r="G2909" s="1">
        <f t="shared" si="45"/>
        <v>89.1</v>
      </c>
    </row>
    <row r="2910" spans="1:7" x14ac:dyDescent="0.35">
      <c r="A2910" t="s">
        <v>707</v>
      </c>
      <c r="B2910" t="s">
        <v>397</v>
      </c>
      <c r="C2910" t="s">
        <v>237</v>
      </c>
      <c r="D2910">
        <v>5</v>
      </c>
      <c r="E2910">
        <v>120</v>
      </c>
      <c r="F2910">
        <v>900</v>
      </c>
      <c r="G2910" s="1">
        <f t="shared" si="45"/>
        <v>0.09</v>
      </c>
    </row>
    <row r="2911" spans="1:7" x14ac:dyDescent="0.35">
      <c r="A2911" t="s">
        <v>707</v>
      </c>
      <c r="B2911" t="s">
        <v>397</v>
      </c>
      <c r="C2911" t="s">
        <v>237</v>
      </c>
      <c r="D2911">
        <v>5</v>
      </c>
      <c r="E2911">
        <v>2700</v>
      </c>
      <c r="F2911">
        <v>135900</v>
      </c>
      <c r="G2911" s="1">
        <f t="shared" si="45"/>
        <v>13.59</v>
      </c>
    </row>
    <row r="2912" spans="1:7" x14ac:dyDescent="0.35">
      <c r="A2912" t="s">
        <v>707</v>
      </c>
      <c r="B2912" t="s">
        <v>397</v>
      </c>
      <c r="C2912" t="s">
        <v>237</v>
      </c>
      <c r="D2912">
        <v>5</v>
      </c>
      <c r="E2912">
        <v>10680</v>
      </c>
      <c r="F2912">
        <v>826200</v>
      </c>
      <c r="G2912" s="1">
        <f t="shared" si="45"/>
        <v>82.62</v>
      </c>
    </row>
    <row r="2913" spans="1:7" x14ac:dyDescent="0.35">
      <c r="A2913" t="s">
        <v>707</v>
      </c>
      <c r="B2913" t="s">
        <v>397</v>
      </c>
      <c r="C2913" t="s">
        <v>237</v>
      </c>
      <c r="D2913">
        <v>4</v>
      </c>
      <c r="E2913">
        <v>120</v>
      </c>
      <c r="F2913">
        <v>900</v>
      </c>
      <c r="G2913" s="1">
        <f t="shared" si="45"/>
        <v>0.09</v>
      </c>
    </row>
    <row r="2914" spans="1:7" x14ac:dyDescent="0.35">
      <c r="A2914" t="s">
        <v>707</v>
      </c>
      <c r="B2914" t="s">
        <v>397</v>
      </c>
      <c r="C2914" t="s">
        <v>237</v>
      </c>
      <c r="D2914">
        <v>4</v>
      </c>
      <c r="E2914">
        <v>120</v>
      </c>
      <c r="F2914">
        <v>900</v>
      </c>
      <c r="G2914" s="1">
        <f t="shared" si="45"/>
        <v>0.09</v>
      </c>
    </row>
    <row r="2915" spans="1:7" x14ac:dyDescent="0.35">
      <c r="A2915" t="s">
        <v>707</v>
      </c>
      <c r="B2915" t="s">
        <v>397</v>
      </c>
      <c r="C2915" t="s">
        <v>237</v>
      </c>
      <c r="D2915">
        <v>4</v>
      </c>
      <c r="E2915">
        <v>720</v>
      </c>
      <c r="F2915">
        <v>11700</v>
      </c>
      <c r="G2915" s="1">
        <f t="shared" si="45"/>
        <v>1.17</v>
      </c>
    </row>
    <row r="2916" spans="1:7" x14ac:dyDescent="0.35">
      <c r="A2916" t="s">
        <v>707</v>
      </c>
      <c r="B2916" t="s">
        <v>397</v>
      </c>
      <c r="C2916" t="s">
        <v>237</v>
      </c>
      <c r="D2916">
        <v>5</v>
      </c>
      <c r="E2916">
        <v>7440</v>
      </c>
      <c r="F2916">
        <v>659700</v>
      </c>
      <c r="G2916" s="1">
        <f t="shared" si="45"/>
        <v>65.97</v>
      </c>
    </row>
    <row r="2917" spans="1:7" x14ac:dyDescent="0.35">
      <c r="A2917" t="s">
        <v>707</v>
      </c>
      <c r="B2917" t="s">
        <v>397</v>
      </c>
      <c r="C2917" t="s">
        <v>237</v>
      </c>
      <c r="D2917">
        <v>5</v>
      </c>
      <c r="E2917">
        <v>3240</v>
      </c>
      <c r="F2917">
        <v>147600</v>
      </c>
      <c r="G2917" s="1">
        <f t="shared" si="45"/>
        <v>14.76</v>
      </c>
    </row>
    <row r="2918" spans="1:7" x14ac:dyDescent="0.35">
      <c r="A2918" t="s">
        <v>707</v>
      </c>
      <c r="B2918" t="s">
        <v>397</v>
      </c>
      <c r="C2918" t="s">
        <v>237</v>
      </c>
      <c r="D2918">
        <v>5</v>
      </c>
      <c r="E2918">
        <v>8400</v>
      </c>
      <c r="F2918">
        <v>558000</v>
      </c>
      <c r="G2918" s="1">
        <f t="shared" si="45"/>
        <v>55.8</v>
      </c>
    </row>
    <row r="2919" spans="1:7" x14ac:dyDescent="0.35">
      <c r="A2919" t="s">
        <v>707</v>
      </c>
      <c r="B2919" t="s">
        <v>397</v>
      </c>
      <c r="C2919" t="s">
        <v>237</v>
      </c>
      <c r="D2919">
        <v>5</v>
      </c>
      <c r="E2919">
        <v>10260</v>
      </c>
      <c r="F2919">
        <v>726300</v>
      </c>
      <c r="G2919" s="1">
        <f t="shared" si="45"/>
        <v>72.63</v>
      </c>
    </row>
    <row r="2920" spans="1:7" x14ac:dyDescent="0.35">
      <c r="A2920" t="s">
        <v>707</v>
      </c>
      <c r="B2920" t="s">
        <v>397</v>
      </c>
      <c r="C2920" t="s">
        <v>237</v>
      </c>
      <c r="D2920">
        <v>5</v>
      </c>
      <c r="E2920">
        <v>5400</v>
      </c>
      <c r="F2920">
        <v>382500</v>
      </c>
      <c r="G2920" s="1">
        <f t="shared" si="45"/>
        <v>38.25</v>
      </c>
    </row>
    <row r="2921" spans="1:7" x14ac:dyDescent="0.35">
      <c r="A2921" t="s">
        <v>707</v>
      </c>
      <c r="B2921" t="s">
        <v>397</v>
      </c>
      <c r="C2921" t="s">
        <v>237</v>
      </c>
      <c r="D2921">
        <v>4</v>
      </c>
      <c r="E2921">
        <v>3000</v>
      </c>
      <c r="F2921">
        <v>118800</v>
      </c>
      <c r="G2921" s="1">
        <f t="shared" si="45"/>
        <v>11.88</v>
      </c>
    </row>
    <row r="2922" spans="1:7" x14ac:dyDescent="0.35">
      <c r="A2922" t="s">
        <v>707</v>
      </c>
      <c r="B2922" t="s">
        <v>397</v>
      </c>
      <c r="C2922" t="s">
        <v>237</v>
      </c>
      <c r="D2922">
        <v>5</v>
      </c>
      <c r="E2922">
        <v>7100.1893540000001</v>
      </c>
      <c r="F2922">
        <v>489782.72762800002</v>
      </c>
      <c r="G2922" s="1">
        <f t="shared" si="45"/>
        <v>48.978272762800003</v>
      </c>
    </row>
    <row r="2923" spans="1:7" x14ac:dyDescent="0.35">
      <c r="A2923" t="s">
        <v>707</v>
      </c>
      <c r="B2923" t="s">
        <v>397</v>
      </c>
      <c r="C2923" t="s">
        <v>237</v>
      </c>
      <c r="D2923">
        <v>5</v>
      </c>
      <c r="E2923">
        <v>21000</v>
      </c>
      <c r="F2923">
        <v>2799900</v>
      </c>
      <c r="G2923" s="1">
        <f t="shared" si="45"/>
        <v>279.99</v>
      </c>
    </row>
    <row r="2924" spans="1:7" x14ac:dyDescent="0.35">
      <c r="A2924" t="s">
        <v>707</v>
      </c>
      <c r="B2924" t="s">
        <v>397</v>
      </c>
      <c r="C2924" t="s">
        <v>237</v>
      </c>
      <c r="D2924">
        <v>5</v>
      </c>
      <c r="E2924">
        <v>7246.4470469999997</v>
      </c>
      <c r="F2924">
        <v>1146204.9718230001</v>
      </c>
      <c r="G2924" s="1">
        <f t="shared" si="45"/>
        <v>114.62049718230001</v>
      </c>
    </row>
    <row r="2925" spans="1:7" x14ac:dyDescent="0.35">
      <c r="A2925" t="s">
        <v>707</v>
      </c>
      <c r="B2925" t="s">
        <v>397</v>
      </c>
      <c r="C2925" t="s">
        <v>237</v>
      </c>
      <c r="D2925">
        <v>4</v>
      </c>
      <c r="E2925">
        <v>249730.24227399999</v>
      </c>
      <c r="F2925">
        <v>63971560.414797001</v>
      </c>
      <c r="G2925" s="1">
        <f t="shared" si="45"/>
        <v>6397.1560414797004</v>
      </c>
    </row>
    <row r="2926" spans="1:7" x14ac:dyDescent="0.35">
      <c r="A2926" t="s">
        <v>707</v>
      </c>
      <c r="B2926" t="s">
        <v>397</v>
      </c>
      <c r="C2926" t="s">
        <v>237</v>
      </c>
      <c r="D2926">
        <v>5</v>
      </c>
      <c r="E2926">
        <v>151744.40690199999</v>
      </c>
      <c r="F2926">
        <v>303992420.03973502</v>
      </c>
      <c r="G2926" s="1">
        <f t="shared" si="45"/>
        <v>30399.242003973501</v>
      </c>
    </row>
    <row r="2927" spans="1:7" x14ac:dyDescent="0.35">
      <c r="A2927" t="s">
        <v>724</v>
      </c>
      <c r="B2927" t="s">
        <v>606</v>
      </c>
      <c r="C2927" t="s">
        <v>237</v>
      </c>
      <c r="D2927">
        <v>4</v>
      </c>
      <c r="E2927">
        <v>120</v>
      </c>
      <c r="F2927">
        <v>900</v>
      </c>
      <c r="G2927" s="1">
        <f t="shared" si="45"/>
        <v>0.09</v>
      </c>
    </row>
    <row r="2928" spans="1:7" x14ac:dyDescent="0.35">
      <c r="A2928" t="s">
        <v>724</v>
      </c>
      <c r="B2928" t="s">
        <v>606</v>
      </c>
      <c r="C2928" t="s">
        <v>237</v>
      </c>
      <c r="D2928">
        <v>5</v>
      </c>
      <c r="E2928">
        <v>120</v>
      </c>
      <c r="F2928">
        <v>900</v>
      </c>
      <c r="G2928" s="1">
        <f t="shared" si="45"/>
        <v>0.09</v>
      </c>
    </row>
    <row r="2929" spans="1:7" x14ac:dyDescent="0.35">
      <c r="A2929" t="s">
        <v>724</v>
      </c>
      <c r="B2929" t="s">
        <v>606</v>
      </c>
      <c r="C2929" t="s">
        <v>237</v>
      </c>
      <c r="D2929">
        <v>4</v>
      </c>
      <c r="E2929">
        <v>120</v>
      </c>
      <c r="F2929">
        <v>900</v>
      </c>
      <c r="G2929" s="1">
        <f t="shared" si="45"/>
        <v>0.09</v>
      </c>
    </row>
    <row r="2930" spans="1:7" x14ac:dyDescent="0.35">
      <c r="A2930" t="s">
        <v>724</v>
      </c>
      <c r="B2930" t="s">
        <v>606</v>
      </c>
      <c r="C2930" t="s">
        <v>237</v>
      </c>
      <c r="D2930">
        <v>5</v>
      </c>
      <c r="E2930">
        <v>3920.3498460000001</v>
      </c>
      <c r="F2930">
        <v>12085.680689000001</v>
      </c>
      <c r="G2930" s="1">
        <f t="shared" si="45"/>
        <v>1.2085680689</v>
      </c>
    </row>
    <row r="2931" spans="1:7" x14ac:dyDescent="0.35">
      <c r="A2931" t="s">
        <v>724</v>
      </c>
      <c r="B2931" t="s">
        <v>606</v>
      </c>
      <c r="C2931" t="s">
        <v>237</v>
      </c>
      <c r="D2931">
        <v>5</v>
      </c>
      <c r="E2931">
        <v>11439.536912</v>
      </c>
      <c r="F2931">
        <v>38020.448876000002</v>
      </c>
      <c r="G2931" s="1">
        <f t="shared" si="45"/>
        <v>3.8020448876000001</v>
      </c>
    </row>
    <row r="2932" spans="1:7" x14ac:dyDescent="0.35">
      <c r="A2932" t="s">
        <v>724</v>
      </c>
      <c r="B2932" t="s">
        <v>606</v>
      </c>
      <c r="C2932" t="s">
        <v>237</v>
      </c>
      <c r="D2932">
        <v>4</v>
      </c>
      <c r="E2932">
        <v>63887.756463999998</v>
      </c>
      <c r="F2932">
        <v>209842.188455</v>
      </c>
      <c r="G2932" s="1">
        <f t="shared" si="45"/>
        <v>20.984218845499999</v>
      </c>
    </row>
    <row r="2933" spans="1:7" x14ac:dyDescent="0.35">
      <c r="A2933" t="s">
        <v>724</v>
      </c>
      <c r="B2933" t="s">
        <v>606</v>
      </c>
      <c r="C2933" t="s">
        <v>237</v>
      </c>
      <c r="D2933">
        <v>5</v>
      </c>
      <c r="E2933">
        <v>58810.214695000002</v>
      </c>
      <c r="F2933">
        <v>188941.12620100001</v>
      </c>
      <c r="G2933" s="1">
        <f t="shared" si="45"/>
        <v>18.8941126201</v>
      </c>
    </row>
    <row r="2934" spans="1:7" x14ac:dyDescent="0.35">
      <c r="A2934" t="s">
        <v>724</v>
      </c>
      <c r="B2934" t="s">
        <v>606</v>
      </c>
      <c r="C2934" t="s">
        <v>237</v>
      </c>
      <c r="D2934">
        <v>4</v>
      </c>
      <c r="E2934">
        <v>50925.052699</v>
      </c>
      <c r="F2934">
        <v>162760.84788300001</v>
      </c>
      <c r="G2934" s="1">
        <f t="shared" si="45"/>
        <v>16.2760847883</v>
      </c>
    </row>
    <row r="2935" spans="1:7" x14ac:dyDescent="0.35">
      <c r="A2935" t="s">
        <v>724</v>
      </c>
      <c r="B2935" t="s">
        <v>606</v>
      </c>
      <c r="C2935" t="s">
        <v>237</v>
      </c>
      <c r="D2935">
        <v>4</v>
      </c>
      <c r="E2935">
        <v>120</v>
      </c>
      <c r="F2935">
        <v>900</v>
      </c>
      <c r="G2935" s="1">
        <f t="shared" si="45"/>
        <v>0.09</v>
      </c>
    </row>
    <row r="2936" spans="1:7" x14ac:dyDescent="0.35">
      <c r="A2936" t="s">
        <v>724</v>
      </c>
      <c r="B2936" t="s">
        <v>606</v>
      </c>
      <c r="C2936" t="s">
        <v>237</v>
      </c>
      <c r="D2936">
        <v>4</v>
      </c>
      <c r="E2936">
        <v>120</v>
      </c>
      <c r="F2936">
        <v>900</v>
      </c>
      <c r="G2936" s="1">
        <f t="shared" si="45"/>
        <v>0.09</v>
      </c>
    </row>
    <row r="2937" spans="1:7" x14ac:dyDescent="0.35">
      <c r="A2937" t="s">
        <v>724</v>
      </c>
      <c r="B2937" t="s">
        <v>606</v>
      </c>
      <c r="C2937" t="s">
        <v>237</v>
      </c>
      <c r="D2937">
        <v>5</v>
      </c>
      <c r="E2937">
        <v>36363.262738999998</v>
      </c>
      <c r="F2937">
        <v>47954188.786066003</v>
      </c>
      <c r="G2937" s="1">
        <f t="shared" si="45"/>
        <v>4795.4188786066006</v>
      </c>
    </row>
    <row r="2938" spans="1:7" x14ac:dyDescent="0.35">
      <c r="A2938" t="s">
        <v>724</v>
      </c>
      <c r="B2938" t="s">
        <v>606</v>
      </c>
      <c r="C2938" t="s">
        <v>237</v>
      </c>
      <c r="D2938">
        <v>5</v>
      </c>
      <c r="E2938">
        <v>25954.366431999999</v>
      </c>
      <c r="F2938">
        <v>26227955.715985999</v>
      </c>
      <c r="G2938" s="1">
        <f t="shared" si="45"/>
        <v>2622.7955715986</v>
      </c>
    </row>
    <row r="2939" spans="1:7" x14ac:dyDescent="0.35">
      <c r="A2939" t="s">
        <v>724</v>
      </c>
      <c r="B2939" t="s">
        <v>606</v>
      </c>
      <c r="C2939" t="s">
        <v>237</v>
      </c>
      <c r="D2939">
        <v>5</v>
      </c>
      <c r="E2939">
        <v>9420</v>
      </c>
      <c r="F2939">
        <v>2292300</v>
      </c>
      <c r="G2939" s="1">
        <f t="shared" si="45"/>
        <v>229.23</v>
      </c>
    </row>
    <row r="2940" spans="1:7" x14ac:dyDescent="0.35">
      <c r="A2940" t="s">
        <v>724</v>
      </c>
      <c r="B2940" t="s">
        <v>606</v>
      </c>
      <c r="C2940" t="s">
        <v>237</v>
      </c>
      <c r="D2940">
        <v>5</v>
      </c>
      <c r="E2940">
        <v>3780</v>
      </c>
      <c r="F2940">
        <v>540900</v>
      </c>
      <c r="G2940" s="1">
        <f t="shared" si="45"/>
        <v>54.09</v>
      </c>
    </row>
    <row r="2941" spans="1:7" x14ac:dyDescent="0.35">
      <c r="A2941" t="s">
        <v>724</v>
      </c>
      <c r="B2941" t="s">
        <v>606</v>
      </c>
      <c r="C2941" t="s">
        <v>237</v>
      </c>
      <c r="D2941">
        <v>5</v>
      </c>
      <c r="E2941">
        <v>12900</v>
      </c>
      <c r="F2941">
        <v>2680200</v>
      </c>
      <c r="G2941" s="1">
        <f t="shared" si="45"/>
        <v>268.02</v>
      </c>
    </row>
    <row r="2942" spans="1:7" x14ac:dyDescent="0.35">
      <c r="A2942" t="s">
        <v>724</v>
      </c>
      <c r="B2942" t="s">
        <v>606</v>
      </c>
      <c r="C2942" t="s">
        <v>237</v>
      </c>
      <c r="D2942">
        <v>5</v>
      </c>
      <c r="E2942">
        <v>180</v>
      </c>
      <c r="F2942">
        <v>1800</v>
      </c>
      <c r="G2942" s="1">
        <f t="shared" si="45"/>
        <v>0.18</v>
      </c>
    </row>
    <row r="2943" spans="1:7" x14ac:dyDescent="0.35">
      <c r="A2943" t="s">
        <v>724</v>
      </c>
      <c r="B2943" t="s">
        <v>606</v>
      </c>
      <c r="C2943" t="s">
        <v>237</v>
      </c>
      <c r="D2943">
        <v>5</v>
      </c>
      <c r="E2943">
        <v>19560</v>
      </c>
      <c r="F2943">
        <v>3335400</v>
      </c>
      <c r="G2943" s="1">
        <f t="shared" si="45"/>
        <v>333.54</v>
      </c>
    </row>
    <row r="2944" spans="1:7" x14ac:dyDescent="0.35">
      <c r="A2944" t="s">
        <v>724</v>
      </c>
      <c r="B2944" t="s">
        <v>606</v>
      </c>
      <c r="C2944" t="s">
        <v>237</v>
      </c>
      <c r="D2944">
        <v>4</v>
      </c>
      <c r="E2944">
        <v>120</v>
      </c>
      <c r="F2944">
        <v>900</v>
      </c>
      <c r="G2944" s="1">
        <f t="shared" si="45"/>
        <v>0.09</v>
      </c>
    </row>
    <row r="2945" spans="1:7" x14ac:dyDescent="0.35">
      <c r="A2945" t="s">
        <v>724</v>
      </c>
      <c r="B2945" t="s">
        <v>606</v>
      </c>
      <c r="C2945" t="s">
        <v>237</v>
      </c>
      <c r="D2945">
        <v>4</v>
      </c>
      <c r="E2945">
        <v>120</v>
      </c>
      <c r="F2945">
        <v>900</v>
      </c>
      <c r="G2945" s="1">
        <f t="shared" si="45"/>
        <v>0.09</v>
      </c>
    </row>
    <row r="2946" spans="1:7" x14ac:dyDescent="0.35">
      <c r="A2946" t="s">
        <v>724</v>
      </c>
      <c r="B2946" t="s">
        <v>606</v>
      </c>
      <c r="C2946" t="s">
        <v>237</v>
      </c>
      <c r="D2946">
        <v>5</v>
      </c>
      <c r="E2946">
        <v>5760</v>
      </c>
      <c r="F2946">
        <v>856800</v>
      </c>
      <c r="G2946" s="1">
        <f t="shared" si="45"/>
        <v>85.68</v>
      </c>
    </row>
    <row r="2947" spans="1:7" x14ac:dyDescent="0.35">
      <c r="A2947" t="s">
        <v>724</v>
      </c>
      <c r="B2947" t="s">
        <v>606</v>
      </c>
      <c r="C2947" t="s">
        <v>237</v>
      </c>
      <c r="D2947">
        <v>5</v>
      </c>
      <c r="E2947">
        <v>180</v>
      </c>
      <c r="F2947">
        <v>1800</v>
      </c>
      <c r="G2947" s="1">
        <f t="shared" ref="G2947:G3010" si="46">+F2947/10000</f>
        <v>0.18</v>
      </c>
    </row>
    <row r="2948" spans="1:7" x14ac:dyDescent="0.35">
      <c r="A2948" t="s">
        <v>724</v>
      </c>
      <c r="B2948" t="s">
        <v>606</v>
      </c>
      <c r="C2948" t="s">
        <v>237</v>
      </c>
      <c r="D2948">
        <v>5</v>
      </c>
      <c r="E2948">
        <v>3000</v>
      </c>
      <c r="F2948">
        <v>250200</v>
      </c>
      <c r="G2948" s="1">
        <f t="shared" si="46"/>
        <v>25.02</v>
      </c>
    </row>
    <row r="2949" spans="1:7" x14ac:dyDescent="0.35">
      <c r="A2949" t="s">
        <v>724</v>
      </c>
      <c r="B2949" t="s">
        <v>606</v>
      </c>
      <c r="C2949" t="s">
        <v>237</v>
      </c>
      <c r="D2949">
        <v>5</v>
      </c>
      <c r="E2949">
        <v>120</v>
      </c>
      <c r="F2949">
        <v>900</v>
      </c>
      <c r="G2949" s="1">
        <f t="shared" si="46"/>
        <v>0.09</v>
      </c>
    </row>
    <row r="2950" spans="1:7" x14ac:dyDescent="0.35">
      <c r="A2950" t="s">
        <v>724</v>
      </c>
      <c r="B2950" t="s">
        <v>606</v>
      </c>
      <c r="C2950" t="s">
        <v>237</v>
      </c>
      <c r="D2950">
        <v>5</v>
      </c>
      <c r="E2950">
        <v>3120</v>
      </c>
      <c r="F2950">
        <v>117000</v>
      </c>
      <c r="G2950" s="1">
        <f t="shared" si="46"/>
        <v>11.7</v>
      </c>
    </row>
    <row r="2951" spans="1:7" x14ac:dyDescent="0.35">
      <c r="A2951" t="s">
        <v>724</v>
      </c>
      <c r="B2951" t="s">
        <v>606</v>
      </c>
      <c r="C2951" t="s">
        <v>237</v>
      </c>
      <c r="D2951">
        <v>5</v>
      </c>
      <c r="E2951">
        <v>4020</v>
      </c>
      <c r="F2951">
        <v>186300</v>
      </c>
      <c r="G2951" s="1">
        <f t="shared" si="46"/>
        <v>18.63</v>
      </c>
    </row>
    <row r="2952" spans="1:7" x14ac:dyDescent="0.35">
      <c r="A2952" t="s">
        <v>724</v>
      </c>
      <c r="B2952" t="s">
        <v>606</v>
      </c>
      <c r="C2952" t="s">
        <v>237</v>
      </c>
      <c r="D2952">
        <v>4</v>
      </c>
      <c r="E2952">
        <v>180</v>
      </c>
      <c r="F2952">
        <v>1800</v>
      </c>
      <c r="G2952" s="1">
        <f t="shared" si="46"/>
        <v>0.18</v>
      </c>
    </row>
    <row r="2953" spans="1:7" x14ac:dyDescent="0.35">
      <c r="A2953" t="s">
        <v>724</v>
      </c>
      <c r="B2953" t="s">
        <v>606</v>
      </c>
      <c r="C2953" t="s">
        <v>237</v>
      </c>
      <c r="D2953">
        <v>5</v>
      </c>
      <c r="E2953">
        <v>420</v>
      </c>
      <c r="F2953">
        <v>9900</v>
      </c>
      <c r="G2953" s="1">
        <f t="shared" si="46"/>
        <v>0.99</v>
      </c>
    </row>
    <row r="2954" spans="1:7" x14ac:dyDescent="0.35">
      <c r="A2954" t="s">
        <v>724</v>
      </c>
      <c r="B2954" t="s">
        <v>606</v>
      </c>
      <c r="C2954" t="s">
        <v>237</v>
      </c>
      <c r="D2954">
        <v>5</v>
      </c>
      <c r="E2954">
        <v>2580</v>
      </c>
      <c r="F2954">
        <v>178200</v>
      </c>
      <c r="G2954" s="1">
        <f t="shared" si="46"/>
        <v>17.82</v>
      </c>
    </row>
    <row r="2955" spans="1:7" x14ac:dyDescent="0.35">
      <c r="A2955" t="s">
        <v>724</v>
      </c>
      <c r="B2955" t="s">
        <v>606</v>
      </c>
      <c r="C2955" t="s">
        <v>237</v>
      </c>
      <c r="D2955">
        <v>5</v>
      </c>
      <c r="E2955">
        <v>12840</v>
      </c>
      <c r="F2955">
        <v>1545300</v>
      </c>
      <c r="G2955" s="1">
        <f t="shared" si="46"/>
        <v>154.53</v>
      </c>
    </row>
    <row r="2956" spans="1:7" x14ac:dyDescent="0.35">
      <c r="A2956" t="s">
        <v>724</v>
      </c>
      <c r="B2956" t="s">
        <v>606</v>
      </c>
      <c r="C2956" t="s">
        <v>237</v>
      </c>
      <c r="D2956">
        <v>4</v>
      </c>
      <c r="E2956">
        <v>180</v>
      </c>
      <c r="F2956">
        <v>1800</v>
      </c>
      <c r="G2956" s="1">
        <f t="shared" si="46"/>
        <v>0.18</v>
      </c>
    </row>
    <row r="2957" spans="1:7" x14ac:dyDescent="0.35">
      <c r="A2957" t="s">
        <v>724</v>
      </c>
      <c r="B2957" t="s">
        <v>606</v>
      </c>
      <c r="C2957" t="s">
        <v>237</v>
      </c>
      <c r="D2957">
        <v>4</v>
      </c>
      <c r="E2957">
        <v>1500</v>
      </c>
      <c r="F2957">
        <v>27900</v>
      </c>
      <c r="G2957" s="1">
        <f t="shared" si="46"/>
        <v>2.79</v>
      </c>
    </row>
    <row r="2958" spans="1:7" x14ac:dyDescent="0.35">
      <c r="A2958" t="s">
        <v>724</v>
      </c>
      <c r="B2958" t="s">
        <v>606</v>
      </c>
      <c r="C2958" t="s">
        <v>237</v>
      </c>
      <c r="D2958">
        <v>4</v>
      </c>
      <c r="E2958">
        <v>4200</v>
      </c>
      <c r="F2958">
        <v>373500</v>
      </c>
      <c r="G2958" s="1">
        <f t="shared" si="46"/>
        <v>37.35</v>
      </c>
    </row>
    <row r="2959" spans="1:7" x14ac:dyDescent="0.35">
      <c r="A2959" t="s">
        <v>724</v>
      </c>
      <c r="B2959" t="s">
        <v>606</v>
      </c>
      <c r="C2959" t="s">
        <v>237</v>
      </c>
      <c r="D2959">
        <v>5</v>
      </c>
      <c r="E2959">
        <v>4020</v>
      </c>
      <c r="F2959">
        <v>261000</v>
      </c>
      <c r="G2959" s="1">
        <f t="shared" si="46"/>
        <v>26.1</v>
      </c>
    </row>
    <row r="2960" spans="1:7" x14ac:dyDescent="0.35">
      <c r="A2960" t="s">
        <v>724</v>
      </c>
      <c r="B2960" t="s">
        <v>606</v>
      </c>
      <c r="C2960" t="s">
        <v>237</v>
      </c>
      <c r="D2960">
        <v>5</v>
      </c>
      <c r="E2960">
        <v>120</v>
      </c>
      <c r="F2960">
        <v>900</v>
      </c>
      <c r="G2960" s="1">
        <f t="shared" si="46"/>
        <v>0.09</v>
      </c>
    </row>
    <row r="2961" spans="1:7" x14ac:dyDescent="0.35">
      <c r="A2961" t="s">
        <v>724</v>
      </c>
      <c r="B2961" t="s">
        <v>606</v>
      </c>
      <c r="C2961" t="s">
        <v>237</v>
      </c>
      <c r="D2961">
        <v>4</v>
      </c>
      <c r="E2961">
        <v>840</v>
      </c>
      <c r="F2961">
        <v>22500</v>
      </c>
      <c r="G2961" s="1">
        <f t="shared" si="46"/>
        <v>2.25</v>
      </c>
    </row>
    <row r="2962" spans="1:7" x14ac:dyDescent="0.35">
      <c r="A2962" t="s">
        <v>724</v>
      </c>
      <c r="B2962" t="s">
        <v>606</v>
      </c>
      <c r="C2962" t="s">
        <v>237</v>
      </c>
      <c r="D2962">
        <v>4</v>
      </c>
      <c r="E2962">
        <v>120</v>
      </c>
      <c r="F2962">
        <v>900</v>
      </c>
      <c r="G2962" s="1">
        <f t="shared" si="46"/>
        <v>0.09</v>
      </c>
    </row>
    <row r="2963" spans="1:7" x14ac:dyDescent="0.35">
      <c r="A2963" t="s">
        <v>724</v>
      </c>
      <c r="B2963" t="s">
        <v>606</v>
      </c>
      <c r="C2963" t="s">
        <v>237</v>
      </c>
      <c r="D2963">
        <v>4</v>
      </c>
      <c r="E2963">
        <v>360</v>
      </c>
      <c r="F2963">
        <v>5400</v>
      </c>
      <c r="G2963" s="1">
        <f t="shared" si="46"/>
        <v>0.54</v>
      </c>
    </row>
    <row r="2964" spans="1:7" x14ac:dyDescent="0.35">
      <c r="A2964" t="s">
        <v>724</v>
      </c>
      <c r="B2964" t="s">
        <v>606</v>
      </c>
      <c r="C2964" t="s">
        <v>237</v>
      </c>
      <c r="D2964">
        <v>4</v>
      </c>
      <c r="E2964">
        <v>420</v>
      </c>
      <c r="F2964">
        <v>5400</v>
      </c>
      <c r="G2964" s="1">
        <f t="shared" si="46"/>
        <v>0.54</v>
      </c>
    </row>
    <row r="2965" spans="1:7" x14ac:dyDescent="0.35">
      <c r="A2965" t="s">
        <v>724</v>
      </c>
      <c r="B2965" t="s">
        <v>606</v>
      </c>
      <c r="C2965" t="s">
        <v>237</v>
      </c>
      <c r="D2965">
        <v>4</v>
      </c>
      <c r="E2965">
        <v>55860</v>
      </c>
      <c r="F2965">
        <v>21426300</v>
      </c>
      <c r="G2965" s="1">
        <f t="shared" si="46"/>
        <v>2142.63</v>
      </c>
    </row>
    <row r="2966" spans="1:7" x14ac:dyDescent="0.35">
      <c r="A2966" t="s">
        <v>724</v>
      </c>
      <c r="B2966" t="s">
        <v>606</v>
      </c>
      <c r="C2966" t="s">
        <v>237</v>
      </c>
      <c r="D2966">
        <v>5</v>
      </c>
      <c r="E2966">
        <v>240</v>
      </c>
      <c r="F2966">
        <v>2700</v>
      </c>
      <c r="G2966" s="1">
        <f t="shared" si="46"/>
        <v>0.27</v>
      </c>
    </row>
    <row r="2967" spans="1:7" x14ac:dyDescent="0.35">
      <c r="A2967" t="s">
        <v>724</v>
      </c>
      <c r="B2967" t="s">
        <v>606</v>
      </c>
      <c r="C2967" t="s">
        <v>237</v>
      </c>
      <c r="D2967">
        <v>5</v>
      </c>
      <c r="E2967">
        <v>120</v>
      </c>
      <c r="F2967">
        <v>900</v>
      </c>
      <c r="G2967" s="1">
        <f t="shared" si="46"/>
        <v>0.09</v>
      </c>
    </row>
    <row r="2968" spans="1:7" x14ac:dyDescent="0.35">
      <c r="A2968" t="s">
        <v>724</v>
      </c>
      <c r="B2968" t="s">
        <v>606</v>
      </c>
      <c r="C2968" t="s">
        <v>237</v>
      </c>
      <c r="D2968">
        <v>5</v>
      </c>
      <c r="E2968">
        <v>120</v>
      </c>
      <c r="F2968">
        <v>900</v>
      </c>
      <c r="G2968" s="1">
        <f t="shared" si="46"/>
        <v>0.09</v>
      </c>
    </row>
    <row r="2969" spans="1:7" x14ac:dyDescent="0.35">
      <c r="A2969" t="s">
        <v>724</v>
      </c>
      <c r="B2969" t="s">
        <v>606</v>
      </c>
      <c r="C2969" t="s">
        <v>237</v>
      </c>
      <c r="D2969">
        <v>5</v>
      </c>
      <c r="E2969">
        <v>120</v>
      </c>
      <c r="F2969">
        <v>900</v>
      </c>
      <c r="G2969" s="1">
        <f t="shared" si="46"/>
        <v>0.09</v>
      </c>
    </row>
    <row r="2970" spans="1:7" x14ac:dyDescent="0.35">
      <c r="A2970" t="s">
        <v>724</v>
      </c>
      <c r="B2970" t="s">
        <v>606</v>
      </c>
      <c r="C2970" t="s">
        <v>237</v>
      </c>
      <c r="D2970">
        <v>4</v>
      </c>
      <c r="E2970">
        <v>2820</v>
      </c>
      <c r="F2970">
        <v>67500</v>
      </c>
      <c r="G2970" s="1">
        <f t="shared" si="46"/>
        <v>6.75</v>
      </c>
    </row>
    <row r="2971" spans="1:7" x14ac:dyDescent="0.35">
      <c r="A2971" t="s">
        <v>724</v>
      </c>
      <c r="B2971" t="s">
        <v>606</v>
      </c>
      <c r="C2971" t="s">
        <v>237</v>
      </c>
      <c r="D2971">
        <v>4</v>
      </c>
      <c r="E2971">
        <v>120</v>
      </c>
      <c r="F2971">
        <v>900</v>
      </c>
      <c r="G2971" s="1">
        <f t="shared" si="46"/>
        <v>0.09</v>
      </c>
    </row>
    <row r="2972" spans="1:7" x14ac:dyDescent="0.35">
      <c r="A2972" t="s">
        <v>724</v>
      </c>
      <c r="B2972" t="s">
        <v>606</v>
      </c>
      <c r="C2972" t="s">
        <v>237</v>
      </c>
      <c r="D2972">
        <v>5</v>
      </c>
      <c r="E2972">
        <v>1740</v>
      </c>
      <c r="F2972">
        <v>94500</v>
      </c>
      <c r="G2972" s="1">
        <f t="shared" si="46"/>
        <v>9.4499999999999993</v>
      </c>
    </row>
    <row r="2973" spans="1:7" x14ac:dyDescent="0.35">
      <c r="A2973" t="s">
        <v>724</v>
      </c>
      <c r="B2973" t="s">
        <v>606</v>
      </c>
      <c r="C2973" t="s">
        <v>237</v>
      </c>
      <c r="D2973">
        <v>5</v>
      </c>
      <c r="E2973">
        <v>74400</v>
      </c>
      <c r="F2973">
        <v>31822200</v>
      </c>
      <c r="G2973" s="1">
        <f t="shared" si="46"/>
        <v>3182.22</v>
      </c>
    </row>
    <row r="2974" spans="1:7" x14ac:dyDescent="0.35">
      <c r="A2974" t="s">
        <v>724</v>
      </c>
      <c r="B2974" t="s">
        <v>606</v>
      </c>
      <c r="C2974" t="s">
        <v>237</v>
      </c>
      <c r="D2974">
        <v>4</v>
      </c>
      <c r="E2974">
        <v>480</v>
      </c>
      <c r="F2974">
        <v>6300</v>
      </c>
      <c r="G2974" s="1">
        <f t="shared" si="46"/>
        <v>0.63</v>
      </c>
    </row>
    <row r="2975" spans="1:7" x14ac:dyDescent="0.35">
      <c r="A2975" t="s">
        <v>724</v>
      </c>
      <c r="B2975" t="s">
        <v>606</v>
      </c>
      <c r="C2975" t="s">
        <v>237</v>
      </c>
      <c r="D2975">
        <v>4</v>
      </c>
      <c r="E2975">
        <v>120</v>
      </c>
      <c r="F2975">
        <v>900</v>
      </c>
      <c r="G2975" s="1">
        <f t="shared" si="46"/>
        <v>0.09</v>
      </c>
    </row>
    <row r="2976" spans="1:7" x14ac:dyDescent="0.35">
      <c r="A2976" t="s">
        <v>724</v>
      </c>
      <c r="B2976" t="s">
        <v>606</v>
      </c>
      <c r="C2976" t="s">
        <v>237</v>
      </c>
      <c r="D2976">
        <v>4</v>
      </c>
      <c r="E2976">
        <v>414496.593521</v>
      </c>
      <c r="F2976">
        <v>1116828620.2507999</v>
      </c>
      <c r="G2976" s="1">
        <f t="shared" si="46"/>
        <v>111682.86202507999</v>
      </c>
    </row>
    <row r="2977" spans="1:7" x14ac:dyDescent="0.35">
      <c r="A2977" t="s">
        <v>724</v>
      </c>
      <c r="B2977" t="s">
        <v>606</v>
      </c>
      <c r="C2977" t="s">
        <v>237</v>
      </c>
      <c r="D2977">
        <v>5</v>
      </c>
      <c r="E2977">
        <v>8700</v>
      </c>
      <c r="F2977">
        <v>2217600</v>
      </c>
      <c r="G2977" s="1">
        <f t="shared" si="46"/>
        <v>221.76</v>
      </c>
    </row>
    <row r="2978" spans="1:7" x14ac:dyDescent="0.35">
      <c r="A2978" t="s">
        <v>724</v>
      </c>
      <c r="B2978" t="s">
        <v>606</v>
      </c>
      <c r="C2978" t="s">
        <v>237</v>
      </c>
      <c r="D2978">
        <v>4</v>
      </c>
      <c r="E2978">
        <v>2520</v>
      </c>
      <c r="F2978">
        <v>152100</v>
      </c>
      <c r="G2978" s="1">
        <f t="shared" si="46"/>
        <v>15.21</v>
      </c>
    </row>
    <row r="2979" spans="1:7" x14ac:dyDescent="0.35">
      <c r="A2979" t="s">
        <v>724</v>
      </c>
      <c r="B2979" t="s">
        <v>606</v>
      </c>
      <c r="C2979" t="s">
        <v>237</v>
      </c>
      <c r="D2979">
        <v>5</v>
      </c>
      <c r="E2979">
        <v>39300</v>
      </c>
      <c r="F2979">
        <v>5880600</v>
      </c>
      <c r="G2979" s="1">
        <f t="shared" si="46"/>
        <v>588.05999999999995</v>
      </c>
    </row>
    <row r="2980" spans="1:7" x14ac:dyDescent="0.35">
      <c r="A2980" t="s">
        <v>724</v>
      </c>
      <c r="B2980" t="s">
        <v>606</v>
      </c>
      <c r="C2980" t="s">
        <v>237</v>
      </c>
      <c r="D2980">
        <v>5</v>
      </c>
      <c r="E2980">
        <v>430813.86726000003</v>
      </c>
      <c r="F2980">
        <v>854251729.32991505</v>
      </c>
      <c r="G2980" s="1">
        <f t="shared" si="46"/>
        <v>85425.172932991511</v>
      </c>
    </row>
    <row r="2981" spans="1:7" x14ac:dyDescent="0.35">
      <c r="A2981" t="s">
        <v>724</v>
      </c>
      <c r="B2981" t="s">
        <v>606</v>
      </c>
      <c r="C2981" t="s">
        <v>237</v>
      </c>
      <c r="D2981">
        <v>5</v>
      </c>
      <c r="E2981">
        <v>43092.187361999997</v>
      </c>
      <c r="F2981">
        <v>42423953.254372999</v>
      </c>
      <c r="G2981" s="1">
        <f t="shared" si="46"/>
        <v>4242.3953254373</v>
      </c>
    </row>
    <row r="2982" spans="1:7" x14ac:dyDescent="0.35">
      <c r="A2982" t="s">
        <v>724</v>
      </c>
      <c r="B2982" t="s">
        <v>606</v>
      </c>
      <c r="C2982" t="s">
        <v>237</v>
      </c>
      <c r="D2982">
        <v>5</v>
      </c>
      <c r="E2982">
        <v>9720</v>
      </c>
      <c r="F2982">
        <v>1943100</v>
      </c>
      <c r="G2982" s="1">
        <f t="shared" si="46"/>
        <v>194.31</v>
      </c>
    </row>
    <row r="2983" spans="1:7" x14ac:dyDescent="0.35">
      <c r="A2983" t="s">
        <v>724</v>
      </c>
      <c r="B2983" t="s">
        <v>606</v>
      </c>
      <c r="C2983" t="s">
        <v>237</v>
      </c>
      <c r="D2983">
        <v>5</v>
      </c>
      <c r="E2983">
        <v>33780</v>
      </c>
      <c r="F2983">
        <v>9791100</v>
      </c>
      <c r="G2983" s="1">
        <f t="shared" si="46"/>
        <v>979.11</v>
      </c>
    </row>
    <row r="2984" spans="1:7" x14ac:dyDescent="0.35">
      <c r="A2984" t="s">
        <v>724</v>
      </c>
      <c r="B2984" t="s">
        <v>606</v>
      </c>
      <c r="C2984" t="s">
        <v>237</v>
      </c>
      <c r="D2984">
        <v>5</v>
      </c>
      <c r="E2984">
        <v>14820</v>
      </c>
      <c r="F2984">
        <v>2613600</v>
      </c>
      <c r="G2984" s="1">
        <f t="shared" si="46"/>
        <v>261.36</v>
      </c>
    </row>
    <row r="2985" spans="1:7" x14ac:dyDescent="0.35">
      <c r="A2985" t="s">
        <v>724</v>
      </c>
      <c r="B2985" t="s">
        <v>606</v>
      </c>
      <c r="C2985" t="s">
        <v>237</v>
      </c>
      <c r="D2985">
        <v>5</v>
      </c>
      <c r="E2985">
        <v>22800</v>
      </c>
      <c r="F2985">
        <v>5498100</v>
      </c>
      <c r="G2985" s="1">
        <f t="shared" si="46"/>
        <v>549.80999999999995</v>
      </c>
    </row>
    <row r="2986" spans="1:7" x14ac:dyDescent="0.35">
      <c r="A2986" t="s">
        <v>724</v>
      </c>
      <c r="B2986" t="s">
        <v>606</v>
      </c>
      <c r="C2986" t="s">
        <v>237</v>
      </c>
      <c r="D2986">
        <v>5</v>
      </c>
      <c r="E2986">
        <v>16560</v>
      </c>
      <c r="F2986">
        <v>2808900</v>
      </c>
      <c r="G2986" s="1">
        <f t="shared" si="46"/>
        <v>280.89</v>
      </c>
    </row>
    <row r="2987" spans="1:7" x14ac:dyDescent="0.35">
      <c r="A2987" t="s">
        <v>724</v>
      </c>
      <c r="B2987" t="s">
        <v>606</v>
      </c>
      <c r="C2987" t="s">
        <v>237</v>
      </c>
      <c r="D2987">
        <v>5</v>
      </c>
      <c r="E2987">
        <v>13560</v>
      </c>
      <c r="F2987">
        <v>1899000</v>
      </c>
      <c r="G2987" s="1">
        <f t="shared" si="46"/>
        <v>189.9</v>
      </c>
    </row>
    <row r="2988" spans="1:7" x14ac:dyDescent="0.35">
      <c r="A2988" t="s">
        <v>724</v>
      </c>
      <c r="B2988" t="s">
        <v>606</v>
      </c>
      <c r="C2988" t="s">
        <v>237</v>
      </c>
      <c r="D2988">
        <v>4</v>
      </c>
      <c r="E2988">
        <v>463173.10391200002</v>
      </c>
      <c r="F2988">
        <v>589630246.98562706</v>
      </c>
      <c r="G2988" s="1">
        <f t="shared" si="46"/>
        <v>58963.024698562709</v>
      </c>
    </row>
    <row r="2989" spans="1:7" x14ac:dyDescent="0.35">
      <c r="A2989" t="s">
        <v>724</v>
      </c>
      <c r="B2989" t="s">
        <v>606</v>
      </c>
      <c r="C2989" t="s">
        <v>237</v>
      </c>
      <c r="D2989">
        <v>4</v>
      </c>
      <c r="E2989">
        <v>821.468794</v>
      </c>
      <c r="F2989">
        <v>6697.9851440000002</v>
      </c>
      <c r="G2989" s="1">
        <f t="shared" si="46"/>
        <v>0.66979851440000004</v>
      </c>
    </row>
    <row r="2990" spans="1:7" x14ac:dyDescent="0.35">
      <c r="A2990" t="s">
        <v>724</v>
      </c>
      <c r="B2990" t="s">
        <v>606</v>
      </c>
      <c r="C2990" t="s">
        <v>237</v>
      </c>
      <c r="D2990">
        <v>5</v>
      </c>
      <c r="E2990">
        <v>2679.9389270000001</v>
      </c>
      <c r="F2990">
        <v>38663.874988000003</v>
      </c>
      <c r="G2990" s="1">
        <f t="shared" si="46"/>
        <v>3.8663874988000004</v>
      </c>
    </row>
    <row r="2991" spans="1:7" x14ac:dyDescent="0.35">
      <c r="A2991" t="s">
        <v>724</v>
      </c>
      <c r="B2991" t="s">
        <v>606</v>
      </c>
      <c r="C2991" t="s">
        <v>237</v>
      </c>
      <c r="D2991">
        <v>4</v>
      </c>
      <c r="E2991">
        <v>966.44886399999996</v>
      </c>
      <c r="F2991">
        <v>32611.971968999998</v>
      </c>
      <c r="G2991" s="1">
        <f t="shared" si="46"/>
        <v>3.2611971969</v>
      </c>
    </row>
    <row r="2992" spans="1:7" x14ac:dyDescent="0.35">
      <c r="A2992" t="s">
        <v>386</v>
      </c>
      <c r="B2992" t="s">
        <v>397</v>
      </c>
      <c r="C2992" t="s">
        <v>237</v>
      </c>
      <c r="D2992">
        <v>4</v>
      </c>
      <c r="E2992">
        <v>2100</v>
      </c>
      <c r="F2992">
        <v>103500</v>
      </c>
      <c r="G2992" s="1">
        <f t="shared" si="46"/>
        <v>10.35</v>
      </c>
    </row>
    <row r="2993" spans="1:7" x14ac:dyDescent="0.35">
      <c r="A2993" t="s">
        <v>386</v>
      </c>
      <c r="B2993" t="s">
        <v>397</v>
      </c>
      <c r="C2993" t="s">
        <v>237</v>
      </c>
      <c r="D2993">
        <v>4</v>
      </c>
      <c r="E2993">
        <v>120</v>
      </c>
      <c r="F2993">
        <v>900</v>
      </c>
      <c r="G2993" s="1">
        <f t="shared" si="46"/>
        <v>0.09</v>
      </c>
    </row>
    <row r="2994" spans="1:7" x14ac:dyDescent="0.35">
      <c r="A2994" t="s">
        <v>386</v>
      </c>
      <c r="B2994" t="s">
        <v>397</v>
      </c>
      <c r="C2994" t="s">
        <v>237</v>
      </c>
      <c r="D2994">
        <v>4</v>
      </c>
      <c r="E2994">
        <v>120</v>
      </c>
      <c r="F2994">
        <v>900</v>
      </c>
      <c r="G2994" s="1">
        <f t="shared" si="46"/>
        <v>0.09</v>
      </c>
    </row>
    <row r="2995" spans="1:7" x14ac:dyDescent="0.35">
      <c r="A2995" t="s">
        <v>386</v>
      </c>
      <c r="B2995" t="s">
        <v>397</v>
      </c>
      <c r="C2995" t="s">
        <v>237</v>
      </c>
      <c r="D2995">
        <v>5</v>
      </c>
      <c r="E2995">
        <v>3180</v>
      </c>
      <c r="F2995">
        <v>192600</v>
      </c>
      <c r="G2995" s="1">
        <f t="shared" si="46"/>
        <v>19.260000000000002</v>
      </c>
    </row>
    <row r="2996" spans="1:7" x14ac:dyDescent="0.35">
      <c r="A2996" t="s">
        <v>386</v>
      </c>
      <c r="B2996" t="s">
        <v>397</v>
      </c>
      <c r="C2996" t="s">
        <v>237</v>
      </c>
      <c r="D2996">
        <v>5</v>
      </c>
      <c r="E2996">
        <v>8580</v>
      </c>
      <c r="F2996">
        <v>630000</v>
      </c>
      <c r="G2996" s="1">
        <f t="shared" si="46"/>
        <v>63</v>
      </c>
    </row>
    <row r="2997" spans="1:7" x14ac:dyDescent="0.35">
      <c r="A2997" t="s">
        <v>386</v>
      </c>
      <c r="B2997" t="s">
        <v>397</v>
      </c>
      <c r="C2997" t="s">
        <v>237</v>
      </c>
      <c r="D2997">
        <v>5</v>
      </c>
      <c r="E2997">
        <v>4020</v>
      </c>
      <c r="F2997">
        <v>164700</v>
      </c>
      <c r="G2997" s="1">
        <f t="shared" si="46"/>
        <v>16.47</v>
      </c>
    </row>
    <row r="2998" spans="1:7" x14ac:dyDescent="0.35">
      <c r="A2998" t="s">
        <v>386</v>
      </c>
      <c r="B2998" t="s">
        <v>397</v>
      </c>
      <c r="C2998" t="s">
        <v>237</v>
      </c>
      <c r="D2998">
        <v>5</v>
      </c>
      <c r="E2998">
        <v>2880</v>
      </c>
      <c r="F2998">
        <v>127800</v>
      </c>
      <c r="G2998" s="1">
        <f t="shared" si="46"/>
        <v>12.78</v>
      </c>
    </row>
    <row r="2999" spans="1:7" x14ac:dyDescent="0.35">
      <c r="A2999" t="s">
        <v>386</v>
      </c>
      <c r="B2999" t="s">
        <v>397</v>
      </c>
      <c r="C2999" t="s">
        <v>237</v>
      </c>
      <c r="D2999">
        <v>5</v>
      </c>
      <c r="E2999">
        <v>2460</v>
      </c>
      <c r="F2999">
        <v>108000</v>
      </c>
      <c r="G2999" s="1">
        <f t="shared" si="46"/>
        <v>10.8</v>
      </c>
    </row>
    <row r="3000" spans="1:7" x14ac:dyDescent="0.35">
      <c r="A3000" t="s">
        <v>386</v>
      </c>
      <c r="B3000" t="s">
        <v>397</v>
      </c>
      <c r="C3000" t="s">
        <v>237</v>
      </c>
      <c r="D3000">
        <v>5</v>
      </c>
      <c r="E3000">
        <v>3660</v>
      </c>
      <c r="F3000">
        <v>183600</v>
      </c>
      <c r="G3000" s="1">
        <f t="shared" si="46"/>
        <v>18.36</v>
      </c>
    </row>
    <row r="3001" spans="1:7" x14ac:dyDescent="0.35">
      <c r="A3001" t="s">
        <v>386</v>
      </c>
      <c r="B3001" t="s">
        <v>397</v>
      </c>
      <c r="C3001" t="s">
        <v>237</v>
      </c>
      <c r="D3001">
        <v>5</v>
      </c>
      <c r="E3001">
        <v>17520</v>
      </c>
      <c r="F3001">
        <v>1129500</v>
      </c>
      <c r="G3001" s="1">
        <f t="shared" si="46"/>
        <v>112.95</v>
      </c>
    </row>
    <row r="3002" spans="1:7" x14ac:dyDescent="0.35">
      <c r="A3002" t="s">
        <v>386</v>
      </c>
      <c r="B3002" t="s">
        <v>397</v>
      </c>
      <c r="C3002" t="s">
        <v>237</v>
      </c>
      <c r="D3002">
        <v>5</v>
      </c>
      <c r="E3002">
        <v>5100</v>
      </c>
      <c r="F3002">
        <v>269100</v>
      </c>
      <c r="G3002" s="1">
        <f t="shared" si="46"/>
        <v>26.91</v>
      </c>
    </row>
    <row r="3003" spans="1:7" x14ac:dyDescent="0.35">
      <c r="A3003" t="s">
        <v>386</v>
      </c>
      <c r="B3003" t="s">
        <v>397</v>
      </c>
      <c r="C3003" t="s">
        <v>237</v>
      </c>
      <c r="D3003">
        <v>5</v>
      </c>
      <c r="E3003">
        <v>8160</v>
      </c>
      <c r="F3003">
        <v>452700</v>
      </c>
      <c r="G3003" s="1">
        <f t="shared" si="46"/>
        <v>45.27</v>
      </c>
    </row>
    <row r="3004" spans="1:7" x14ac:dyDescent="0.35">
      <c r="A3004" t="s">
        <v>386</v>
      </c>
      <c r="B3004" t="s">
        <v>397</v>
      </c>
      <c r="C3004" t="s">
        <v>237</v>
      </c>
      <c r="D3004">
        <v>5</v>
      </c>
      <c r="E3004">
        <v>8340</v>
      </c>
      <c r="F3004">
        <v>470700</v>
      </c>
      <c r="G3004" s="1">
        <f t="shared" si="46"/>
        <v>47.07</v>
      </c>
    </row>
    <row r="3005" spans="1:7" x14ac:dyDescent="0.35">
      <c r="A3005" t="s">
        <v>386</v>
      </c>
      <c r="B3005" t="s">
        <v>397</v>
      </c>
      <c r="C3005" t="s">
        <v>237</v>
      </c>
      <c r="D3005">
        <v>5</v>
      </c>
      <c r="E3005">
        <v>31220.466815</v>
      </c>
      <c r="F3005">
        <v>2641736.8576400001</v>
      </c>
      <c r="G3005" s="1">
        <f t="shared" si="46"/>
        <v>264.17368576400003</v>
      </c>
    </row>
    <row r="3006" spans="1:7" x14ac:dyDescent="0.35">
      <c r="A3006" t="s">
        <v>386</v>
      </c>
      <c r="B3006" t="s">
        <v>397</v>
      </c>
      <c r="C3006" t="s">
        <v>237</v>
      </c>
      <c r="D3006">
        <v>5</v>
      </c>
      <c r="E3006">
        <v>2580</v>
      </c>
      <c r="F3006">
        <v>130500</v>
      </c>
      <c r="G3006" s="1">
        <f t="shared" si="46"/>
        <v>13.05</v>
      </c>
    </row>
    <row r="3007" spans="1:7" x14ac:dyDescent="0.35">
      <c r="A3007" t="s">
        <v>386</v>
      </c>
      <c r="B3007" t="s">
        <v>397</v>
      </c>
      <c r="C3007" t="s">
        <v>237</v>
      </c>
      <c r="D3007">
        <v>4</v>
      </c>
      <c r="E3007">
        <v>2220</v>
      </c>
      <c r="F3007">
        <v>129600</v>
      </c>
      <c r="G3007" s="1">
        <f t="shared" si="46"/>
        <v>12.96</v>
      </c>
    </row>
    <row r="3008" spans="1:7" x14ac:dyDescent="0.35">
      <c r="A3008" t="s">
        <v>386</v>
      </c>
      <c r="B3008" t="s">
        <v>397</v>
      </c>
      <c r="C3008" t="s">
        <v>237</v>
      </c>
      <c r="D3008">
        <v>4</v>
      </c>
      <c r="E3008">
        <v>3900</v>
      </c>
      <c r="F3008">
        <v>173700</v>
      </c>
      <c r="G3008" s="1">
        <f t="shared" si="46"/>
        <v>17.37</v>
      </c>
    </row>
    <row r="3009" spans="1:7" x14ac:dyDescent="0.35">
      <c r="A3009" t="s">
        <v>386</v>
      </c>
      <c r="B3009" t="s">
        <v>397</v>
      </c>
      <c r="C3009" t="s">
        <v>237</v>
      </c>
      <c r="D3009">
        <v>5</v>
      </c>
      <c r="E3009">
        <v>4806.9317609999998</v>
      </c>
      <c r="F3009">
        <v>352866.05637800001</v>
      </c>
      <c r="G3009" s="1">
        <f t="shared" si="46"/>
        <v>35.286605637800001</v>
      </c>
    </row>
    <row r="3010" spans="1:7" x14ac:dyDescent="0.35">
      <c r="A3010" t="s">
        <v>386</v>
      </c>
      <c r="B3010" t="s">
        <v>397</v>
      </c>
      <c r="C3010" t="s">
        <v>237</v>
      </c>
      <c r="D3010">
        <v>4</v>
      </c>
      <c r="E3010">
        <v>420</v>
      </c>
      <c r="F3010">
        <v>5400</v>
      </c>
      <c r="G3010" s="1">
        <f t="shared" si="46"/>
        <v>0.54</v>
      </c>
    </row>
    <row r="3011" spans="1:7" x14ac:dyDescent="0.35">
      <c r="A3011" t="s">
        <v>386</v>
      </c>
      <c r="B3011" t="s">
        <v>397</v>
      </c>
      <c r="C3011" t="s">
        <v>237</v>
      </c>
      <c r="D3011">
        <v>5</v>
      </c>
      <c r="E3011">
        <v>197.68056000000001</v>
      </c>
      <c r="F3011">
        <v>1703.780487</v>
      </c>
      <c r="G3011" s="1">
        <f t="shared" ref="G3011:G3074" si="47">+F3011/10000</f>
        <v>0.17037804870000001</v>
      </c>
    </row>
    <row r="3012" spans="1:7" x14ac:dyDescent="0.35">
      <c r="A3012" t="s">
        <v>386</v>
      </c>
      <c r="B3012" t="s">
        <v>397</v>
      </c>
      <c r="C3012" t="s">
        <v>237</v>
      </c>
      <c r="D3012">
        <v>4</v>
      </c>
      <c r="E3012">
        <v>1200</v>
      </c>
      <c r="F3012">
        <v>36900</v>
      </c>
      <c r="G3012" s="1">
        <f t="shared" si="47"/>
        <v>3.69</v>
      </c>
    </row>
    <row r="3013" spans="1:7" x14ac:dyDescent="0.35">
      <c r="A3013" t="s">
        <v>386</v>
      </c>
      <c r="B3013" t="s">
        <v>397</v>
      </c>
      <c r="C3013" t="s">
        <v>237</v>
      </c>
      <c r="D3013">
        <v>5</v>
      </c>
      <c r="E3013">
        <v>771.08389799999998</v>
      </c>
      <c r="F3013">
        <v>4517.9600129999999</v>
      </c>
      <c r="G3013" s="1">
        <f t="shared" si="47"/>
        <v>0.45179600129999997</v>
      </c>
    </row>
    <row r="3014" spans="1:7" x14ac:dyDescent="0.35">
      <c r="A3014" t="s">
        <v>386</v>
      </c>
      <c r="B3014" t="s">
        <v>397</v>
      </c>
      <c r="C3014" t="s">
        <v>237</v>
      </c>
      <c r="D3014">
        <v>5</v>
      </c>
      <c r="E3014">
        <v>2040</v>
      </c>
      <c r="F3014">
        <v>141300</v>
      </c>
      <c r="G3014" s="1">
        <f t="shared" si="47"/>
        <v>14.13</v>
      </c>
    </row>
    <row r="3015" spans="1:7" x14ac:dyDescent="0.35">
      <c r="A3015" t="s">
        <v>386</v>
      </c>
      <c r="B3015" t="s">
        <v>397</v>
      </c>
      <c r="C3015" t="s">
        <v>237</v>
      </c>
      <c r="D3015">
        <v>4</v>
      </c>
      <c r="E3015">
        <v>2520</v>
      </c>
      <c r="F3015">
        <v>126000</v>
      </c>
      <c r="G3015" s="1">
        <f t="shared" si="47"/>
        <v>12.6</v>
      </c>
    </row>
    <row r="3016" spans="1:7" x14ac:dyDescent="0.35">
      <c r="A3016" t="s">
        <v>386</v>
      </c>
      <c r="B3016" t="s">
        <v>397</v>
      </c>
      <c r="C3016" t="s">
        <v>237</v>
      </c>
      <c r="D3016">
        <v>4</v>
      </c>
      <c r="E3016">
        <v>120</v>
      </c>
      <c r="F3016">
        <v>900</v>
      </c>
      <c r="G3016" s="1">
        <f t="shared" si="47"/>
        <v>0.09</v>
      </c>
    </row>
    <row r="3017" spans="1:7" x14ac:dyDescent="0.35">
      <c r="A3017" t="s">
        <v>386</v>
      </c>
      <c r="B3017" t="s">
        <v>397</v>
      </c>
      <c r="C3017" t="s">
        <v>237</v>
      </c>
      <c r="D3017">
        <v>5</v>
      </c>
      <c r="E3017">
        <v>180</v>
      </c>
      <c r="F3017">
        <v>1800</v>
      </c>
      <c r="G3017" s="1">
        <f t="shared" si="47"/>
        <v>0.18</v>
      </c>
    </row>
    <row r="3018" spans="1:7" x14ac:dyDescent="0.35">
      <c r="A3018" t="s">
        <v>386</v>
      </c>
      <c r="B3018" t="s">
        <v>397</v>
      </c>
      <c r="C3018" t="s">
        <v>237</v>
      </c>
      <c r="D3018">
        <v>5</v>
      </c>
      <c r="E3018">
        <v>837.03064700000004</v>
      </c>
      <c r="F3018">
        <v>21095.028177</v>
      </c>
      <c r="G3018" s="1">
        <f t="shared" si="47"/>
        <v>2.1095028177000001</v>
      </c>
    </row>
    <row r="3019" spans="1:7" x14ac:dyDescent="0.35">
      <c r="A3019" t="s">
        <v>386</v>
      </c>
      <c r="B3019" t="s">
        <v>397</v>
      </c>
      <c r="C3019" t="s">
        <v>237</v>
      </c>
      <c r="D3019">
        <v>5</v>
      </c>
      <c r="E3019">
        <v>120</v>
      </c>
      <c r="F3019">
        <v>900</v>
      </c>
      <c r="G3019" s="1">
        <f t="shared" si="47"/>
        <v>0.09</v>
      </c>
    </row>
    <row r="3020" spans="1:7" x14ac:dyDescent="0.35">
      <c r="A3020" t="s">
        <v>386</v>
      </c>
      <c r="B3020" t="s">
        <v>397</v>
      </c>
      <c r="C3020" t="s">
        <v>237</v>
      </c>
      <c r="D3020">
        <v>4</v>
      </c>
      <c r="E3020">
        <v>120</v>
      </c>
      <c r="F3020">
        <v>900</v>
      </c>
      <c r="G3020" s="1">
        <f t="shared" si="47"/>
        <v>0.09</v>
      </c>
    </row>
    <row r="3021" spans="1:7" x14ac:dyDescent="0.35">
      <c r="A3021" t="s">
        <v>386</v>
      </c>
      <c r="B3021" t="s">
        <v>397</v>
      </c>
      <c r="C3021" t="s">
        <v>237</v>
      </c>
      <c r="D3021">
        <v>4</v>
      </c>
      <c r="E3021">
        <v>120</v>
      </c>
      <c r="F3021">
        <v>900</v>
      </c>
      <c r="G3021" s="1">
        <f t="shared" si="47"/>
        <v>0.09</v>
      </c>
    </row>
    <row r="3022" spans="1:7" x14ac:dyDescent="0.35">
      <c r="A3022" t="s">
        <v>386</v>
      </c>
      <c r="B3022" t="s">
        <v>397</v>
      </c>
      <c r="C3022" t="s">
        <v>237</v>
      </c>
      <c r="D3022">
        <v>4</v>
      </c>
      <c r="E3022">
        <v>1620</v>
      </c>
      <c r="F3022">
        <v>52200</v>
      </c>
      <c r="G3022" s="1">
        <f t="shared" si="47"/>
        <v>5.22</v>
      </c>
    </row>
    <row r="3023" spans="1:7" x14ac:dyDescent="0.35">
      <c r="A3023" t="s">
        <v>386</v>
      </c>
      <c r="B3023" t="s">
        <v>397</v>
      </c>
      <c r="C3023" t="s">
        <v>237</v>
      </c>
      <c r="D3023">
        <v>5</v>
      </c>
      <c r="E3023">
        <v>3900</v>
      </c>
      <c r="F3023">
        <v>159300</v>
      </c>
      <c r="G3023" s="1">
        <f t="shared" si="47"/>
        <v>15.93</v>
      </c>
    </row>
    <row r="3024" spans="1:7" x14ac:dyDescent="0.35">
      <c r="A3024" t="s">
        <v>386</v>
      </c>
      <c r="B3024" t="s">
        <v>397</v>
      </c>
      <c r="C3024" t="s">
        <v>237</v>
      </c>
      <c r="D3024">
        <v>5</v>
      </c>
      <c r="E3024">
        <v>1500</v>
      </c>
      <c r="F3024">
        <v>58500</v>
      </c>
      <c r="G3024" s="1">
        <f t="shared" si="47"/>
        <v>5.85</v>
      </c>
    </row>
    <row r="3025" spans="1:7" x14ac:dyDescent="0.35">
      <c r="A3025" t="s">
        <v>386</v>
      </c>
      <c r="B3025" t="s">
        <v>397</v>
      </c>
      <c r="C3025" t="s">
        <v>237</v>
      </c>
      <c r="D3025">
        <v>5</v>
      </c>
      <c r="E3025">
        <v>1500</v>
      </c>
      <c r="F3025">
        <v>72900</v>
      </c>
      <c r="G3025" s="1">
        <f t="shared" si="47"/>
        <v>7.29</v>
      </c>
    </row>
    <row r="3026" spans="1:7" x14ac:dyDescent="0.35">
      <c r="A3026" t="s">
        <v>386</v>
      </c>
      <c r="B3026" t="s">
        <v>397</v>
      </c>
      <c r="C3026" t="s">
        <v>237</v>
      </c>
      <c r="D3026">
        <v>4</v>
      </c>
      <c r="E3026">
        <v>1860</v>
      </c>
      <c r="F3026">
        <v>131400</v>
      </c>
      <c r="G3026" s="1">
        <f t="shared" si="47"/>
        <v>13.14</v>
      </c>
    </row>
    <row r="3027" spans="1:7" x14ac:dyDescent="0.35">
      <c r="A3027" t="s">
        <v>386</v>
      </c>
      <c r="B3027" t="s">
        <v>397</v>
      </c>
      <c r="C3027" t="s">
        <v>237</v>
      </c>
      <c r="D3027">
        <v>5</v>
      </c>
      <c r="E3027">
        <v>120</v>
      </c>
      <c r="F3027">
        <v>900</v>
      </c>
      <c r="G3027" s="1">
        <f t="shared" si="47"/>
        <v>0.09</v>
      </c>
    </row>
    <row r="3028" spans="1:7" x14ac:dyDescent="0.35">
      <c r="A3028" t="s">
        <v>386</v>
      </c>
      <c r="B3028" t="s">
        <v>397</v>
      </c>
      <c r="C3028" t="s">
        <v>237</v>
      </c>
      <c r="D3028">
        <v>5</v>
      </c>
      <c r="E3028">
        <v>1140</v>
      </c>
      <c r="F3028">
        <v>62100</v>
      </c>
      <c r="G3028" s="1">
        <f t="shared" si="47"/>
        <v>6.21</v>
      </c>
    </row>
    <row r="3029" spans="1:7" x14ac:dyDescent="0.35">
      <c r="A3029" t="s">
        <v>386</v>
      </c>
      <c r="B3029" t="s">
        <v>397</v>
      </c>
      <c r="C3029" t="s">
        <v>237</v>
      </c>
      <c r="D3029">
        <v>4</v>
      </c>
      <c r="E3029">
        <v>120</v>
      </c>
      <c r="F3029">
        <v>900</v>
      </c>
      <c r="G3029" s="1">
        <f t="shared" si="47"/>
        <v>0.09</v>
      </c>
    </row>
    <row r="3030" spans="1:7" x14ac:dyDescent="0.35">
      <c r="A3030" t="s">
        <v>386</v>
      </c>
      <c r="B3030" t="s">
        <v>397</v>
      </c>
      <c r="C3030" t="s">
        <v>237</v>
      </c>
      <c r="D3030">
        <v>4</v>
      </c>
      <c r="E3030">
        <v>115784.613044</v>
      </c>
      <c r="F3030">
        <v>77792105.742603004</v>
      </c>
      <c r="G3030" s="1">
        <f t="shared" si="47"/>
        <v>7779.2105742603007</v>
      </c>
    </row>
    <row r="3031" spans="1:7" x14ac:dyDescent="0.35">
      <c r="A3031" t="s">
        <v>386</v>
      </c>
      <c r="B3031" t="s">
        <v>397</v>
      </c>
      <c r="C3031" t="s">
        <v>237</v>
      </c>
      <c r="D3031">
        <v>5</v>
      </c>
      <c r="E3031">
        <v>6780</v>
      </c>
      <c r="F3031">
        <v>269100</v>
      </c>
      <c r="G3031" s="1">
        <f t="shared" si="47"/>
        <v>26.91</v>
      </c>
    </row>
    <row r="3032" spans="1:7" x14ac:dyDescent="0.35">
      <c r="A3032" t="s">
        <v>386</v>
      </c>
      <c r="B3032" t="s">
        <v>397</v>
      </c>
      <c r="C3032" t="s">
        <v>237</v>
      </c>
      <c r="D3032">
        <v>4</v>
      </c>
      <c r="E3032">
        <v>34560</v>
      </c>
      <c r="F3032">
        <v>2203200</v>
      </c>
      <c r="G3032" s="1">
        <f t="shared" si="47"/>
        <v>220.32</v>
      </c>
    </row>
    <row r="3033" spans="1:7" x14ac:dyDescent="0.35">
      <c r="A3033" t="s">
        <v>386</v>
      </c>
      <c r="B3033" t="s">
        <v>397</v>
      </c>
      <c r="C3033" t="s">
        <v>237</v>
      </c>
      <c r="D3033">
        <v>5</v>
      </c>
      <c r="E3033">
        <v>120</v>
      </c>
      <c r="F3033">
        <v>900</v>
      </c>
      <c r="G3033" s="1">
        <f t="shared" si="47"/>
        <v>0.09</v>
      </c>
    </row>
    <row r="3034" spans="1:7" x14ac:dyDescent="0.35">
      <c r="A3034" t="s">
        <v>386</v>
      </c>
      <c r="B3034" t="s">
        <v>397</v>
      </c>
      <c r="C3034" t="s">
        <v>237</v>
      </c>
      <c r="D3034">
        <v>5</v>
      </c>
      <c r="E3034">
        <v>1920</v>
      </c>
      <c r="F3034">
        <v>120600</v>
      </c>
      <c r="G3034" s="1">
        <f t="shared" si="47"/>
        <v>12.06</v>
      </c>
    </row>
    <row r="3035" spans="1:7" x14ac:dyDescent="0.35">
      <c r="A3035" t="s">
        <v>386</v>
      </c>
      <c r="B3035" t="s">
        <v>397</v>
      </c>
      <c r="C3035" t="s">
        <v>237</v>
      </c>
      <c r="D3035">
        <v>4</v>
      </c>
      <c r="E3035">
        <v>22320</v>
      </c>
      <c r="F3035">
        <v>4959000</v>
      </c>
      <c r="G3035" s="1">
        <f t="shared" si="47"/>
        <v>495.9</v>
      </c>
    </row>
    <row r="3036" spans="1:7" x14ac:dyDescent="0.35">
      <c r="A3036" t="s">
        <v>386</v>
      </c>
      <c r="B3036" t="s">
        <v>397</v>
      </c>
      <c r="C3036" t="s">
        <v>237</v>
      </c>
      <c r="D3036">
        <v>5</v>
      </c>
      <c r="E3036">
        <v>120</v>
      </c>
      <c r="F3036">
        <v>900</v>
      </c>
      <c r="G3036" s="1">
        <f t="shared" si="47"/>
        <v>0.09</v>
      </c>
    </row>
    <row r="3037" spans="1:7" x14ac:dyDescent="0.35">
      <c r="A3037" t="s">
        <v>386</v>
      </c>
      <c r="B3037" t="s">
        <v>397</v>
      </c>
      <c r="C3037" t="s">
        <v>237</v>
      </c>
      <c r="D3037">
        <v>5</v>
      </c>
      <c r="E3037">
        <v>120</v>
      </c>
      <c r="F3037">
        <v>900</v>
      </c>
      <c r="G3037" s="1">
        <f t="shared" si="47"/>
        <v>0.09</v>
      </c>
    </row>
    <row r="3038" spans="1:7" x14ac:dyDescent="0.35">
      <c r="A3038" t="s">
        <v>386</v>
      </c>
      <c r="B3038" t="s">
        <v>397</v>
      </c>
      <c r="C3038" t="s">
        <v>237</v>
      </c>
      <c r="D3038">
        <v>5</v>
      </c>
      <c r="E3038">
        <v>120</v>
      </c>
      <c r="F3038">
        <v>900</v>
      </c>
      <c r="G3038" s="1">
        <f t="shared" si="47"/>
        <v>0.09</v>
      </c>
    </row>
    <row r="3039" spans="1:7" x14ac:dyDescent="0.35">
      <c r="A3039" t="s">
        <v>386</v>
      </c>
      <c r="B3039" t="s">
        <v>397</v>
      </c>
      <c r="C3039" t="s">
        <v>237</v>
      </c>
      <c r="D3039">
        <v>5</v>
      </c>
      <c r="E3039">
        <v>120</v>
      </c>
      <c r="F3039">
        <v>900</v>
      </c>
      <c r="G3039" s="1">
        <f t="shared" si="47"/>
        <v>0.09</v>
      </c>
    </row>
    <row r="3040" spans="1:7" x14ac:dyDescent="0.35">
      <c r="A3040" t="s">
        <v>386</v>
      </c>
      <c r="B3040" t="s">
        <v>397</v>
      </c>
      <c r="C3040" t="s">
        <v>237</v>
      </c>
      <c r="D3040">
        <v>5</v>
      </c>
      <c r="E3040">
        <v>120</v>
      </c>
      <c r="F3040">
        <v>900</v>
      </c>
      <c r="G3040" s="1">
        <f t="shared" si="47"/>
        <v>0.09</v>
      </c>
    </row>
    <row r="3041" spans="1:7" x14ac:dyDescent="0.35">
      <c r="A3041" t="s">
        <v>386</v>
      </c>
      <c r="B3041" t="s">
        <v>397</v>
      </c>
      <c r="C3041" t="s">
        <v>237</v>
      </c>
      <c r="D3041">
        <v>5</v>
      </c>
      <c r="E3041">
        <v>180</v>
      </c>
      <c r="F3041">
        <v>1800</v>
      </c>
      <c r="G3041" s="1">
        <f t="shared" si="47"/>
        <v>0.18</v>
      </c>
    </row>
    <row r="3042" spans="1:7" x14ac:dyDescent="0.35">
      <c r="A3042" t="s">
        <v>386</v>
      </c>
      <c r="B3042" t="s">
        <v>397</v>
      </c>
      <c r="C3042" t="s">
        <v>237</v>
      </c>
      <c r="D3042">
        <v>4</v>
      </c>
      <c r="E3042">
        <v>120</v>
      </c>
      <c r="F3042">
        <v>900</v>
      </c>
      <c r="G3042" s="1">
        <f t="shared" si="47"/>
        <v>0.09</v>
      </c>
    </row>
    <row r="3043" spans="1:7" x14ac:dyDescent="0.35">
      <c r="A3043" t="s">
        <v>386</v>
      </c>
      <c r="B3043" t="s">
        <v>397</v>
      </c>
      <c r="C3043" t="s">
        <v>237</v>
      </c>
      <c r="D3043">
        <v>4</v>
      </c>
      <c r="E3043">
        <v>1980</v>
      </c>
      <c r="F3043">
        <v>147600</v>
      </c>
      <c r="G3043" s="1">
        <f t="shared" si="47"/>
        <v>14.76</v>
      </c>
    </row>
    <row r="3044" spans="1:7" x14ac:dyDescent="0.35">
      <c r="A3044" t="s">
        <v>386</v>
      </c>
      <c r="B3044" t="s">
        <v>397</v>
      </c>
      <c r="C3044" t="s">
        <v>237</v>
      </c>
      <c r="D3044">
        <v>4</v>
      </c>
      <c r="E3044">
        <v>6420</v>
      </c>
      <c r="F3044">
        <v>436500</v>
      </c>
      <c r="G3044" s="1">
        <f t="shared" si="47"/>
        <v>43.65</v>
      </c>
    </row>
    <row r="3045" spans="1:7" x14ac:dyDescent="0.35">
      <c r="A3045" t="s">
        <v>386</v>
      </c>
      <c r="B3045" t="s">
        <v>397</v>
      </c>
      <c r="C3045" t="s">
        <v>237</v>
      </c>
      <c r="D3045">
        <v>5</v>
      </c>
      <c r="E3045">
        <v>180</v>
      </c>
      <c r="F3045">
        <v>1800</v>
      </c>
      <c r="G3045" s="1">
        <f t="shared" si="47"/>
        <v>0.18</v>
      </c>
    </row>
    <row r="3046" spans="1:7" x14ac:dyDescent="0.35">
      <c r="A3046" t="s">
        <v>386</v>
      </c>
      <c r="B3046" t="s">
        <v>397</v>
      </c>
      <c r="C3046" t="s">
        <v>237</v>
      </c>
      <c r="D3046">
        <v>4</v>
      </c>
      <c r="E3046">
        <v>1800</v>
      </c>
      <c r="F3046">
        <v>112500</v>
      </c>
      <c r="G3046" s="1">
        <f t="shared" si="47"/>
        <v>11.25</v>
      </c>
    </row>
    <row r="3047" spans="1:7" x14ac:dyDescent="0.35">
      <c r="A3047" t="s">
        <v>386</v>
      </c>
      <c r="B3047" t="s">
        <v>397</v>
      </c>
      <c r="C3047" t="s">
        <v>237</v>
      </c>
      <c r="D3047">
        <v>4</v>
      </c>
      <c r="E3047">
        <v>120</v>
      </c>
      <c r="F3047">
        <v>900</v>
      </c>
      <c r="G3047" s="1">
        <f t="shared" si="47"/>
        <v>0.09</v>
      </c>
    </row>
    <row r="3048" spans="1:7" x14ac:dyDescent="0.35">
      <c r="A3048" t="s">
        <v>386</v>
      </c>
      <c r="B3048" t="s">
        <v>397</v>
      </c>
      <c r="C3048" t="s">
        <v>237</v>
      </c>
      <c r="D3048">
        <v>4</v>
      </c>
      <c r="E3048">
        <v>120</v>
      </c>
      <c r="F3048">
        <v>900</v>
      </c>
      <c r="G3048" s="1">
        <f t="shared" si="47"/>
        <v>0.09</v>
      </c>
    </row>
    <row r="3049" spans="1:7" x14ac:dyDescent="0.35">
      <c r="A3049" t="s">
        <v>386</v>
      </c>
      <c r="B3049" t="s">
        <v>397</v>
      </c>
      <c r="C3049" t="s">
        <v>237</v>
      </c>
      <c r="D3049">
        <v>4</v>
      </c>
      <c r="E3049">
        <v>120</v>
      </c>
      <c r="F3049">
        <v>900</v>
      </c>
      <c r="G3049" s="1">
        <f t="shared" si="47"/>
        <v>0.09</v>
      </c>
    </row>
    <row r="3050" spans="1:7" x14ac:dyDescent="0.35">
      <c r="A3050" t="s">
        <v>386</v>
      </c>
      <c r="B3050" t="s">
        <v>397</v>
      </c>
      <c r="C3050" t="s">
        <v>237</v>
      </c>
      <c r="D3050">
        <v>4</v>
      </c>
      <c r="E3050">
        <v>120</v>
      </c>
      <c r="F3050">
        <v>900</v>
      </c>
      <c r="G3050" s="1">
        <f t="shared" si="47"/>
        <v>0.09</v>
      </c>
    </row>
    <row r="3051" spans="1:7" x14ac:dyDescent="0.35">
      <c r="A3051" t="s">
        <v>386</v>
      </c>
      <c r="B3051" t="s">
        <v>397</v>
      </c>
      <c r="C3051" t="s">
        <v>237</v>
      </c>
      <c r="D3051">
        <v>5</v>
      </c>
      <c r="E3051">
        <v>1020</v>
      </c>
      <c r="F3051">
        <v>21600</v>
      </c>
      <c r="G3051" s="1">
        <f t="shared" si="47"/>
        <v>2.16</v>
      </c>
    </row>
    <row r="3052" spans="1:7" x14ac:dyDescent="0.35">
      <c r="A3052" t="s">
        <v>386</v>
      </c>
      <c r="B3052" t="s">
        <v>397</v>
      </c>
      <c r="C3052" t="s">
        <v>237</v>
      </c>
      <c r="D3052">
        <v>5</v>
      </c>
      <c r="E3052">
        <v>180</v>
      </c>
      <c r="F3052">
        <v>1800</v>
      </c>
      <c r="G3052" s="1">
        <f t="shared" si="47"/>
        <v>0.18</v>
      </c>
    </row>
    <row r="3053" spans="1:7" x14ac:dyDescent="0.35">
      <c r="A3053" t="s">
        <v>386</v>
      </c>
      <c r="B3053" t="s">
        <v>397</v>
      </c>
      <c r="C3053" t="s">
        <v>237</v>
      </c>
      <c r="D3053">
        <v>4</v>
      </c>
      <c r="E3053">
        <v>240</v>
      </c>
      <c r="F3053">
        <v>2700</v>
      </c>
      <c r="G3053" s="1">
        <f t="shared" si="47"/>
        <v>0.27</v>
      </c>
    </row>
    <row r="3054" spans="1:7" x14ac:dyDescent="0.35">
      <c r="A3054" t="s">
        <v>386</v>
      </c>
      <c r="B3054" t="s">
        <v>397</v>
      </c>
      <c r="C3054" t="s">
        <v>237</v>
      </c>
      <c r="D3054">
        <v>5</v>
      </c>
      <c r="E3054">
        <v>30480</v>
      </c>
      <c r="F3054">
        <v>8845200</v>
      </c>
      <c r="G3054" s="1">
        <f t="shared" si="47"/>
        <v>884.52</v>
      </c>
    </row>
    <row r="3055" spans="1:7" x14ac:dyDescent="0.35">
      <c r="A3055" t="s">
        <v>386</v>
      </c>
      <c r="B3055" t="s">
        <v>397</v>
      </c>
      <c r="C3055" t="s">
        <v>237</v>
      </c>
      <c r="D3055">
        <v>5</v>
      </c>
      <c r="E3055">
        <v>120</v>
      </c>
      <c r="F3055">
        <v>900</v>
      </c>
      <c r="G3055" s="1">
        <f t="shared" si="47"/>
        <v>0.09</v>
      </c>
    </row>
    <row r="3056" spans="1:7" x14ac:dyDescent="0.35">
      <c r="A3056" t="s">
        <v>386</v>
      </c>
      <c r="B3056" t="s">
        <v>397</v>
      </c>
      <c r="C3056" t="s">
        <v>237</v>
      </c>
      <c r="D3056">
        <v>4</v>
      </c>
      <c r="E3056">
        <v>180</v>
      </c>
      <c r="F3056">
        <v>1800</v>
      </c>
      <c r="G3056" s="1">
        <f t="shared" si="47"/>
        <v>0.18</v>
      </c>
    </row>
    <row r="3057" spans="1:7" x14ac:dyDescent="0.35">
      <c r="A3057" t="s">
        <v>386</v>
      </c>
      <c r="B3057" t="s">
        <v>397</v>
      </c>
      <c r="C3057" t="s">
        <v>237</v>
      </c>
      <c r="D3057">
        <v>4</v>
      </c>
      <c r="E3057">
        <v>294860.21524599998</v>
      </c>
      <c r="F3057">
        <v>278377631.48326099</v>
      </c>
      <c r="G3057" s="1">
        <f t="shared" si="47"/>
        <v>27837.763148326099</v>
      </c>
    </row>
    <row r="3058" spans="1:7" x14ac:dyDescent="0.35">
      <c r="A3058" t="s">
        <v>386</v>
      </c>
      <c r="B3058" t="s">
        <v>397</v>
      </c>
      <c r="C3058" t="s">
        <v>237</v>
      </c>
      <c r="D3058">
        <v>4</v>
      </c>
      <c r="E3058">
        <v>120</v>
      </c>
      <c r="F3058">
        <v>900</v>
      </c>
      <c r="G3058" s="1">
        <f t="shared" si="47"/>
        <v>0.09</v>
      </c>
    </row>
    <row r="3059" spans="1:7" x14ac:dyDescent="0.35">
      <c r="A3059" t="s">
        <v>386</v>
      </c>
      <c r="B3059" t="s">
        <v>397</v>
      </c>
      <c r="C3059" t="s">
        <v>237</v>
      </c>
      <c r="D3059">
        <v>4</v>
      </c>
      <c r="E3059">
        <v>120</v>
      </c>
      <c r="F3059">
        <v>900</v>
      </c>
      <c r="G3059" s="1">
        <f t="shared" si="47"/>
        <v>0.09</v>
      </c>
    </row>
    <row r="3060" spans="1:7" x14ac:dyDescent="0.35">
      <c r="A3060" t="s">
        <v>386</v>
      </c>
      <c r="B3060" t="s">
        <v>397</v>
      </c>
      <c r="C3060" t="s">
        <v>237</v>
      </c>
      <c r="D3060">
        <v>5</v>
      </c>
      <c r="E3060">
        <v>300</v>
      </c>
      <c r="F3060">
        <v>3600</v>
      </c>
      <c r="G3060" s="1">
        <f t="shared" si="47"/>
        <v>0.36</v>
      </c>
    </row>
    <row r="3061" spans="1:7" x14ac:dyDescent="0.35">
      <c r="A3061" t="s">
        <v>386</v>
      </c>
      <c r="B3061" t="s">
        <v>397</v>
      </c>
      <c r="C3061" t="s">
        <v>237</v>
      </c>
      <c r="D3061">
        <v>5</v>
      </c>
      <c r="E3061">
        <v>240</v>
      </c>
      <c r="F3061">
        <v>2700</v>
      </c>
      <c r="G3061" s="1">
        <f t="shared" si="47"/>
        <v>0.27</v>
      </c>
    </row>
    <row r="3062" spans="1:7" x14ac:dyDescent="0.35">
      <c r="A3062" t="s">
        <v>386</v>
      </c>
      <c r="B3062" t="s">
        <v>397</v>
      </c>
      <c r="C3062" t="s">
        <v>237</v>
      </c>
      <c r="D3062">
        <v>5</v>
      </c>
      <c r="E3062">
        <v>120</v>
      </c>
      <c r="F3062">
        <v>900</v>
      </c>
      <c r="G3062" s="1">
        <f t="shared" si="47"/>
        <v>0.09</v>
      </c>
    </row>
    <row r="3063" spans="1:7" x14ac:dyDescent="0.35">
      <c r="A3063" t="s">
        <v>386</v>
      </c>
      <c r="B3063" t="s">
        <v>397</v>
      </c>
      <c r="C3063" t="s">
        <v>237</v>
      </c>
      <c r="D3063">
        <v>5</v>
      </c>
      <c r="E3063">
        <v>240</v>
      </c>
      <c r="F3063">
        <v>2700</v>
      </c>
      <c r="G3063" s="1">
        <f t="shared" si="47"/>
        <v>0.27</v>
      </c>
    </row>
    <row r="3064" spans="1:7" x14ac:dyDescent="0.35">
      <c r="A3064" t="s">
        <v>386</v>
      </c>
      <c r="B3064" t="s">
        <v>397</v>
      </c>
      <c r="C3064" t="s">
        <v>237</v>
      </c>
      <c r="D3064">
        <v>4</v>
      </c>
      <c r="E3064">
        <v>11580.973432000001</v>
      </c>
      <c r="F3064">
        <v>2283850.1866259999</v>
      </c>
      <c r="G3064" s="1">
        <f t="shared" si="47"/>
        <v>228.38501866259998</v>
      </c>
    </row>
    <row r="3065" spans="1:7" x14ac:dyDescent="0.35">
      <c r="A3065" t="s">
        <v>386</v>
      </c>
      <c r="B3065" t="s">
        <v>397</v>
      </c>
      <c r="C3065" t="s">
        <v>237</v>
      </c>
      <c r="D3065">
        <v>5</v>
      </c>
      <c r="E3065">
        <v>121080</v>
      </c>
      <c r="F3065">
        <v>65619000</v>
      </c>
      <c r="G3065" s="1">
        <f t="shared" si="47"/>
        <v>6561.9</v>
      </c>
    </row>
    <row r="3066" spans="1:7" x14ac:dyDescent="0.35">
      <c r="A3066" t="s">
        <v>386</v>
      </c>
      <c r="B3066" t="s">
        <v>397</v>
      </c>
      <c r="C3066" t="s">
        <v>237</v>
      </c>
      <c r="D3066">
        <v>5</v>
      </c>
      <c r="E3066">
        <v>120</v>
      </c>
      <c r="F3066">
        <v>900</v>
      </c>
      <c r="G3066" s="1">
        <f t="shared" si="47"/>
        <v>0.09</v>
      </c>
    </row>
    <row r="3067" spans="1:7" x14ac:dyDescent="0.35">
      <c r="A3067" t="s">
        <v>386</v>
      </c>
      <c r="B3067" t="s">
        <v>397</v>
      </c>
      <c r="C3067" t="s">
        <v>237</v>
      </c>
      <c r="D3067">
        <v>5</v>
      </c>
      <c r="E3067">
        <v>120</v>
      </c>
      <c r="F3067">
        <v>900</v>
      </c>
      <c r="G3067" s="1">
        <f t="shared" si="47"/>
        <v>0.09</v>
      </c>
    </row>
    <row r="3068" spans="1:7" x14ac:dyDescent="0.35">
      <c r="A3068" t="s">
        <v>386</v>
      </c>
      <c r="B3068" t="s">
        <v>397</v>
      </c>
      <c r="C3068" t="s">
        <v>237</v>
      </c>
      <c r="D3068">
        <v>5</v>
      </c>
      <c r="E3068">
        <v>3420</v>
      </c>
      <c r="F3068">
        <v>218700</v>
      </c>
      <c r="G3068" s="1">
        <f t="shared" si="47"/>
        <v>21.87</v>
      </c>
    </row>
    <row r="3069" spans="1:7" x14ac:dyDescent="0.35">
      <c r="A3069" t="s">
        <v>386</v>
      </c>
      <c r="B3069" t="s">
        <v>397</v>
      </c>
      <c r="C3069" t="s">
        <v>237</v>
      </c>
      <c r="D3069">
        <v>4</v>
      </c>
      <c r="E3069">
        <v>345420</v>
      </c>
      <c r="F3069">
        <v>337935600</v>
      </c>
      <c r="G3069" s="1">
        <f t="shared" si="47"/>
        <v>33793.56</v>
      </c>
    </row>
    <row r="3070" spans="1:7" x14ac:dyDescent="0.35">
      <c r="A3070" t="s">
        <v>386</v>
      </c>
      <c r="B3070" t="s">
        <v>397</v>
      </c>
      <c r="C3070" t="s">
        <v>237</v>
      </c>
      <c r="D3070">
        <v>4</v>
      </c>
      <c r="E3070">
        <v>120</v>
      </c>
      <c r="F3070">
        <v>900</v>
      </c>
      <c r="G3070" s="1">
        <f t="shared" si="47"/>
        <v>0.09</v>
      </c>
    </row>
    <row r="3071" spans="1:7" x14ac:dyDescent="0.35">
      <c r="A3071" t="s">
        <v>386</v>
      </c>
      <c r="B3071" t="s">
        <v>397</v>
      </c>
      <c r="C3071" t="s">
        <v>237</v>
      </c>
      <c r="D3071">
        <v>4</v>
      </c>
      <c r="E3071">
        <v>120</v>
      </c>
      <c r="F3071">
        <v>900</v>
      </c>
      <c r="G3071" s="1">
        <f t="shared" si="47"/>
        <v>0.09</v>
      </c>
    </row>
    <row r="3072" spans="1:7" x14ac:dyDescent="0.35">
      <c r="A3072" t="s">
        <v>386</v>
      </c>
      <c r="B3072" t="s">
        <v>397</v>
      </c>
      <c r="C3072" t="s">
        <v>237</v>
      </c>
      <c r="D3072">
        <v>5</v>
      </c>
      <c r="E3072">
        <v>120</v>
      </c>
      <c r="F3072">
        <v>900</v>
      </c>
      <c r="G3072" s="1">
        <f t="shared" si="47"/>
        <v>0.09</v>
      </c>
    </row>
    <row r="3073" spans="1:7" x14ac:dyDescent="0.35">
      <c r="A3073" t="s">
        <v>386</v>
      </c>
      <c r="B3073" t="s">
        <v>397</v>
      </c>
      <c r="C3073" t="s">
        <v>237</v>
      </c>
      <c r="D3073">
        <v>5</v>
      </c>
      <c r="E3073">
        <v>2640</v>
      </c>
      <c r="F3073">
        <v>290700</v>
      </c>
      <c r="G3073" s="1">
        <f t="shared" si="47"/>
        <v>29.07</v>
      </c>
    </row>
    <row r="3074" spans="1:7" x14ac:dyDescent="0.35">
      <c r="A3074" t="s">
        <v>386</v>
      </c>
      <c r="B3074" t="s">
        <v>397</v>
      </c>
      <c r="C3074" t="s">
        <v>237</v>
      </c>
      <c r="D3074">
        <v>4</v>
      </c>
      <c r="E3074">
        <v>120</v>
      </c>
      <c r="F3074">
        <v>900</v>
      </c>
      <c r="G3074" s="1">
        <f t="shared" si="47"/>
        <v>0.09</v>
      </c>
    </row>
    <row r="3075" spans="1:7" x14ac:dyDescent="0.35">
      <c r="A3075" t="s">
        <v>386</v>
      </c>
      <c r="B3075" t="s">
        <v>397</v>
      </c>
      <c r="C3075" t="s">
        <v>237</v>
      </c>
      <c r="D3075">
        <v>4</v>
      </c>
      <c r="E3075">
        <v>120</v>
      </c>
      <c r="F3075">
        <v>900</v>
      </c>
      <c r="G3075" s="1">
        <f t="shared" ref="G3075:G3138" si="48">+F3075/10000</f>
        <v>0.09</v>
      </c>
    </row>
    <row r="3076" spans="1:7" x14ac:dyDescent="0.35">
      <c r="A3076" t="s">
        <v>386</v>
      </c>
      <c r="B3076" t="s">
        <v>397</v>
      </c>
      <c r="C3076" t="s">
        <v>237</v>
      </c>
      <c r="D3076">
        <v>4</v>
      </c>
      <c r="E3076">
        <v>120</v>
      </c>
      <c r="F3076">
        <v>900</v>
      </c>
      <c r="G3076" s="1">
        <f t="shared" si="48"/>
        <v>0.09</v>
      </c>
    </row>
    <row r="3077" spans="1:7" x14ac:dyDescent="0.35">
      <c r="A3077" t="s">
        <v>386</v>
      </c>
      <c r="B3077" t="s">
        <v>397</v>
      </c>
      <c r="C3077" t="s">
        <v>237</v>
      </c>
      <c r="D3077">
        <v>5</v>
      </c>
      <c r="E3077">
        <v>1620</v>
      </c>
      <c r="F3077">
        <v>44100</v>
      </c>
      <c r="G3077" s="1">
        <f t="shared" si="48"/>
        <v>4.41</v>
      </c>
    </row>
    <row r="3078" spans="1:7" x14ac:dyDescent="0.35">
      <c r="A3078" t="s">
        <v>386</v>
      </c>
      <c r="B3078" t="s">
        <v>397</v>
      </c>
      <c r="C3078" t="s">
        <v>237</v>
      </c>
      <c r="D3078">
        <v>5</v>
      </c>
      <c r="E3078">
        <v>1800</v>
      </c>
      <c r="F3078">
        <v>91800</v>
      </c>
      <c r="G3078" s="1">
        <f t="shared" si="48"/>
        <v>9.18</v>
      </c>
    </row>
    <row r="3079" spans="1:7" x14ac:dyDescent="0.35">
      <c r="A3079" t="s">
        <v>386</v>
      </c>
      <c r="B3079" t="s">
        <v>397</v>
      </c>
      <c r="C3079" t="s">
        <v>237</v>
      </c>
      <c r="D3079">
        <v>5</v>
      </c>
      <c r="E3079">
        <v>553503.34107600001</v>
      </c>
      <c r="F3079">
        <v>804284741.00929594</v>
      </c>
      <c r="G3079" s="1">
        <f t="shared" si="48"/>
        <v>80428.474100929598</v>
      </c>
    </row>
    <row r="3080" spans="1:7" x14ac:dyDescent="0.35">
      <c r="A3080" t="s">
        <v>386</v>
      </c>
      <c r="B3080" t="s">
        <v>397</v>
      </c>
      <c r="C3080" t="s">
        <v>237</v>
      </c>
      <c r="D3080">
        <v>4</v>
      </c>
      <c r="E3080">
        <v>120</v>
      </c>
      <c r="F3080">
        <v>900</v>
      </c>
      <c r="G3080" s="1">
        <f t="shared" si="48"/>
        <v>0.09</v>
      </c>
    </row>
    <row r="3081" spans="1:7" x14ac:dyDescent="0.35">
      <c r="A3081" t="s">
        <v>386</v>
      </c>
      <c r="B3081" t="s">
        <v>397</v>
      </c>
      <c r="C3081" t="s">
        <v>237</v>
      </c>
      <c r="D3081">
        <v>4</v>
      </c>
      <c r="E3081">
        <v>120</v>
      </c>
      <c r="F3081">
        <v>900</v>
      </c>
      <c r="G3081" s="1">
        <f t="shared" si="48"/>
        <v>0.09</v>
      </c>
    </row>
    <row r="3082" spans="1:7" x14ac:dyDescent="0.35">
      <c r="A3082" t="s">
        <v>386</v>
      </c>
      <c r="B3082" t="s">
        <v>397</v>
      </c>
      <c r="C3082" t="s">
        <v>237</v>
      </c>
      <c r="D3082">
        <v>4</v>
      </c>
      <c r="E3082">
        <v>120</v>
      </c>
      <c r="F3082">
        <v>900</v>
      </c>
      <c r="G3082" s="1">
        <f t="shared" si="48"/>
        <v>0.09</v>
      </c>
    </row>
    <row r="3083" spans="1:7" x14ac:dyDescent="0.35">
      <c r="A3083" t="s">
        <v>386</v>
      </c>
      <c r="B3083" t="s">
        <v>397</v>
      </c>
      <c r="C3083" t="s">
        <v>237</v>
      </c>
      <c r="D3083">
        <v>4</v>
      </c>
      <c r="E3083">
        <v>120</v>
      </c>
      <c r="F3083">
        <v>900</v>
      </c>
      <c r="G3083" s="1">
        <f t="shared" si="48"/>
        <v>0.09</v>
      </c>
    </row>
    <row r="3084" spans="1:7" x14ac:dyDescent="0.35">
      <c r="A3084" t="s">
        <v>386</v>
      </c>
      <c r="B3084" t="s">
        <v>397</v>
      </c>
      <c r="C3084" t="s">
        <v>237</v>
      </c>
      <c r="D3084">
        <v>4</v>
      </c>
      <c r="E3084">
        <v>120</v>
      </c>
      <c r="F3084">
        <v>900</v>
      </c>
      <c r="G3084" s="1">
        <f t="shared" si="48"/>
        <v>0.09</v>
      </c>
    </row>
    <row r="3085" spans="1:7" x14ac:dyDescent="0.35">
      <c r="A3085" t="s">
        <v>386</v>
      </c>
      <c r="B3085" t="s">
        <v>397</v>
      </c>
      <c r="C3085" t="s">
        <v>237</v>
      </c>
      <c r="D3085">
        <v>4</v>
      </c>
      <c r="E3085">
        <v>120</v>
      </c>
      <c r="F3085">
        <v>900</v>
      </c>
      <c r="G3085" s="1">
        <f t="shared" si="48"/>
        <v>0.09</v>
      </c>
    </row>
    <row r="3086" spans="1:7" x14ac:dyDescent="0.35">
      <c r="A3086" t="s">
        <v>386</v>
      </c>
      <c r="B3086" t="s">
        <v>397</v>
      </c>
      <c r="C3086" t="s">
        <v>237</v>
      </c>
      <c r="D3086">
        <v>5</v>
      </c>
      <c r="E3086">
        <v>780</v>
      </c>
      <c r="F3086">
        <v>23400</v>
      </c>
      <c r="G3086" s="1">
        <f t="shared" si="48"/>
        <v>2.34</v>
      </c>
    </row>
    <row r="3087" spans="1:7" x14ac:dyDescent="0.35">
      <c r="A3087" t="s">
        <v>386</v>
      </c>
      <c r="B3087" t="s">
        <v>397</v>
      </c>
      <c r="C3087" t="s">
        <v>237</v>
      </c>
      <c r="D3087">
        <v>5</v>
      </c>
      <c r="E3087">
        <v>6360</v>
      </c>
      <c r="F3087">
        <v>1066500</v>
      </c>
      <c r="G3087" s="1">
        <f t="shared" si="48"/>
        <v>106.65</v>
      </c>
    </row>
    <row r="3088" spans="1:7" x14ac:dyDescent="0.35">
      <c r="A3088" t="s">
        <v>386</v>
      </c>
      <c r="B3088" t="s">
        <v>397</v>
      </c>
      <c r="C3088" t="s">
        <v>237</v>
      </c>
      <c r="D3088">
        <v>5</v>
      </c>
      <c r="E3088">
        <v>21180</v>
      </c>
      <c r="F3088">
        <v>3991500</v>
      </c>
      <c r="G3088" s="1">
        <f t="shared" si="48"/>
        <v>399.15</v>
      </c>
    </row>
    <row r="3089" spans="1:7" x14ac:dyDescent="0.35">
      <c r="A3089" t="s">
        <v>386</v>
      </c>
      <c r="B3089" t="s">
        <v>397</v>
      </c>
      <c r="C3089" t="s">
        <v>237</v>
      </c>
      <c r="D3089">
        <v>4</v>
      </c>
      <c r="E3089">
        <v>120</v>
      </c>
      <c r="F3089">
        <v>900</v>
      </c>
      <c r="G3089" s="1">
        <f t="shared" si="48"/>
        <v>0.09</v>
      </c>
    </row>
    <row r="3090" spans="1:7" x14ac:dyDescent="0.35">
      <c r="A3090" t="s">
        <v>386</v>
      </c>
      <c r="B3090" t="s">
        <v>397</v>
      </c>
      <c r="C3090" t="s">
        <v>237</v>
      </c>
      <c r="D3090">
        <v>5</v>
      </c>
      <c r="E3090">
        <v>660</v>
      </c>
      <c r="F3090">
        <v>15300</v>
      </c>
      <c r="G3090" s="1">
        <f t="shared" si="48"/>
        <v>1.53</v>
      </c>
    </row>
    <row r="3091" spans="1:7" x14ac:dyDescent="0.35">
      <c r="A3091" t="s">
        <v>386</v>
      </c>
      <c r="B3091" t="s">
        <v>397</v>
      </c>
      <c r="C3091" t="s">
        <v>237</v>
      </c>
      <c r="D3091">
        <v>5</v>
      </c>
      <c r="E3091">
        <v>120</v>
      </c>
      <c r="F3091">
        <v>900</v>
      </c>
      <c r="G3091" s="1">
        <f t="shared" si="48"/>
        <v>0.09</v>
      </c>
    </row>
    <row r="3092" spans="1:7" x14ac:dyDescent="0.35">
      <c r="A3092" t="s">
        <v>386</v>
      </c>
      <c r="B3092" t="s">
        <v>397</v>
      </c>
      <c r="C3092" t="s">
        <v>237</v>
      </c>
      <c r="D3092">
        <v>4</v>
      </c>
      <c r="E3092">
        <v>17640</v>
      </c>
      <c r="F3092">
        <v>3901500</v>
      </c>
      <c r="G3092" s="1">
        <f t="shared" si="48"/>
        <v>390.15</v>
      </c>
    </row>
    <row r="3093" spans="1:7" x14ac:dyDescent="0.35">
      <c r="A3093" t="s">
        <v>386</v>
      </c>
      <c r="B3093" t="s">
        <v>397</v>
      </c>
      <c r="C3093" t="s">
        <v>237</v>
      </c>
      <c r="D3093">
        <v>4</v>
      </c>
      <c r="E3093">
        <v>120</v>
      </c>
      <c r="F3093">
        <v>900</v>
      </c>
      <c r="G3093" s="1">
        <f t="shared" si="48"/>
        <v>0.09</v>
      </c>
    </row>
    <row r="3094" spans="1:7" x14ac:dyDescent="0.35">
      <c r="A3094" t="s">
        <v>386</v>
      </c>
      <c r="B3094" t="s">
        <v>397</v>
      </c>
      <c r="C3094" t="s">
        <v>237</v>
      </c>
      <c r="D3094">
        <v>5</v>
      </c>
      <c r="E3094">
        <v>1260</v>
      </c>
      <c r="F3094">
        <v>44100</v>
      </c>
      <c r="G3094" s="1">
        <f t="shared" si="48"/>
        <v>4.41</v>
      </c>
    </row>
    <row r="3095" spans="1:7" x14ac:dyDescent="0.35">
      <c r="A3095" t="s">
        <v>386</v>
      </c>
      <c r="B3095" t="s">
        <v>397</v>
      </c>
      <c r="C3095" t="s">
        <v>237</v>
      </c>
      <c r="D3095">
        <v>4</v>
      </c>
      <c r="E3095">
        <v>24120</v>
      </c>
      <c r="F3095">
        <v>8819100</v>
      </c>
      <c r="G3095" s="1">
        <f t="shared" si="48"/>
        <v>881.91</v>
      </c>
    </row>
    <row r="3096" spans="1:7" x14ac:dyDescent="0.35">
      <c r="A3096" t="s">
        <v>386</v>
      </c>
      <c r="B3096" t="s">
        <v>397</v>
      </c>
      <c r="C3096" t="s">
        <v>237</v>
      </c>
      <c r="D3096">
        <v>4</v>
      </c>
      <c r="E3096">
        <v>78060</v>
      </c>
      <c r="F3096">
        <v>56867400</v>
      </c>
      <c r="G3096" s="1">
        <f t="shared" si="48"/>
        <v>5686.74</v>
      </c>
    </row>
    <row r="3097" spans="1:7" x14ac:dyDescent="0.35">
      <c r="A3097" t="s">
        <v>386</v>
      </c>
      <c r="B3097" t="s">
        <v>397</v>
      </c>
      <c r="C3097" t="s">
        <v>237</v>
      </c>
      <c r="D3097">
        <v>4</v>
      </c>
      <c r="E3097">
        <v>420</v>
      </c>
      <c r="F3097">
        <v>6300</v>
      </c>
      <c r="G3097" s="1">
        <f t="shared" si="48"/>
        <v>0.63</v>
      </c>
    </row>
    <row r="3098" spans="1:7" x14ac:dyDescent="0.35">
      <c r="A3098" t="s">
        <v>386</v>
      </c>
      <c r="B3098" t="s">
        <v>397</v>
      </c>
      <c r="C3098" t="s">
        <v>237</v>
      </c>
      <c r="D3098">
        <v>5</v>
      </c>
      <c r="E3098">
        <v>560787.37151700002</v>
      </c>
      <c r="F3098">
        <v>637346213.74691296</v>
      </c>
      <c r="G3098" s="1">
        <f t="shared" si="48"/>
        <v>63734.621374691298</v>
      </c>
    </row>
    <row r="3099" spans="1:7" x14ac:dyDescent="0.35">
      <c r="A3099" t="s">
        <v>386</v>
      </c>
      <c r="B3099" t="s">
        <v>397</v>
      </c>
      <c r="C3099" t="s">
        <v>237</v>
      </c>
      <c r="D3099">
        <v>5</v>
      </c>
      <c r="E3099">
        <v>45694.168963999997</v>
      </c>
      <c r="F3099">
        <v>148962.20915499999</v>
      </c>
      <c r="G3099" s="1">
        <f t="shared" si="48"/>
        <v>14.896220915499999</v>
      </c>
    </row>
    <row r="3100" spans="1:7" x14ac:dyDescent="0.35">
      <c r="A3100" t="s">
        <v>703</v>
      </c>
      <c r="B3100" t="s">
        <v>703</v>
      </c>
      <c r="C3100" t="s">
        <v>213</v>
      </c>
      <c r="D3100">
        <v>5</v>
      </c>
      <c r="E3100">
        <v>100904.367516</v>
      </c>
      <c r="F3100">
        <v>55301122.519014999</v>
      </c>
      <c r="G3100" s="1">
        <f t="shared" si="48"/>
        <v>5530.1122519014998</v>
      </c>
    </row>
    <row r="3101" spans="1:7" x14ac:dyDescent="0.35">
      <c r="A3101" t="s">
        <v>632</v>
      </c>
      <c r="B3101" t="s">
        <v>397</v>
      </c>
      <c r="C3101" t="s">
        <v>237</v>
      </c>
      <c r="D3101">
        <v>4</v>
      </c>
      <c r="E3101">
        <v>120</v>
      </c>
      <c r="F3101">
        <v>900</v>
      </c>
      <c r="G3101" s="1">
        <f t="shared" si="48"/>
        <v>0.09</v>
      </c>
    </row>
    <row r="3102" spans="1:7" x14ac:dyDescent="0.35">
      <c r="A3102" t="s">
        <v>632</v>
      </c>
      <c r="B3102" t="s">
        <v>397</v>
      </c>
      <c r="C3102" t="s">
        <v>237</v>
      </c>
      <c r="D3102">
        <v>4</v>
      </c>
      <c r="E3102">
        <v>59587.038303000001</v>
      </c>
      <c r="F3102">
        <v>18258187.870689999</v>
      </c>
      <c r="G3102" s="1">
        <f t="shared" si="48"/>
        <v>1825.8187870689999</v>
      </c>
    </row>
    <row r="3103" spans="1:7" x14ac:dyDescent="0.35">
      <c r="A3103" t="s">
        <v>632</v>
      </c>
      <c r="B3103" t="s">
        <v>397</v>
      </c>
      <c r="C3103" t="s">
        <v>237</v>
      </c>
      <c r="D3103">
        <v>5</v>
      </c>
      <c r="E3103">
        <v>1141.8351740000001</v>
      </c>
      <c r="F3103">
        <v>13361.109637</v>
      </c>
      <c r="G3103" s="1">
        <f t="shared" si="48"/>
        <v>1.3361109636999999</v>
      </c>
    </row>
    <row r="3104" spans="1:7" x14ac:dyDescent="0.35">
      <c r="A3104" t="s">
        <v>632</v>
      </c>
      <c r="B3104" t="s">
        <v>397</v>
      </c>
      <c r="C3104" t="s">
        <v>237</v>
      </c>
      <c r="D3104">
        <v>4</v>
      </c>
      <c r="E3104">
        <v>18543.381719000001</v>
      </c>
      <c r="F3104">
        <v>2317395.54415</v>
      </c>
      <c r="G3104" s="1">
        <f t="shared" si="48"/>
        <v>231.73955441499999</v>
      </c>
    </row>
    <row r="3105" spans="1:7" x14ac:dyDescent="0.35">
      <c r="A3105" t="s">
        <v>632</v>
      </c>
      <c r="B3105" t="s">
        <v>397</v>
      </c>
      <c r="C3105" t="s">
        <v>237</v>
      </c>
      <c r="D3105">
        <v>4</v>
      </c>
      <c r="E3105">
        <v>70025.540752999994</v>
      </c>
      <c r="F3105">
        <v>34486517.522505</v>
      </c>
      <c r="G3105" s="1">
        <f t="shared" si="48"/>
        <v>3448.6517522505001</v>
      </c>
    </row>
    <row r="3106" spans="1:7" x14ac:dyDescent="0.35">
      <c r="A3106" t="s">
        <v>632</v>
      </c>
      <c r="B3106" t="s">
        <v>397</v>
      </c>
      <c r="C3106" t="s">
        <v>237</v>
      </c>
      <c r="D3106">
        <v>5</v>
      </c>
      <c r="E3106">
        <v>255647.65068699999</v>
      </c>
      <c r="F3106">
        <v>531596707.37184501</v>
      </c>
      <c r="G3106" s="1">
        <f t="shared" si="48"/>
        <v>53159.670737184504</v>
      </c>
    </row>
    <row r="3107" spans="1:7" x14ac:dyDescent="0.35">
      <c r="A3107" t="s">
        <v>72</v>
      </c>
      <c r="B3107" t="s">
        <v>404</v>
      </c>
      <c r="C3107" t="s">
        <v>213</v>
      </c>
      <c r="D3107">
        <v>5</v>
      </c>
      <c r="E3107">
        <v>24846.607887999999</v>
      </c>
      <c r="F3107">
        <v>75940.090226999993</v>
      </c>
      <c r="G3107" s="1">
        <f t="shared" si="48"/>
        <v>7.594009022699999</v>
      </c>
    </row>
    <row r="3108" spans="1:7" x14ac:dyDescent="0.35">
      <c r="A3108" t="s">
        <v>72</v>
      </c>
      <c r="B3108" t="s">
        <v>404</v>
      </c>
      <c r="C3108" t="s">
        <v>213</v>
      </c>
      <c r="D3108">
        <v>4</v>
      </c>
      <c r="E3108">
        <v>786.79782699999998</v>
      </c>
      <c r="F3108">
        <v>18381.101999999999</v>
      </c>
      <c r="G3108" s="1">
        <f t="shared" si="48"/>
        <v>1.8381101999999998</v>
      </c>
    </row>
    <row r="3109" spans="1:7" x14ac:dyDescent="0.35">
      <c r="A3109" t="s">
        <v>72</v>
      </c>
      <c r="B3109" t="s">
        <v>404</v>
      </c>
      <c r="C3109" t="s">
        <v>213</v>
      </c>
      <c r="D3109">
        <v>4</v>
      </c>
      <c r="E3109">
        <v>1049.2728649999999</v>
      </c>
      <c r="F3109">
        <v>23289.132290000001</v>
      </c>
      <c r="G3109" s="1">
        <f t="shared" si="48"/>
        <v>2.3289132290000003</v>
      </c>
    </row>
    <row r="3110" spans="1:7" x14ac:dyDescent="0.35">
      <c r="A3110" t="s">
        <v>72</v>
      </c>
      <c r="B3110" t="s">
        <v>404</v>
      </c>
      <c r="C3110" t="s">
        <v>213</v>
      </c>
      <c r="D3110">
        <v>4</v>
      </c>
      <c r="E3110">
        <v>4528.0069139999996</v>
      </c>
      <c r="F3110">
        <v>161930.272494</v>
      </c>
      <c r="G3110" s="1">
        <f t="shared" si="48"/>
        <v>16.1930272494</v>
      </c>
    </row>
    <row r="3111" spans="1:7" x14ac:dyDescent="0.35">
      <c r="A3111" t="s">
        <v>72</v>
      </c>
      <c r="B3111" t="s">
        <v>404</v>
      </c>
      <c r="C3111" t="s">
        <v>213</v>
      </c>
      <c r="D3111">
        <v>4</v>
      </c>
      <c r="E3111">
        <v>2340</v>
      </c>
      <c r="F3111">
        <v>122400</v>
      </c>
      <c r="G3111" s="1">
        <f t="shared" si="48"/>
        <v>12.24</v>
      </c>
    </row>
    <row r="3112" spans="1:7" x14ac:dyDescent="0.35">
      <c r="A3112" t="s">
        <v>72</v>
      </c>
      <c r="B3112" t="s">
        <v>404</v>
      </c>
      <c r="C3112" t="s">
        <v>213</v>
      </c>
      <c r="D3112">
        <v>4</v>
      </c>
      <c r="E3112">
        <v>116250.56059199999</v>
      </c>
      <c r="F3112">
        <v>80531405.400720999</v>
      </c>
      <c r="G3112" s="1">
        <f t="shared" si="48"/>
        <v>8053.1405400720996</v>
      </c>
    </row>
    <row r="3113" spans="1:7" x14ac:dyDescent="0.35">
      <c r="A3113" t="s">
        <v>72</v>
      </c>
      <c r="B3113" t="s">
        <v>404</v>
      </c>
      <c r="C3113" t="s">
        <v>213</v>
      </c>
      <c r="D3113">
        <v>5</v>
      </c>
      <c r="E3113">
        <v>128357.90863999999</v>
      </c>
      <c r="F3113">
        <v>291775349.57691997</v>
      </c>
      <c r="G3113" s="1">
        <f t="shared" si="48"/>
        <v>29177.534957691998</v>
      </c>
    </row>
    <row r="3114" spans="1:7" x14ac:dyDescent="0.35">
      <c r="A3114" t="s">
        <v>1622</v>
      </c>
      <c r="B3114" t="s">
        <v>1064</v>
      </c>
      <c r="C3114" t="s">
        <v>840</v>
      </c>
      <c r="D3114">
        <v>3</v>
      </c>
      <c r="E3114">
        <v>414408.938822</v>
      </c>
      <c r="F3114">
        <v>4841184798.5607405</v>
      </c>
      <c r="G3114" s="1">
        <f t="shared" si="48"/>
        <v>484118.47985607403</v>
      </c>
    </row>
    <row r="3115" spans="1:7" x14ac:dyDescent="0.35">
      <c r="A3115" t="s">
        <v>1622</v>
      </c>
      <c r="B3115" t="s">
        <v>1064</v>
      </c>
      <c r="C3115" t="s">
        <v>840</v>
      </c>
      <c r="D3115">
        <v>5</v>
      </c>
      <c r="E3115">
        <v>16157.916628999999</v>
      </c>
      <c r="F3115">
        <v>6396493.7673319997</v>
      </c>
      <c r="G3115" s="1">
        <f t="shared" si="48"/>
        <v>639.64937673320003</v>
      </c>
    </row>
    <row r="3116" spans="1:7" x14ac:dyDescent="0.35">
      <c r="A3116" t="s">
        <v>1622</v>
      </c>
      <c r="B3116" t="s">
        <v>1064</v>
      </c>
      <c r="C3116" t="s">
        <v>840</v>
      </c>
      <c r="D3116">
        <v>4</v>
      </c>
      <c r="E3116">
        <v>100459.26102999999</v>
      </c>
      <c r="F3116">
        <v>33706615.643184997</v>
      </c>
      <c r="G3116" s="1">
        <f t="shared" si="48"/>
        <v>3370.6615643184996</v>
      </c>
    </row>
    <row r="3117" spans="1:7" x14ac:dyDescent="0.35">
      <c r="A3117" t="s">
        <v>1622</v>
      </c>
      <c r="B3117" t="s">
        <v>1064</v>
      </c>
      <c r="C3117" t="s">
        <v>840</v>
      </c>
      <c r="D3117">
        <v>3</v>
      </c>
      <c r="E3117">
        <v>45698.375885000001</v>
      </c>
      <c r="F3117">
        <v>149144.18922500001</v>
      </c>
      <c r="G3117" s="1">
        <f t="shared" si="48"/>
        <v>14.914418922500001</v>
      </c>
    </row>
    <row r="3118" spans="1:7" x14ac:dyDescent="0.35">
      <c r="A3118" t="s">
        <v>1622</v>
      </c>
      <c r="B3118" t="s">
        <v>1064</v>
      </c>
      <c r="C3118" t="s">
        <v>840</v>
      </c>
      <c r="D3118">
        <v>5</v>
      </c>
      <c r="E3118">
        <v>6330.2844510000004</v>
      </c>
      <c r="F3118">
        <v>21113.129508999999</v>
      </c>
      <c r="G3118" s="1">
        <f t="shared" si="48"/>
        <v>2.1113129508999999</v>
      </c>
    </row>
    <row r="3119" spans="1:7" x14ac:dyDescent="0.35">
      <c r="A3119" t="s">
        <v>1622</v>
      </c>
      <c r="B3119" t="s">
        <v>1064</v>
      </c>
      <c r="C3119" t="s">
        <v>840</v>
      </c>
      <c r="D3119">
        <v>4</v>
      </c>
      <c r="E3119">
        <v>45214.418235999998</v>
      </c>
      <c r="F3119">
        <v>146398.517911</v>
      </c>
      <c r="G3119" s="1">
        <f t="shared" si="48"/>
        <v>14.6398517911</v>
      </c>
    </row>
    <row r="3120" spans="1:7" x14ac:dyDescent="0.35">
      <c r="A3120" t="s">
        <v>740</v>
      </c>
      <c r="B3120" t="s">
        <v>703</v>
      </c>
      <c r="C3120" t="s">
        <v>213</v>
      </c>
      <c r="D3120">
        <v>4</v>
      </c>
      <c r="E3120">
        <v>120</v>
      </c>
      <c r="F3120">
        <v>900</v>
      </c>
      <c r="G3120" s="1">
        <f t="shared" si="48"/>
        <v>0.09</v>
      </c>
    </row>
    <row r="3121" spans="1:7" x14ac:dyDescent="0.35">
      <c r="A3121" t="s">
        <v>740</v>
      </c>
      <c r="B3121" t="s">
        <v>703</v>
      </c>
      <c r="C3121" t="s">
        <v>213</v>
      </c>
      <c r="D3121">
        <v>4</v>
      </c>
      <c r="E3121">
        <v>20846.030466</v>
      </c>
      <c r="F3121">
        <v>4238884.8250219999</v>
      </c>
      <c r="G3121" s="1">
        <f t="shared" si="48"/>
        <v>423.88848250219996</v>
      </c>
    </row>
    <row r="3122" spans="1:7" x14ac:dyDescent="0.35">
      <c r="A3122" t="s">
        <v>741</v>
      </c>
      <c r="B3122" t="s">
        <v>404</v>
      </c>
      <c r="C3122" t="s">
        <v>213</v>
      </c>
      <c r="D3122">
        <v>5</v>
      </c>
      <c r="E3122">
        <v>19555.036764</v>
      </c>
      <c r="F3122">
        <v>60745.419822000003</v>
      </c>
      <c r="G3122" s="1">
        <f t="shared" si="48"/>
        <v>6.0745419822000004</v>
      </c>
    </row>
    <row r="3123" spans="1:7" x14ac:dyDescent="0.35">
      <c r="A3123" t="s">
        <v>741</v>
      </c>
      <c r="B3123" t="s">
        <v>404</v>
      </c>
      <c r="C3123" t="s">
        <v>213</v>
      </c>
      <c r="D3123">
        <v>4</v>
      </c>
      <c r="E3123">
        <v>354.094427</v>
      </c>
      <c r="F3123">
        <v>4118.8980000000001</v>
      </c>
      <c r="G3123" s="1">
        <f t="shared" si="48"/>
        <v>0.41188980000000003</v>
      </c>
    </row>
    <row r="3124" spans="1:7" x14ac:dyDescent="0.35">
      <c r="A3124" t="s">
        <v>741</v>
      </c>
      <c r="B3124" t="s">
        <v>404</v>
      </c>
      <c r="C3124" t="s">
        <v>213</v>
      </c>
      <c r="D3124">
        <v>4</v>
      </c>
      <c r="E3124">
        <v>120</v>
      </c>
      <c r="F3124">
        <v>900</v>
      </c>
      <c r="G3124" s="1">
        <f t="shared" si="48"/>
        <v>0.09</v>
      </c>
    </row>
    <row r="3125" spans="1:7" x14ac:dyDescent="0.35">
      <c r="A3125" t="s">
        <v>741</v>
      </c>
      <c r="B3125" t="s">
        <v>404</v>
      </c>
      <c r="C3125" t="s">
        <v>213</v>
      </c>
      <c r="D3125">
        <v>4</v>
      </c>
      <c r="E3125">
        <v>1443.7664649999999</v>
      </c>
      <c r="F3125">
        <v>54110.867709999999</v>
      </c>
      <c r="G3125" s="1">
        <f t="shared" si="48"/>
        <v>5.4110867709999999</v>
      </c>
    </row>
    <row r="3126" spans="1:7" x14ac:dyDescent="0.35">
      <c r="A3126" t="s">
        <v>741</v>
      </c>
      <c r="B3126" t="s">
        <v>404</v>
      </c>
      <c r="C3126" t="s">
        <v>213</v>
      </c>
      <c r="D3126">
        <v>4</v>
      </c>
      <c r="E3126">
        <v>1563.186514</v>
      </c>
      <c r="F3126">
        <v>73869.727505999996</v>
      </c>
      <c r="G3126" s="1">
        <f t="shared" si="48"/>
        <v>7.3869727505999991</v>
      </c>
    </row>
    <row r="3127" spans="1:7" x14ac:dyDescent="0.35">
      <c r="A3127" t="s">
        <v>741</v>
      </c>
      <c r="B3127" t="s">
        <v>404</v>
      </c>
      <c r="C3127" t="s">
        <v>213</v>
      </c>
      <c r="D3127">
        <v>4</v>
      </c>
      <c r="E3127">
        <v>480</v>
      </c>
      <c r="F3127">
        <v>8100</v>
      </c>
      <c r="G3127" s="1">
        <f t="shared" si="48"/>
        <v>0.81</v>
      </c>
    </row>
    <row r="3128" spans="1:7" x14ac:dyDescent="0.35">
      <c r="A3128" t="s">
        <v>741</v>
      </c>
      <c r="B3128" t="s">
        <v>404</v>
      </c>
      <c r="C3128" t="s">
        <v>213</v>
      </c>
      <c r="D3128">
        <v>5</v>
      </c>
      <c r="E3128">
        <v>1740</v>
      </c>
      <c r="F3128">
        <v>87300</v>
      </c>
      <c r="G3128" s="1">
        <f t="shared" si="48"/>
        <v>8.73</v>
      </c>
    </row>
    <row r="3129" spans="1:7" x14ac:dyDescent="0.35">
      <c r="A3129" t="s">
        <v>741</v>
      </c>
      <c r="B3129" t="s">
        <v>404</v>
      </c>
      <c r="C3129" t="s">
        <v>213</v>
      </c>
      <c r="D3129">
        <v>4</v>
      </c>
      <c r="E3129">
        <v>6600</v>
      </c>
      <c r="F3129">
        <v>990900</v>
      </c>
      <c r="G3129" s="1">
        <f t="shared" si="48"/>
        <v>99.09</v>
      </c>
    </row>
    <row r="3130" spans="1:7" x14ac:dyDescent="0.35">
      <c r="A3130" t="s">
        <v>741</v>
      </c>
      <c r="B3130" t="s">
        <v>404</v>
      </c>
      <c r="C3130" t="s">
        <v>213</v>
      </c>
      <c r="D3130">
        <v>4</v>
      </c>
      <c r="E3130">
        <v>39076.194592</v>
      </c>
      <c r="F3130">
        <v>21472794.599279001</v>
      </c>
      <c r="G3130" s="1">
        <f t="shared" si="48"/>
        <v>2147.2794599279</v>
      </c>
    </row>
    <row r="3131" spans="1:7" x14ac:dyDescent="0.35">
      <c r="A3131" t="s">
        <v>741</v>
      </c>
      <c r="B3131" t="s">
        <v>404</v>
      </c>
      <c r="C3131" t="s">
        <v>213</v>
      </c>
      <c r="D3131">
        <v>5</v>
      </c>
      <c r="E3131">
        <v>126677.419733</v>
      </c>
      <c r="F3131">
        <v>181306047.923574</v>
      </c>
      <c r="G3131" s="1">
        <f t="shared" si="48"/>
        <v>18130.604792357401</v>
      </c>
    </row>
    <row r="3132" spans="1:7" x14ac:dyDescent="0.35">
      <c r="A3132" t="s">
        <v>749</v>
      </c>
      <c r="B3132" t="s">
        <v>619</v>
      </c>
      <c r="C3132" t="s">
        <v>237</v>
      </c>
      <c r="D3132">
        <v>4</v>
      </c>
      <c r="E3132">
        <v>1558.8423849999999</v>
      </c>
      <c r="F3132">
        <v>46513.644841000001</v>
      </c>
      <c r="G3132" s="1">
        <f t="shared" si="48"/>
        <v>4.6513644841000001</v>
      </c>
    </row>
    <row r="3133" spans="1:7" x14ac:dyDescent="0.35">
      <c r="A3133" t="s">
        <v>749</v>
      </c>
      <c r="B3133" t="s">
        <v>619</v>
      </c>
      <c r="C3133" t="s">
        <v>237</v>
      </c>
      <c r="D3133">
        <v>4</v>
      </c>
      <c r="E3133">
        <v>97.052024000000003</v>
      </c>
      <c r="F3133">
        <v>527.16150000000005</v>
      </c>
      <c r="G3133" s="1">
        <f t="shared" si="48"/>
        <v>5.2716150000000003E-2</v>
      </c>
    </row>
    <row r="3134" spans="1:7" x14ac:dyDescent="0.35">
      <c r="A3134" t="s">
        <v>749</v>
      </c>
      <c r="B3134" t="s">
        <v>619</v>
      </c>
      <c r="C3134" t="s">
        <v>237</v>
      </c>
      <c r="D3134">
        <v>4</v>
      </c>
      <c r="E3134">
        <v>112.08678999999999</v>
      </c>
      <c r="F3134">
        <v>772.84976500000005</v>
      </c>
      <c r="G3134" s="1">
        <f t="shared" si="48"/>
        <v>7.7284976500000005E-2</v>
      </c>
    </row>
    <row r="3135" spans="1:7" x14ac:dyDescent="0.35">
      <c r="A3135" t="s">
        <v>749</v>
      </c>
      <c r="B3135" t="s">
        <v>619</v>
      </c>
      <c r="C3135" t="s">
        <v>237</v>
      </c>
      <c r="D3135">
        <v>4</v>
      </c>
      <c r="E3135">
        <v>104.659498</v>
      </c>
      <c r="F3135">
        <v>556.83949900000005</v>
      </c>
      <c r="G3135" s="1">
        <f t="shared" si="48"/>
        <v>5.5683949900000002E-2</v>
      </c>
    </row>
    <row r="3136" spans="1:7" x14ac:dyDescent="0.35">
      <c r="A3136" t="s">
        <v>749</v>
      </c>
      <c r="B3136" t="s">
        <v>619</v>
      </c>
      <c r="C3136" t="s">
        <v>237</v>
      </c>
      <c r="D3136">
        <v>4</v>
      </c>
      <c r="E3136">
        <v>103.712913</v>
      </c>
      <c r="F3136">
        <v>559.93759499999999</v>
      </c>
      <c r="G3136" s="1">
        <f t="shared" si="48"/>
        <v>5.5993759499999997E-2</v>
      </c>
    </row>
    <row r="3137" spans="1:7" x14ac:dyDescent="0.35">
      <c r="A3137" t="s">
        <v>749</v>
      </c>
      <c r="B3137" t="s">
        <v>619</v>
      </c>
      <c r="C3137" t="s">
        <v>237</v>
      </c>
      <c r="D3137">
        <v>4</v>
      </c>
      <c r="E3137">
        <v>120</v>
      </c>
      <c r="F3137">
        <v>900</v>
      </c>
      <c r="G3137" s="1">
        <f t="shared" si="48"/>
        <v>0.09</v>
      </c>
    </row>
    <row r="3138" spans="1:7" x14ac:dyDescent="0.35">
      <c r="A3138" t="s">
        <v>749</v>
      </c>
      <c r="B3138" t="s">
        <v>619</v>
      </c>
      <c r="C3138" t="s">
        <v>237</v>
      </c>
      <c r="D3138">
        <v>4</v>
      </c>
      <c r="E3138">
        <v>3110.4936339999999</v>
      </c>
      <c r="F3138">
        <v>9696.4298569999992</v>
      </c>
      <c r="G3138" s="1">
        <f t="shared" si="48"/>
        <v>0.96964298569999996</v>
      </c>
    </row>
    <row r="3139" spans="1:7" x14ac:dyDescent="0.35">
      <c r="A3139" t="s">
        <v>749</v>
      </c>
      <c r="B3139" t="s">
        <v>619</v>
      </c>
      <c r="C3139" t="s">
        <v>237</v>
      </c>
      <c r="D3139">
        <v>4</v>
      </c>
      <c r="E3139">
        <v>7500</v>
      </c>
      <c r="F3139">
        <v>1370700</v>
      </c>
      <c r="G3139" s="1">
        <f t="shared" ref="G3139:G3202" si="49">+F3139/10000</f>
        <v>137.07</v>
      </c>
    </row>
    <row r="3140" spans="1:7" x14ac:dyDescent="0.35">
      <c r="A3140" t="s">
        <v>749</v>
      </c>
      <c r="B3140" t="s">
        <v>619</v>
      </c>
      <c r="C3140" t="s">
        <v>237</v>
      </c>
      <c r="D3140">
        <v>4</v>
      </c>
      <c r="E3140">
        <v>1140</v>
      </c>
      <c r="F3140">
        <v>54000</v>
      </c>
      <c r="G3140" s="1">
        <f t="shared" si="49"/>
        <v>5.4</v>
      </c>
    </row>
    <row r="3141" spans="1:7" x14ac:dyDescent="0.35">
      <c r="A3141" t="s">
        <v>749</v>
      </c>
      <c r="B3141" t="s">
        <v>619</v>
      </c>
      <c r="C3141" t="s">
        <v>237</v>
      </c>
      <c r="D3141">
        <v>4</v>
      </c>
      <c r="E3141">
        <v>5640</v>
      </c>
      <c r="F3141">
        <v>388800</v>
      </c>
      <c r="G3141" s="1">
        <f t="shared" si="49"/>
        <v>38.880000000000003</v>
      </c>
    </row>
    <row r="3142" spans="1:7" x14ac:dyDescent="0.35">
      <c r="A3142" t="s">
        <v>749</v>
      </c>
      <c r="B3142" t="s">
        <v>619</v>
      </c>
      <c r="C3142" t="s">
        <v>237</v>
      </c>
      <c r="D3142">
        <v>5</v>
      </c>
      <c r="E3142">
        <v>120</v>
      </c>
      <c r="F3142">
        <v>900</v>
      </c>
      <c r="G3142" s="1">
        <f t="shared" si="49"/>
        <v>0.09</v>
      </c>
    </row>
    <row r="3143" spans="1:7" x14ac:dyDescent="0.35">
      <c r="A3143" t="s">
        <v>749</v>
      </c>
      <c r="B3143" t="s">
        <v>619</v>
      </c>
      <c r="C3143" t="s">
        <v>237</v>
      </c>
      <c r="D3143">
        <v>5</v>
      </c>
      <c r="E3143">
        <v>120</v>
      </c>
      <c r="F3143">
        <v>900</v>
      </c>
      <c r="G3143" s="1">
        <f t="shared" si="49"/>
        <v>0.09</v>
      </c>
    </row>
    <row r="3144" spans="1:7" x14ac:dyDescent="0.35">
      <c r="A3144" t="s">
        <v>749</v>
      </c>
      <c r="B3144" t="s">
        <v>619</v>
      </c>
      <c r="C3144" t="s">
        <v>237</v>
      </c>
      <c r="D3144">
        <v>4</v>
      </c>
      <c r="E3144">
        <v>1500</v>
      </c>
      <c r="F3144">
        <v>65700</v>
      </c>
      <c r="G3144" s="1">
        <f t="shared" si="49"/>
        <v>6.57</v>
      </c>
    </row>
    <row r="3145" spans="1:7" x14ac:dyDescent="0.35">
      <c r="A3145" t="s">
        <v>749</v>
      </c>
      <c r="B3145" t="s">
        <v>619</v>
      </c>
      <c r="C3145" t="s">
        <v>237</v>
      </c>
      <c r="D3145">
        <v>5</v>
      </c>
      <c r="E3145">
        <v>120</v>
      </c>
      <c r="F3145">
        <v>900</v>
      </c>
      <c r="G3145" s="1">
        <f t="shared" si="49"/>
        <v>0.09</v>
      </c>
    </row>
    <row r="3146" spans="1:7" x14ac:dyDescent="0.35">
      <c r="A3146" t="s">
        <v>749</v>
      </c>
      <c r="B3146" t="s">
        <v>619</v>
      </c>
      <c r="C3146" t="s">
        <v>237</v>
      </c>
      <c r="D3146">
        <v>4</v>
      </c>
      <c r="E3146">
        <v>540</v>
      </c>
      <c r="F3146">
        <v>9000</v>
      </c>
      <c r="G3146" s="1">
        <f t="shared" si="49"/>
        <v>0.9</v>
      </c>
    </row>
    <row r="3147" spans="1:7" x14ac:dyDescent="0.35">
      <c r="A3147" t="s">
        <v>749</v>
      </c>
      <c r="B3147" t="s">
        <v>619</v>
      </c>
      <c r="C3147" t="s">
        <v>237</v>
      </c>
      <c r="D3147">
        <v>4</v>
      </c>
      <c r="E3147">
        <v>6540</v>
      </c>
      <c r="F3147">
        <v>1300500</v>
      </c>
      <c r="G3147" s="1">
        <f t="shared" si="49"/>
        <v>130.05000000000001</v>
      </c>
    </row>
    <row r="3148" spans="1:7" x14ac:dyDescent="0.35">
      <c r="A3148" t="s">
        <v>749</v>
      </c>
      <c r="B3148" t="s">
        <v>619</v>
      </c>
      <c r="C3148" t="s">
        <v>237</v>
      </c>
      <c r="D3148">
        <v>5</v>
      </c>
      <c r="E3148">
        <v>120</v>
      </c>
      <c r="F3148">
        <v>900</v>
      </c>
      <c r="G3148" s="1">
        <f t="shared" si="49"/>
        <v>0.09</v>
      </c>
    </row>
    <row r="3149" spans="1:7" x14ac:dyDescent="0.35">
      <c r="A3149" t="s">
        <v>749</v>
      </c>
      <c r="B3149" t="s">
        <v>619</v>
      </c>
      <c r="C3149" t="s">
        <v>237</v>
      </c>
      <c r="D3149">
        <v>4</v>
      </c>
      <c r="E3149">
        <v>960</v>
      </c>
      <c r="F3149">
        <v>36000</v>
      </c>
      <c r="G3149" s="1">
        <f t="shared" si="49"/>
        <v>3.6</v>
      </c>
    </row>
    <row r="3150" spans="1:7" x14ac:dyDescent="0.35">
      <c r="A3150" t="s">
        <v>749</v>
      </c>
      <c r="B3150" t="s">
        <v>619</v>
      </c>
      <c r="C3150" t="s">
        <v>237</v>
      </c>
      <c r="D3150">
        <v>5</v>
      </c>
      <c r="E3150">
        <v>120</v>
      </c>
      <c r="F3150">
        <v>900</v>
      </c>
      <c r="G3150" s="1">
        <f t="shared" si="49"/>
        <v>0.09</v>
      </c>
    </row>
    <row r="3151" spans="1:7" x14ac:dyDescent="0.35">
      <c r="A3151" t="s">
        <v>749</v>
      </c>
      <c r="B3151" t="s">
        <v>619</v>
      </c>
      <c r="C3151" t="s">
        <v>237</v>
      </c>
      <c r="D3151">
        <v>5</v>
      </c>
      <c r="E3151">
        <v>120</v>
      </c>
      <c r="F3151">
        <v>900</v>
      </c>
      <c r="G3151" s="1">
        <f t="shared" si="49"/>
        <v>0.09</v>
      </c>
    </row>
    <row r="3152" spans="1:7" x14ac:dyDescent="0.35">
      <c r="A3152" t="s">
        <v>749</v>
      </c>
      <c r="B3152" t="s">
        <v>619</v>
      </c>
      <c r="C3152" t="s">
        <v>237</v>
      </c>
      <c r="D3152">
        <v>5</v>
      </c>
      <c r="E3152">
        <v>120</v>
      </c>
      <c r="F3152">
        <v>900</v>
      </c>
      <c r="G3152" s="1">
        <f t="shared" si="49"/>
        <v>0.09</v>
      </c>
    </row>
    <row r="3153" spans="1:7" x14ac:dyDescent="0.35">
      <c r="A3153" t="s">
        <v>749</v>
      </c>
      <c r="B3153" t="s">
        <v>619</v>
      </c>
      <c r="C3153" t="s">
        <v>237</v>
      </c>
      <c r="D3153">
        <v>4</v>
      </c>
      <c r="E3153">
        <v>1620</v>
      </c>
      <c r="F3153">
        <v>36900</v>
      </c>
      <c r="G3153" s="1">
        <f t="shared" si="49"/>
        <v>3.69</v>
      </c>
    </row>
    <row r="3154" spans="1:7" x14ac:dyDescent="0.35">
      <c r="A3154" t="s">
        <v>749</v>
      </c>
      <c r="B3154" t="s">
        <v>619</v>
      </c>
      <c r="C3154" t="s">
        <v>237</v>
      </c>
      <c r="D3154">
        <v>4</v>
      </c>
      <c r="E3154">
        <v>420</v>
      </c>
      <c r="F3154">
        <v>7200</v>
      </c>
      <c r="G3154" s="1">
        <f t="shared" si="49"/>
        <v>0.72</v>
      </c>
    </row>
    <row r="3155" spans="1:7" x14ac:dyDescent="0.35">
      <c r="A3155" t="s">
        <v>749</v>
      </c>
      <c r="B3155" t="s">
        <v>619</v>
      </c>
      <c r="C3155" t="s">
        <v>237</v>
      </c>
      <c r="D3155">
        <v>5</v>
      </c>
      <c r="E3155">
        <v>120</v>
      </c>
      <c r="F3155">
        <v>900</v>
      </c>
      <c r="G3155" s="1">
        <f t="shared" si="49"/>
        <v>0.09</v>
      </c>
    </row>
    <row r="3156" spans="1:7" x14ac:dyDescent="0.35">
      <c r="A3156" t="s">
        <v>749</v>
      </c>
      <c r="B3156" t="s">
        <v>619</v>
      </c>
      <c r="C3156" t="s">
        <v>237</v>
      </c>
      <c r="D3156">
        <v>4</v>
      </c>
      <c r="E3156">
        <v>1800</v>
      </c>
      <c r="F3156">
        <v>41400</v>
      </c>
      <c r="G3156" s="1">
        <f t="shared" si="49"/>
        <v>4.1399999999999997</v>
      </c>
    </row>
    <row r="3157" spans="1:7" x14ac:dyDescent="0.35">
      <c r="A3157" t="s">
        <v>749</v>
      </c>
      <c r="B3157" t="s">
        <v>619</v>
      </c>
      <c r="C3157" t="s">
        <v>237</v>
      </c>
      <c r="D3157">
        <v>4</v>
      </c>
      <c r="E3157">
        <v>18960</v>
      </c>
      <c r="F3157">
        <v>6095700</v>
      </c>
      <c r="G3157" s="1">
        <f t="shared" si="49"/>
        <v>609.57000000000005</v>
      </c>
    </row>
    <row r="3158" spans="1:7" x14ac:dyDescent="0.35">
      <c r="A3158" t="s">
        <v>749</v>
      </c>
      <c r="B3158" t="s">
        <v>619</v>
      </c>
      <c r="C3158" t="s">
        <v>237</v>
      </c>
      <c r="D3158">
        <v>4</v>
      </c>
      <c r="E3158">
        <v>300</v>
      </c>
      <c r="F3158">
        <v>3600</v>
      </c>
      <c r="G3158" s="1">
        <f t="shared" si="49"/>
        <v>0.36</v>
      </c>
    </row>
    <row r="3159" spans="1:7" x14ac:dyDescent="0.35">
      <c r="A3159" t="s">
        <v>749</v>
      </c>
      <c r="B3159" t="s">
        <v>619</v>
      </c>
      <c r="C3159" t="s">
        <v>237</v>
      </c>
      <c r="D3159">
        <v>5</v>
      </c>
      <c r="E3159">
        <v>14400</v>
      </c>
      <c r="F3159">
        <v>2532600</v>
      </c>
      <c r="G3159" s="1">
        <f t="shared" si="49"/>
        <v>253.26</v>
      </c>
    </row>
    <row r="3160" spans="1:7" x14ac:dyDescent="0.35">
      <c r="A3160" t="s">
        <v>749</v>
      </c>
      <c r="B3160" t="s">
        <v>619</v>
      </c>
      <c r="C3160" t="s">
        <v>237</v>
      </c>
      <c r="D3160">
        <v>4</v>
      </c>
      <c r="E3160">
        <v>43620</v>
      </c>
      <c r="F3160">
        <v>18923400</v>
      </c>
      <c r="G3160" s="1">
        <f t="shared" si="49"/>
        <v>1892.34</v>
      </c>
    </row>
    <row r="3161" spans="1:7" x14ac:dyDescent="0.35">
      <c r="A3161" t="s">
        <v>749</v>
      </c>
      <c r="B3161" t="s">
        <v>619</v>
      </c>
      <c r="C3161" t="s">
        <v>237</v>
      </c>
      <c r="D3161">
        <v>4</v>
      </c>
      <c r="E3161">
        <v>120</v>
      </c>
      <c r="F3161">
        <v>900</v>
      </c>
      <c r="G3161" s="1">
        <f t="shared" si="49"/>
        <v>0.09</v>
      </c>
    </row>
    <row r="3162" spans="1:7" x14ac:dyDescent="0.35">
      <c r="A3162" t="s">
        <v>749</v>
      </c>
      <c r="B3162" t="s">
        <v>619</v>
      </c>
      <c r="C3162" t="s">
        <v>237</v>
      </c>
      <c r="D3162">
        <v>4</v>
      </c>
      <c r="E3162">
        <v>120</v>
      </c>
      <c r="F3162">
        <v>900</v>
      </c>
      <c r="G3162" s="1">
        <f t="shared" si="49"/>
        <v>0.09</v>
      </c>
    </row>
    <row r="3163" spans="1:7" x14ac:dyDescent="0.35">
      <c r="A3163" t="s">
        <v>749</v>
      </c>
      <c r="B3163" t="s">
        <v>619</v>
      </c>
      <c r="C3163" t="s">
        <v>237</v>
      </c>
      <c r="D3163">
        <v>4</v>
      </c>
      <c r="E3163">
        <v>9780</v>
      </c>
      <c r="F3163">
        <v>1212300</v>
      </c>
      <c r="G3163" s="1">
        <f t="shared" si="49"/>
        <v>121.23</v>
      </c>
    </row>
    <row r="3164" spans="1:7" x14ac:dyDescent="0.35">
      <c r="A3164" t="s">
        <v>749</v>
      </c>
      <c r="B3164" t="s">
        <v>619</v>
      </c>
      <c r="C3164" t="s">
        <v>237</v>
      </c>
      <c r="D3164">
        <v>4</v>
      </c>
      <c r="E3164">
        <v>4320</v>
      </c>
      <c r="F3164">
        <v>441900</v>
      </c>
      <c r="G3164" s="1">
        <f t="shared" si="49"/>
        <v>44.19</v>
      </c>
    </row>
    <row r="3165" spans="1:7" x14ac:dyDescent="0.35">
      <c r="A3165" t="s">
        <v>749</v>
      </c>
      <c r="B3165" t="s">
        <v>619</v>
      </c>
      <c r="C3165" t="s">
        <v>237</v>
      </c>
      <c r="D3165">
        <v>5</v>
      </c>
      <c r="E3165">
        <v>120</v>
      </c>
      <c r="F3165">
        <v>900</v>
      </c>
      <c r="G3165" s="1">
        <f t="shared" si="49"/>
        <v>0.09</v>
      </c>
    </row>
    <row r="3166" spans="1:7" x14ac:dyDescent="0.35">
      <c r="A3166" t="s">
        <v>749</v>
      </c>
      <c r="B3166" t="s">
        <v>619</v>
      </c>
      <c r="C3166" t="s">
        <v>237</v>
      </c>
      <c r="D3166">
        <v>4</v>
      </c>
      <c r="E3166">
        <v>5595.8417939999999</v>
      </c>
      <c r="F3166">
        <v>1274902.014856</v>
      </c>
      <c r="G3166" s="1">
        <f t="shared" si="49"/>
        <v>127.4902014856</v>
      </c>
    </row>
    <row r="3167" spans="1:7" x14ac:dyDescent="0.35">
      <c r="A3167" t="s">
        <v>749</v>
      </c>
      <c r="B3167" t="s">
        <v>619</v>
      </c>
      <c r="C3167" t="s">
        <v>237</v>
      </c>
      <c r="D3167">
        <v>4</v>
      </c>
      <c r="E3167">
        <v>1500</v>
      </c>
      <c r="F3167">
        <v>78300</v>
      </c>
      <c r="G3167" s="1">
        <f t="shared" si="49"/>
        <v>7.83</v>
      </c>
    </row>
    <row r="3168" spans="1:7" x14ac:dyDescent="0.35">
      <c r="A3168" t="s">
        <v>749</v>
      </c>
      <c r="B3168" t="s">
        <v>619</v>
      </c>
      <c r="C3168" t="s">
        <v>237</v>
      </c>
      <c r="D3168">
        <v>4</v>
      </c>
      <c r="E3168">
        <v>4800</v>
      </c>
      <c r="F3168">
        <v>875700</v>
      </c>
      <c r="G3168" s="1">
        <f t="shared" si="49"/>
        <v>87.57</v>
      </c>
    </row>
    <row r="3169" spans="1:7" x14ac:dyDescent="0.35">
      <c r="A3169" t="s">
        <v>749</v>
      </c>
      <c r="B3169" t="s">
        <v>619</v>
      </c>
      <c r="C3169" t="s">
        <v>237</v>
      </c>
      <c r="D3169">
        <v>4</v>
      </c>
      <c r="E3169">
        <v>4080</v>
      </c>
      <c r="F3169">
        <v>354600</v>
      </c>
      <c r="G3169" s="1">
        <f t="shared" si="49"/>
        <v>35.46</v>
      </c>
    </row>
    <row r="3170" spans="1:7" x14ac:dyDescent="0.35">
      <c r="A3170" t="s">
        <v>749</v>
      </c>
      <c r="B3170" t="s">
        <v>619</v>
      </c>
      <c r="C3170" t="s">
        <v>237</v>
      </c>
      <c r="D3170">
        <v>4</v>
      </c>
      <c r="E3170">
        <v>180</v>
      </c>
      <c r="F3170">
        <v>1800</v>
      </c>
      <c r="G3170" s="1">
        <f t="shared" si="49"/>
        <v>0.18</v>
      </c>
    </row>
    <row r="3171" spans="1:7" x14ac:dyDescent="0.35">
      <c r="A3171" t="s">
        <v>749</v>
      </c>
      <c r="B3171" t="s">
        <v>619</v>
      </c>
      <c r="C3171" t="s">
        <v>237</v>
      </c>
      <c r="D3171">
        <v>4</v>
      </c>
      <c r="E3171">
        <v>240</v>
      </c>
      <c r="F3171">
        <v>2700</v>
      </c>
      <c r="G3171" s="1">
        <f t="shared" si="49"/>
        <v>0.27</v>
      </c>
    </row>
    <row r="3172" spans="1:7" x14ac:dyDescent="0.35">
      <c r="A3172" t="s">
        <v>749</v>
      </c>
      <c r="B3172" t="s">
        <v>619</v>
      </c>
      <c r="C3172" t="s">
        <v>237</v>
      </c>
      <c r="D3172">
        <v>4</v>
      </c>
      <c r="E3172">
        <v>47520</v>
      </c>
      <c r="F3172">
        <v>11091600</v>
      </c>
      <c r="G3172" s="1">
        <f t="shared" si="49"/>
        <v>1109.1600000000001</v>
      </c>
    </row>
    <row r="3173" spans="1:7" x14ac:dyDescent="0.35">
      <c r="A3173" t="s">
        <v>749</v>
      </c>
      <c r="B3173" t="s">
        <v>619</v>
      </c>
      <c r="C3173" t="s">
        <v>237</v>
      </c>
      <c r="D3173">
        <v>4</v>
      </c>
      <c r="E3173">
        <v>7020</v>
      </c>
      <c r="F3173">
        <v>869400</v>
      </c>
      <c r="G3173" s="1">
        <f t="shared" si="49"/>
        <v>86.94</v>
      </c>
    </row>
    <row r="3174" spans="1:7" x14ac:dyDescent="0.35">
      <c r="A3174" t="s">
        <v>749</v>
      </c>
      <c r="B3174" t="s">
        <v>619</v>
      </c>
      <c r="C3174" t="s">
        <v>237</v>
      </c>
      <c r="D3174">
        <v>5</v>
      </c>
      <c r="E3174">
        <v>720</v>
      </c>
      <c r="F3174">
        <v>9900</v>
      </c>
      <c r="G3174" s="1">
        <f t="shared" si="49"/>
        <v>0.99</v>
      </c>
    </row>
    <row r="3175" spans="1:7" x14ac:dyDescent="0.35">
      <c r="A3175" t="s">
        <v>749</v>
      </c>
      <c r="B3175" t="s">
        <v>619</v>
      </c>
      <c r="C3175" t="s">
        <v>237</v>
      </c>
      <c r="D3175">
        <v>4</v>
      </c>
      <c r="E3175">
        <v>31560</v>
      </c>
      <c r="F3175">
        <v>10847700</v>
      </c>
      <c r="G3175" s="1">
        <f t="shared" si="49"/>
        <v>1084.77</v>
      </c>
    </row>
    <row r="3176" spans="1:7" x14ac:dyDescent="0.35">
      <c r="A3176" t="s">
        <v>749</v>
      </c>
      <c r="B3176" t="s">
        <v>619</v>
      </c>
      <c r="C3176" t="s">
        <v>237</v>
      </c>
      <c r="D3176">
        <v>4</v>
      </c>
      <c r="E3176">
        <v>8460</v>
      </c>
      <c r="F3176">
        <v>1338300</v>
      </c>
      <c r="G3176" s="1">
        <f t="shared" si="49"/>
        <v>133.83000000000001</v>
      </c>
    </row>
    <row r="3177" spans="1:7" x14ac:dyDescent="0.35">
      <c r="A3177" t="s">
        <v>749</v>
      </c>
      <c r="B3177" t="s">
        <v>619</v>
      </c>
      <c r="C3177" t="s">
        <v>237</v>
      </c>
      <c r="D3177">
        <v>5</v>
      </c>
      <c r="E3177">
        <v>120</v>
      </c>
      <c r="F3177">
        <v>900</v>
      </c>
      <c r="G3177" s="1">
        <f t="shared" si="49"/>
        <v>0.09</v>
      </c>
    </row>
    <row r="3178" spans="1:7" x14ac:dyDescent="0.35">
      <c r="A3178" t="s">
        <v>749</v>
      </c>
      <c r="B3178" t="s">
        <v>619</v>
      </c>
      <c r="C3178" t="s">
        <v>237</v>
      </c>
      <c r="D3178">
        <v>4</v>
      </c>
      <c r="E3178">
        <v>3180</v>
      </c>
      <c r="F3178">
        <v>278100</v>
      </c>
      <c r="G3178" s="1">
        <f t="shared" si="49"/>
        <v>27.81</v>
      </c>
    </row>
    <row r="3179" spans="1:7" x14ac:dyDescent="0.35">
      <c r="A3179" t="s">
        <v>749</v>
      </c>
      <c r="B3179" t="s">
        <v>619</v>
      </c>
      <c r="C3179" t="s">
        <v>237</v>
      </c>
      <c r="D3179">
        <v>5</v>
      </c>
      <c r="E3179">
        <v>180</v>
      </c>
      <c r="F3179">
        <v>1800</v>
      </c>
      <c r="G3179" s="1">
        <f t="shared" si="49"/>
        <v>0.18</v>
      </c>
    </row>
    <row r="3180" spans="1:7" x14ac:dyDescent="0.35">
      <c r="A3180" t="s">
        <v>749</v>
      </c>
      <c r="B3180" t="s">
        <v>619</v>
      </c>
      <c r="C3180" t="s">
        <v>237</v>
      </c>
      <c r="D3180">
        <v>5</v>
      </c>
      <c r="E3180">
        <v>4740</v>
      </c>
      <c r="F3180">
        <v>478800</v>
      </c>
      <c r="G3180" s="1">
        <f t="shared" si="49"/>
        <v>47.88</v>
      </c>
    </row>
    <row r="3181" spans="1:7" x14ac:dyDescent="0.35">
      <c r="A3181" t="s">
        <v>749</v>
      </c>
      <c r="B3181" t="s">
        <v>619</v>
      </c>
      <c r="C3181" t="s">
        <v>237</v>
      </c>
      <c r="D3181">
        <v>4</v>
      </c>
      <c r="E3181">
        <v>2580</v>
      </c>
      <c r="F3181">
        <v>245700</v>
      </c>
      <c r="G3181" s="1">
        <f t="shared" si="49"/>
        <v>24.57</v>
      </c>
    </row>
    <row r="3182" spans="1:7" x14ac:dyDescent="0.35">
      <c r="A3182" t="s">
        <v>749</v>
      </c>
      <c r="B3182" t="s">
        <v>619</v>
      </c>
      <c r="C3182" t="s">
        <v>237</v>
      </c>
      <c r="D3182">
        <v>5</v>
      </c>
      <c r="E3182">
        <v>16740</v>
      </c>
      <c r="F3182">
        <v>2735100</v>
      </c>
      <c r="G3182" s="1">
        <f t="shared" si="49"/>
        <v>273.51</v>
      </c>
    </row>
    <row r="3183" spans="1:7" x14ac:dyDescent="0.35">
      <c r="A3183" t="s">
        <v>749</v>
      </c>
      <c r="B3183" t="s">
        <v>619</v>
      </c>
      <c r="C3183" t="s">
        <v>237</v>
      </c>
      <c r="D3183">
        <v>4</v>
      </c>
      <c r="E3183">
        <v>360</v>
      </c>
      <c r="F3183">
        <v>4500</v>
      </c>
      <c r="G3183" s="1">
        <f t="shared" si="49"/>
        <v>0.45</v>
      </c>
    </row>
    <row r="3184" spans="1:7" x14ac:dyDescent="0.35">
      <c r="A3184" t="s">
        <v>749</v>
      </c>
      <c r="B3184" t="s">
        <v>619</v>
      </c>
      <c r="C3184" t="s">
        <v>237</v>
      </c>
      <c r="D3184">
        <v>5</v>
      </c>
      <c r="E3184">
        <v>4848.1291739999997</v>
      </c>
      <c r="F3184">
        <v>361938.89036299998</v>
      </c>
      <c r="G3184" s="1">
        <f t="shared" si="49"/>
        <v>36.1938890363</v>
      </c>
    </row>
    <row r="3185" spans="1:7" x14ac:dyDescent="0.35">
      <c r="A3185" t="s">
        <v>749</v>
      </c>
      <c r="B3185" t="s">
        <v>619</v>
      </c>
      <c r="C3185" t="s">
        <v>237</v>
      </c>
      <c r="D3185">
        <v>4</v>
      </c>
      <c r="E3185">
        <v>13620</v>
      </c>
      <c r="F3185">
        <v>4064400</v>
      </c>
      <c r="G3185" s="1">
        <f t="shared" si="49"/>
        <v>406.44</v>
      </c>
    </row>
    <row r="3186" spans="1:7" x14ac:dyDescent="0.35">
      <c r="A3186" t="s">
        <v>749</v>
      </c>
      <c r="B3186" t="s">
        <v>619</v>
      </c>
      <c r="C3186" t="s">
        <v>237</v>
      </c>
      <c r="D3186">
        <v>4</v>
      </c>
      <c r="E3186">
        <v>120</v>
      </c>
      <c r="F3186">
        <v>900</v>
      </c>
      <c r="G3186" s="1">
        <f t="shared" si="49"/>
        <v>0.09</v>
      </c>
    </row>
    <row r="3187" spans="1:7" x14ac:dyDescent="0.35">
      <c r="A3187" t="s">
        <v>749</v>
      </c>
      <c r="B3187" t="s">
        <v>619</v>
      </c>
      <c r="C3187" t="s">
        <v>237</v>
      </c>
      <c r="D3187">
        <v>5</v>
      </c>
      <c r="E3187">
        <v>660</v>
      </c>
      <c r="F3187">
        <v>18000</v>
      </c>
      <c r="G3187" s="1">
        <f t="shared" si="49"/>
        <v>1.8</v>
      </c>
    </row>
    <row r="3188" spans="1:7" x14ac:dyDescent="0.35">
      <c r="A3188" t="s">
        <v>749</v>
      </c>
      <c r="B3188" t="s">
        <v>619</v>
      </c>
      <c r="C3188" t="s">
        <v>237</v>
      </c>
      <c r="D3188">
        <v>5</v>
      </c>
      <c r="E3188">
        <v>720</v>
      </c>
      <c r="F3188">
        <v>12600</v>
      </c>
      <c r="G3188" s="1">
        <f t="shared" si="49"/>
        <v>1.26</v>
      </c>
    </row>
    <row r="3189" spans="1:7" x14ac:dyDescent="0.35">
      <c r="A3189" t="s">
        <v>749</v>
      </c>
      <c r="B3189" t="s">
        <v>619</v>
      </c>
      <c r="C3189" t="s">
        <v>237</v>
      </c>
      <c r="D3189">
        <v>5</v>
      </c>
      <c r="E3189">
        <v>240</v>
      </c>
      <c r="F3189">
        <v>2700</v>
      </c>
      <c r="G3189" s="1">
        <f t="shared" si="49"/>
        <v>0.27</v>
      </c>
    </row>
    <row r="3190" spans="1:7" x14ac:dyDescent="0.35">
      <c r="A3190" t="s">
        <v>749</v>
      </c>
      <c r="B3190" t="s">
        <v>619</v>
      </c>
      <c r="C3190" t="s">
        <v>237</v>
      </c>
      <c r="D3190">
        <v>4</v>
      </c>
      <c r="E3190">
        <v>149824.14571899999</v>
      </c>
      <c r="F3190">
        <v>135140504.45585001</v>
      </c>
      <c r="G3190" s="1">
        <f t="shared" si="49"/>
        <v>13514.050445585</v>
      </c>
    </row>
    <row r="3191" spans="1:7" x14ac:dyDescent="0.35">
      <c r="A3191" t="s">
        <v>749</v>
      </c>
      <c r="B3191" t="s">
        <v>619</v>
      </c>
      <c r="C3191" t="s">
        <v>237</v>
      </c>
      <c r="D3191">
        <v>4</v>
      </c>
      <c r="E3191">
        <v>120</v>
      </c>
      <c r="F3191">
        <v>900</v>
      </c>
      <c r="G3191" s="1">
        <f t="shared" si="49"/>
        <v>0.09</v>
      </c>
    </row>
    <row r="3192" spans="1:7" x14ac:dyDescent="0.35">
      <c r="A3192" t="s">
        <v>749</v>
      </c>
      <c r="B3192" t="s">
        <v>619</v>
      </c>
      <c r="C3192" t="s">
        <v>237</v>
      </c>
      <c r="D3192">
        <v>4</v>
      </c>
      <c r="E3192">
        <v>9540</v>
      </c>
      <c r="F3192">
        <v>1700100</v>
      </c>
      <c r="G3192" s="1">
        <f t="shared" si="49"/>
        <v>170.01</v>
      </c>
    </row>
    <row r="3193" spans="1:7" x14ac:dyDescent="0.35">
      <c r="A3193" t="s">
        <v>749</v>
      </c>
      <c r="B3193" t="s">
        <v>619</v>
      </c>
      <c r="C3193" t="s">
        <v>237</v>
      </c>
      <c r="D3193">
        <v>4</v>
      </c>
      <c r="E3193">
        <v>120</v>
      </c>
      <c r="F3193">
        <v>900</v>
      </c>
      <c r="G3193" s="1">
        <f t="shared" si="49"/>
        <v>0.09</v>
      </c>
    </row>
    <row r="3194" spans="1:7" x14ac:dyDescent="0.35">
      <c r="A3194" t="s">
        <v>749</v>
      </c>
      <c r="B3194" t="s">
        <v>619</v>
      </c>
      <c r="C3194" t="s">
        <v>237</v>
      </c>
      <c r="D3194">
        <v>5</v>
      </c>
      <c r="E3194">
        <v>120</v>
      </c>
      <c r="F3194">
        <v>900</v>
      </c>
      <c r="G3194" s="1">
        <f t="shared" si="49"/>
        <v>0.09</v>
      </c>
    </row>
    <row r="3195" spans="1:7" x14ac:dyDescent="0.35">
      <c r="A3195" t="s">
        <v>749</v>
      </c>
      <c r="B3195" t="s">
        <v>619</v>
      </c>
      <c r="C3195" t="s">
        <v>237</v>
      </c>
      <c r="D3195">
        <v>5</v>
      </c>
      <c r="E3195">
        <v>1500</v>
      </c>
      <c r="F3195">
        <v>66600</v>
      </c>
      <c r="G3195" s="1">
        <f t="shared" si="49"/>
        <v>6.66</v>
      </c>
    </row>
    <row r="3196" spans="1:7" x14ac:dyDescent="0.35">
      <c r="A3196" t="s">
        <v>749</v>
      </c>
      <c r="B3196" t="s">
        <v>619</v>
      </c>
      <c r="C3196" t="s">
        <v>237</v>
      </c>
      <c r="D3196">
        <v>5</v>
      </c>
      <c r="E3196">
        <v>120</v>
      </c>
      <c r="F3196">
        <v>900</v>
      </c>
      <c r="G3196" s="1">
        <f t="shared" si="49"/>
        <v>0.09</v>
      </c>
    </row>
    <row r="3197" spans="1:7" x14ac:dyDescent="0.35">
      <c r="A3197" t="s">
        <v>749</v>
      </c>
      <c r="B3197" t="s">
        <v>619</v>
      </c>
      <c r="C3197" t="s">
        <v>237</v>
      </c>
      <c r="D3197">
        <v>5</v>
      </c>
      <c r="E3197">
        <v>120</v>
      </c>
      <c r="F3197">
        <v>900</v>
      </c>
      <c r="G3197" s="1">
        <f t="shared" si="49"/>
        <v>0.09</v>
      </c>
    </row>
    <row r="3198" spans="1:7" x14ac:dyDescent="0.35">
      <c r="A3198" t="s">
        <v>749</v>
      </c>
      <c r="B3198" t="s">
        <v>619</v>
      </c>
      <c r="C3198" t="s">
        <v>237</v>
      </c>
      <c r="D3198">
        <v>4</v>
      </c>
      <c r="E3198">
        <v>120</v>
      </c>
      <c r="F3198">
        <v>900</v>
      </c>
      <c r="G3198" s="1">
        <f t="shared" si="49"/>
        <v>0.09</v>
      </c>
    </row>
    <row r="3199" spans="1:7" x14ac:dyDescent="0.35">
      <c r="A3199" t="s">
        <v>749</v>
      </c>
      <c r="B3199" t="s">
        <v>619</v>
      </c>
      <c r="C3199" t="s">
        <v>237</v>
      </c>
      <c r="D3199">
        <v>4</v>
      </c>
      <c r="E3199">
        <v>120</v>
      </c>
      <c r="F3199">
        <v>900</v>
      </c>
      <c r="G3199" s="1">
        <f t="shared" si="49"/>
        <v>0.09</v>
      </c>
    </row>
    <row r="3200" spans="1:7" x14ac:dyDescent="0.35">
      <c r="A3200" t="s">
        <v>749</v>
      </c>
      <c r="B3200" t="s">
        <v>619</v>
      </c>
      <c r="C3200" t="s">
        <v>237</v>
      </c>
      <c r="D3200">
        <v>5</v>
      </c>
      <c r="E3200">
        <v>540</v>
      </c>
      <c r="F3200">
        <v>8100</v>
      </c>
      <c r="G3200" s="1">
        <f t="shared" si="49"/>
        <v>0.81</v>
      </c>
    </row>
    <row r="3201" spans="1:7" x14ac:dyDescent="0.35">
      <c r="A3201" t="s">
        <v>749</v>
      </c>
      <c r="B3201" t="s">
        <v>619</v>
      </c>
      <c r="C3201" t="s">
        <v>237</v>
      </c>
      <c r="D3201">
        <v>5</v>
      </c>
      <c r="E3201">
        <v>120</v>
      </c>
      <c r="F3201">
        <v>900</v>
      </c>
      <c r="G3201" s="1">
        <f t="shared" si="49"/>
        <v>0.09</v>
      </c>
    </row>
    <row r="3202" spans="1:7" x14ac:dyDescent="0.35">
      <c r="A3202" t="s">
        <v>749</v>
      </c>
      <c r="B3202" t="s">
        <v>619</v>
      </c>
      <c r="C3202" t="s">
        <v>237</v>
      </c>
      <c r="D3202">
        <v>4</v>
      </c>
      <c r="E3202">
        <v>99780</v>
      </c>
      <c r="F3202">
        <v>50655600</v>
      </c>
      <c r="G3202" s="1">
        <f t="shared" si="49"/>
        <v>5065.5600000000004</v>
      </c>
    </row>
    <row r="3203" spans="1:7" x14ac:dyDescent="0.35">
      <c r="A3203" t="s">
        <v>749</v>
      </c>
      <c r="B3203" t="s">
        <v>619</v>
      </c>
      <c r="C3203" t="s">
        <v>237</v>
      </c>
      <c r="D3203">
        <v>5</v>
      </c>
      <c r="E3203">
        <v>720</v>
      </c>
      <c r="F3203">
        <v>20700</v>
      </c>
      <c r="G3203" s="1">
        <f t="shared" ref="G3203:G3266" si="50">+F3203/10000</f>
        <v>2.0699999999999998</v>
      </c>
    </row>
    <row r="3204" spans="1:7" x14ac:dyDescent="0.35">
      <c r="A3204" t="s">
        <v>749</v>
      </c>
      <c r="B3204" t="s">
        <v>619</v>
      </c>
      <c r="C3204" t="s">
        <v>237</v>
      </c>
      <c r="D3204">
        <v>5</v>
      </c>
      <c r="E3204">
        <v>4380</v>
      </c>
      <c r="F3204">
        <v>215100</v>
      </c>
      <c r="G3204" s="1">
        <f t="shared" si="50"/>
        <v>21.51</v>
      </c>
    </row>
    <row r="3205" spans="1:7" x14ac:dyDescent="0.35">
      <c r="A3205" t="s">
        <v>749</v>
      </c>
      <c r="B3205" t="s">
        <v>619</v>
      </c>
      <c r="C3205" t="s">
        <v>237</v>
      </c>
      <c r="D3205">
        <v>4</v>
      </c>
      <c r="E3205">
        <v>25140</v>
      </c>
      <c r="F3205">
        <v>7324200</v>
      </c>
      <c r="G3205" s="1">
        <f t="shared" si="50"/>
        <v>732.42</v>
      </c>
    </row>
    <row r="3206" spans="1:7" x14ac:dyDescent="0.35">
      <c r="A3206" t="s">
        <v>749</v>
      </c>
      <c r="B3206" t="s">
        <v>619</v>
      </c>
      <c r="C3206" t="s">
        <v>237</v>
      </c>
      <c r="D3206">
        <v>4</v>
      </c>
      <c r="E3206">
        <v>90174.179390000005</v>
      </c>
      <c r="F3206">
        <v>84724159.043063</v>
      </c>
      <c r="G3206" s="1">
        <f t="shared" si="50"/>
        <v>8472.4159043062991</v>
      </c>
    </row>
    <row r="3207" spans="1:7" x14ac:dyDescent="0.35">
      <c r="A3207" t="s">
        <v>749</v>
      </c>
      <c r="B3207" t="s">
        <v>619</v>
      </c>
      <c r="C3207" t="s">
        <v>237</v>
      </c>
      <c r="D3207">
        <v>5</v>
      </c>
      <c r="E3207">
        <v>681927.55673499999</v>
      </c>
      <c r="F3207">
        <v>1094404507.8778601</v>
      </c>
      <c r="G3207" s="1">
        <f t="shared" si="50"/>
        <v>109440.450787786</v>
      </c>
    </row>
    <row r="3208" spans="1:7" x14ac:dyDescent="0.35">
      <c r="A3208" t="s">
        <v>758</v>
      </c>
      <c r="B3208" t="s">
        <v>703</v>
      </c>
      <c r="C3208" t="s">
        <v>213</v>
      </c>
      <c r="D3208">
        <v>5</v>
      </c>
      <c r="E3208">
        <v>17241.090766000001</v>
      </c>
      <c r="F3208">
        <v>56720.678789999998</v>
      </c>
      <c r="G3208" s="1">
        <f t="shared" si="50"/>
        <v>5.6720678790000001</v>
      </c>
    </row>
    <row r="3209" spans="1:7" x14ac:dyDescent="0.35">
      <c r="A3209" t="s">
        <v>758</v>
      </c>
      <c r="B3209" t="s">
        <v>703</v>
      </c>
      <c r="C3209" t="s">
        <v>213</v>
      </c>
      <c r="D3209">
        <v>4</v>
      </c>
      <c r="E3209">
        <v>2280</v>
      </c>
      <c r="F3209">
        <v>44100</v>
      </c>
      <c r="G3209" s="1">
        <f t="shared" si="50"/>
        <v>4.41</v>
      </c>
    </row>
    <row r="3210" spans="1:7" x14ac:dyDescent="0.35">
      <c r="A3210" t="s">
        <v>758</v>
      </c>
      <c r="B3210" t="s">
        <v>703</v>
      </c>
      <c r="C3210" t="s">
        <v>213</v>
      </c>
      <c r="D3210">
        <v>4</v>
      </c>
      <c r="E3210">
        <v>180</v>
      </c>
      <c r="F3210">
        <v>1800</v>
      </c>
      <c r="G3210" s="1">
        <f t="shared" si="50"/>
        <v>0.18</v>
      </c>
    </row>
    <row r="3211" spans="1:7" x14ac:dyDescent="0.35">
      <c r="A3211" t="s">
        <v>758</v>
      </c>
      <c r="B3211" t="s">
        <v>703</v>
      </c>
      <c r="C3211" t="s">
        <v>213</v>
      </c>
      <c r="D3211">
        <v>4</v>
      </c>
      <c r="E3211">
        <v>720</v>
      </c>
      <c r="F3211">
        <v>16200</v>
      </c>
      <c r="G3211" s="1">
        <f t="shared" si="50"/>
        <v>1.62</v>
      </c>
    </row>
    <row r="3212" spans="1:7" x14ac:dyDescent="0.35">
      <c r="A3212" t="s">
        <v>758</v>
      </c>
      <c r="B3212" t="s">
        <v>703</v>
      </c>
      <c r="C3212" t="s">
        <v>213</v>
      </c>
      <c r="D3212">
        <v>4</v>
      </c>
      <c r="E3212">
        <v>1920</v>
      </c>
      <c r="F3212">
        <v>55800</v>
      </c>
      <c r="G3212" s="1">
        <f t="shared" si="50"/>
        <v>5.58</v>
      </c>
    </row>
    <row r="3213" spans="1:7" x14ac:dyDescent="0.35">
      <c r="A3213" t="s">
        <v>758</v>
      </c>
      <c r="B3213" t="s">
        <v>703</v>
      </c>
      <c r="C3213" t="s">
        <v>213</v>
      </c>
      <c r="D3213">
        <v>4</v>
      </c>
      <c r="E3213">
        <v>4680</v>
      </c>
      <c r="F3213">
        <v>180000</v>
      </c>
      <c r="G3213" s="1">
        <f t="shared" si="50"/>
        <v>18</v>
      </c>
    </row>
    <row r="3214" spans="1:7" x14ac:dyDescent="0.35">
      <c r="A3214" t="s">
        <v>758</v>
      </c>
      <c r="B3214" t="s">
        <v>703</v>
      </c>
      <c r="C3214" t="s">
        <v>213</v>
      </c>
      <c r="D3214">
        <v>4</v>
      </c>
      <c r="E3214">
        <v>2160</v>
      </c>
      <c r="F3214">
        <v>140400</v>
      </c>
      <c r="G3214" s="1">
        <f t="shared" si="50"/>
        <v>14.04</v>
      </c>
    </row>
    <row r="3215" spans="1:7" x14ac:dyDescent="0.35">
      <c r="A3215" t="s">
        <v>758</v>
      </c>
      <c r="B3215" t="s">
        <v>703</v>
      </c>
      <c r="C3215" t="s">
        <v>213</v>
      </c>
      <c r="D3215">
        <v>4</v>
      </c>
      <c r="E3215">
        <v>2460</v>
      </c>
      <c r="F3215">
        <v>130500</v>
      </c>
      <c r="G3215" s="1">
        <f t="shared" si="50"/>
        <v>13.05</v>
      </c>
    </row>
    <row r="3216" spans="1:7" x14ac:dyDescent="0.35">
      <c r="A3216" t="s">
        <v>758</v>
      </c>
      <c r="B3216" t="s">
        <v>703</v>
      </c>
      <c r="C3216" t="s">
        <v>213</v>
      </c>
      <c r="D3216">
        <v>4</v>
      </c>
      <c r="E3216">
        <v>180</v>
      </c>
      <c r="F3216">
        <v>1800</v>
      </c>
      <c r="G3216" s="1">
        <f t="shared" si="50"/>
        <v>0.18</v>
      </c>
    </row>
    <row r="3217" spans="1:7" x14ac:dyDescent="0.35">
      <c r="A3217" t="s">
        <v>758</v>
      </c>
      <c r="B3217" t="s">
        <v>703</v>
      </c>
      <c r="C3217" t="s">
        <v>213</v>
      </c>
      <c r="D3217">
        <v>4</v>
      </c>
      <c r="E3217">
        <v>180</v>
      </c>
      <c r="F3217">
        <v>1800</v>
      </c>
      <c r="G3217" s="1">
        <f t="shared" si="50"/>
        <v>0.18</v>
      </c>
    </row>
    <row r="3218" spans="1:7" x14ac:dyDescent="0.35">
      <c r="A3218" t="s">
        <v>758</v>
      </c>
      <c r="B3218" t="s">
        <v>703</v>
      </c>
      <c r="C3218" t="s">
        <v>213</v>
      </c>
      <c r="D3218">
        <v>4</v>
      </c>
      <c r="E3218">
        <v>360</v>
      </c>
      <c r="F3218">
        <v>5400</v>
      </c>
      <c r="G3218" s="1">
        <f t="shared" si="50"/>
        <v>0.54</v>
      </c>
    </row>
    <row r="3219" spans="1:7" x14ac:dyDescent="0.35">
      <c r="A3219" t="s">
        <v>758</v>
      </c>
      <c r="B3219" t="s">
        <v>703</v>
      </c>
      <c r="C3219" t="s">
        <v>213</v>
      </c>
      <c r="D3219">
        <v>4</v>
      </c>
      <c r="E3219">
        <v>1740</v>
      </c>
      <c r="F3219">
        <v>99900</v>
      </c>
      <c r="G3219" s="1">
        <f t="shared" si="50"/>
        <v>9.99</v>
      </c>
    </row>
    <row r="3220" spans="1:7" x14ac:dyDescent="0.35">
      <c r="A3220" t="s">
        <v>758</v>
      </c>
      <c r="B3220" t="s">
        <v>703</v>
      </c>
      <c r="C3220" t="s">
        <v>213</v>
      </c>
      <c r="D3220">
        <v>4</v>
      </c>
      <c r="E3220">
        <v>780</v>
      </c>
      <c r="F3220">
        <v>16200</v>
      </c>
      <c r="G3220" s="1">
        <f t="shared" si="50"/>
        <v>1.62</v>
      </c>
    </row>
    <row r="3221" spans="1:7" x14ac:dyDescent="0.35">
      <c r="A3221" t="s">
        <v>758</v>
      </c>
      <c r="B3221" t="s">
        <v>703</v>
      </c>
      <c r="C3221" t="s">
        <v>213</v>
      </c>
      <c r="D3221">
        <v>4</v>
      </c>
      <c r="E3221">
        <v>180</v>
      </c>
      <c r="F3221">
        <v>1800</v>
      </c>
      <c r="G3221" s="1">
        <f t="shared" si="50"/>
        <v>0.18</v>
      </c>
    </row>
    <row r="3222" spans="1:7" x14ac:dyDescent="0.35">
      <c r="A3222" t="s">
        <v>758</v>
      </c>
      <c r="B3222" t="s">
        <v>703</v>
      </c>
      <c r="C3222" t="s">
        <v>213</v>
      </c>
      <c r="D3222">
        <v>4</v>
      </c>
      <c r="E3222">
        <v>5280</v>
      </c>
      <c r="F3222">
        <v>455400</v>
      </c>
      <c r="G3222" s="1">
        <f t="shared" si="50"/>
        <v>45.54</v>
      </c>
    </row>
    <row r="3223" spans="1:7" x14ac:dyDescent="0.35">
      <c r="A3223" t="s">
        <v>758</v>
      </c>
      <c r="B3223" t="s">
        <v>703</v>
      </c>
      <c r="C3223" t="s">
        <v>213</v>
      </c>
      <c r="D3223">
        <v>4</v>
      </c>
      <c r="E3223">
        <v>6000</v>
      </c>
      <c r="F3223">
        <v>549900</v>
      </c>
      <c r="G3223" s="1">
        <f t="shared" si="50"/>
        <v>54.99</v>
      </c>
    </row>
    <row r="3224" spans="1:7" x14ac:dyDescent="0.35">
      <c r="A3224" t="s">
        <v>758</v>
      </c>
      <c r="B3224" t="s">
        <v>703</v>
      </c>
      <c r="C3224" t="s">
        <v>213</v>
      </c>
      <c r="D3224">
        <v>4</v>
      </c>
      <c r="E3224">
        <v>3000</v>
      </c>
      <c r="F3224">
        <v>108900</v>
      </c>
      <c r="G3224" s="1">
        <f t="shared" si="50"/>
        <v>10.89</v>
      </c>
    </row>
    <row r="3225" spans="1:7" x14ac:dyDescent="0.35">
      <c r="A3225" t="s">
        <v>758</v>
      </c>
      <c r="B3225" t="s">
        <v>703</v>
      </c>
      <c r="C3225" t="s">
        <v>213</v>
      </c>
      <c r="D3225">
        <v>4</v>
      </c>
      <c r="E3225">
        <v>2640</v>
      </c>
      <c r="F3225">
        <v>87300</v>
      </c>
      <c r="G3225" s="1">
        <f t="shared" si="50"/>
        <v>8.73</v>
      </c>
    </row>
    <row r="3226" spans="1:7" x14ac:dyDescent="0.35">
      <c r="A3226" t="s">
        <v>758</v>
      </c>
      <c r="B3226" t="s">
        <v>703</v>
      </c>
      <c r="C3226" t="s">
        <v>213</v>
      </c>
      <c r="D3226">
        <v>4</v>
      </c>
      <c r="E3226">
        <v>1620</v>
      </c>
      <c r="F3226">
        <v>104400</v>
      </c>
      <c r="G3226" s="1">
        <f t="shared" si="50"/>
        <v>10.44</v>
      </c>
    </row>
    <row r="3227" spans="1:7" x14ac:dyDescent="0.35">
      <c r="A3227" t="s">
        <v>758</v>
      </c>
      <c r="B3227" t="s">
        <v>703</v>
      </c>
      <c r="C3227" t="s">
        <v>213</v>
      </c>
      <c r="D3227">
        <v>4</v>
      </c>
      <c r="E3227">
        <v>5460</v>
      </c>
      <c r="F3227">
        <v>392400</v>
      </c>
      <c r="G3227" s="1">
        <f t="shared" si="50"/>
        <v>39.24</v>
      </c>
    </row>
    <row r="3228" spans="1:7" x14ac:dyDescent="0.35">
      <c r="A3228" t="s">
        <v>758</v>
      </c>
      <c r="B3228" t="s">
        <v>703</v>
      </c>
      <c r="C3228" t="s">
        <v>213</v>
      </c>
      <c r="D3228">
        <v>4</v>
      </c>
      <c r="E3228">
        <v>35280</v>
      </c>
      <c r="F3228">
        <v>3640500</v>
      </c>
      <c r="G3228" s="1">
        <f t="shared" si="50"/>
        <v>364.05</v>
      </c>
    </row>
    <row r="3229" spans="1:7" x14ac:dyDescent="0.35">
      <c r="A3229" t="s">
        <v>758</v>
      </c>
      <c r="B3229" t="s">
        <v>703</v>
      </c>
      <c r="C3229" t="s">
        <v>213</v>
      </c>
      <c r="D3229">
        <v>5</v>
      </c>
      <c r="E3229">
        <v>720</v>
      </c>
      <c r="F3229">
        <v>17100</v>
      </c>
      <c r="G3229" s="1">
        <f t="shared" si="50"/>
        <v>1.71</v>
      </c>
    </row>
    <row r="3230" spans="1:7" x14ac:dyDescent="0.35">
      <c r="A3230" t="s">
        <v>758</v>
      </c>
      <c r="B3230" t="s">
        <v>703</v>
      </c>
      <c r="C3230" t="s">
        <v>213</v>
      </c>
      <c r="D3230">
        <v>5</v>
      </c>
      <c r="E3230">
        <v>5880</v>
      </c>
      <c r="F3230">
        <v>891000</v>
      </c>
      <c r="G3230" s="1">
        <f t="shared" si="50"/>
        <v>89.1</v>
      </c>
    </row>
    <row r="3231" spans="1:7" x14ac:dyDescent="0.35">
      <c r="A3231" t="s">
        <v>758</v>
      </c>
      <c r="B3231" t="s">
        <v>703</v>
      </c>
      <c r="C3231" t="s">
        <v>213</v>
      </c>
      <c r="D3231">
        <v>4</v>
      </c>
      <c r="E3231">
        <v>267477.13249500003</v>
      </c>
      <c r="F3231">
        <v>164167897.11386001</v>
      </c>
      <c r="G3231" s="1">
        <f t="shared" si="50"/>
        <v>16416.789711386002</v>
      </c>
    </row>
    <row r="3232" spans="1:7" x14ac:dyDescent="0.35">
      <c r="A3232" t="s">
        <v>758</v>
      </c>
      <c r="B3232" t="s">
        <v>703</v>
      </c>
      <c r="C3232" t="s">
        <v>213</v>
      </c>
      <c r="D3232">
        <v>5</v>
      </c>
      <c r="E3232">
        <v>317305.11333399999</v>
      </c>
      <c r="F3232">
        <v>415548699.798738</v>
      </c>
      <c r="G3232" s="1">
        <f t="shared" si="50"/>
        <v>41554.869979873802</v>
      </c>
    </row>
    <row r="3233" spans="1:7" x14ac:dyDescent="0.35">
      <c r="A3233" t="s">
        <v>768</v>
      </c>
      <c r="B3233" t="s">
        <v>397</v>
      </c>
      <c r="C3233" t="s">
        <v>237</v>
      </c>
      <c r="D3233">
        <v>5</v>
      </c>
      <c r="E3233">
        <v>180</v>
      </c>
      <c r="F3233">
        <v>1800</v>
      </c>
      <c r="G3233" s="1">
        <f t="shared" si="50"/>
        <v>0.18</v>
      </c>
    </row>
    <row r="3234" spans="1:7" x14ac:dyDescent="0.35">
      <c r="A3234" t="s">
        <v>768</v>
      </c>
      <c r="B3234" t="s">
        <v>397</v>
      </c>
      <c r="C3234" t="s">
        <v>237</v>
      </c>
      <c r="D3234">
        <v>4</v>
      </c>
      <c r="E3234">
        <v>46229.364977999998</v>
      </c>
      <c r="F3234">
        <v>38422853.762561001</v>
      </c>
      <c r="G3234" s="1">
        <f t="shared" si="50"/>
        <v>3842.2853762560999</v>
      </c>
    </row>
    <row r="3235" spans="1:7" x14ac:dyDescent="0.35">
      <c r="A3235" t="s">
        <v>768</v>
      </c>
      <c r="B3235" t="s">
        <v>397</v>
      </c>
      <c r="C3235" t="s">
        <v>237</v>
      </c>
      <c r="D3235">
        <v>5</v>
      </c>
      <c r="E3235">
        <v>8880</v>
      </c>
      <c r="F3235">
        <v>2484000</v>
      </c>
      <c r="G3235" s="1">
        <f t="shared" si="50"/>
        <v>248.4</v>
      </c>
    </row>
    <row r="3236" spans="1:7" x14ac:dyDescent="0.35">
      <c r="A3236" t="s">
        <v>768</v>
      </c>
      <c r="B3236" t="s">
        <v>397</v>
      </c>
      <c r="C3236" t="s">
        <v>237</v>
      </c>
      <c r="D3236">
        <v>4</v>
      </c>
      <c r="E3236">
        <v>180</v>
      </c>
      <c r="F3236">
        <v>1800</v>
      </c>
      <c r="G3236" s="1">
        <f t="shared" si="50"/>
        <v>0.18</v>
      </c>
    </row>
    <row r="3237" spans="1:7" x14ac:dyDescent="0.35">
      <c r="A3237" t="s">
        <v>768</v>
      </c>
      <c r="B3237" t="s">
        <v>397</v>
      </c>
      <c r="C3237" t="s">
        <v>237</v>
      </c>
      <c r="D3237">
        <v>4</v>
      </c>
      <c r="E3237">
        <v>300</v>
      </c>
      <c r="F3237">
        <v>3600</v>
      </c>
      <c r="G3237" s="1">
        <f t="shared" si="50"/>
        <v>0.36</v>
      </c>
    </row>
    <row r="3238" spans="1:7" x14ac:dyDescent="0.35">
      <c r="A3238" t="s">
        <v>768</v>
      </c>
      <c r="B3238" t="s">
        <v>397</v>
      </c>
      <c r="C3238" t="s">
        <v>237</v>
      </c>
      <c r="D3238">
        <v>5</v>
      </c>
      <c r="E3238">
        <v>1326.9937660000001</v>
      </c>
      <c r="F3238">
        <v>88129.390194000007</v>
      </c>
      <c r="G3238" s="1">
        <f t="shared" si="50"/>
        <v>8.8129390193999999</v>
      </c>
    </row>
    <row r="3239" spans="1:7" x14ac:dyDescent="0.35">
      <c r="A3239" t="s">
        <v>768</v>
      </c>
      <c r="B3239" t="s">
        <v>397</v>
      </c>
      <c r="C3239" t="s">
        <v>237</v>
      </c>
      <c r="D3239">
        <v>4</v>
      </c>
      <c r="E3239">
        <v>840</v>
      </c>
      <c r="F3239">
        <v>16200</v>
      </c>
      <c r="G3239" s="1">
        <f t="shared" si="50"/>
        <v>1.62</v>
      </c>
    </row>
    <row r="3240" spans="1:7" x14ac:dyDescent="0.35">
      <c r="A3240" t="s">
        <v>768</v>
      </c>
      <c r="B3240" t="s">
        <v>397</v>
      </c>
      <c r="C3240" t="s">
        <v>237</v>
      </c>
      <c r="D3240">
        <v>4</v>
      </c>
      <c r="E3240">
        <v>5700</v>
      </c>
      <c r="F3240">
        <v>434700</v>
      </c>
      <c r="G3240" s="1">
        <f t="shared" si="50"/>
        <v>43.47</v>
      </c>
    </row>
    <row r="3241" spans="1:7" x14ac:dyDescent="0.35">
      <c r="A3241" t="s">
        <v>768</v>
      </c>
      <c r="B3241" t="s">
        <v>397</v>
      </c>
      <c r="C3241" t="s">
        <v>237</v>
      </c>
      <c r="D3241">
        <v>4</v>
      </c>
      <c r="E3241">
        <v>1740</v>
      </c>
      <c r="F3241">
        <v>66600</v>
      </c>
      <c r="G3241" s="1">
        <f t="shared" si="50"/>
        <v>6.66</v>
      </c>
    </row>
    <row r="3242" spans="1:7" x14ac:dyDescent="0.35">
      <c r="A3242" t="s">
        <v>768</v>
      </c>
      <c r="B3242" t="s">
        <v>397</v>
      </c>
      <c r="C3242" t="s">
        <v>237</v>
      </c>
      <c r="D3242">
        <v>4</v>
      </c>
      <c r="E3242">
        <v>360</v>
      </c>
      <c r="F3242">
        <v>5400</v>
      </c>
      <c r="G3242" s="1">
        <f t="shared" si="50"/>
        <v>0.54</v>
      </c>
    </row>
    <row r="3243" spans="1:7" x14ac:dyDescent="0.35">
      <c r="A3243" t="s">
        <v>768</v>
      </c>
      <c r="B3243" t="s">
        <v>397</v>
      </c>
      <c r="C3243" t="s">
        <v>237</v>
      </c>
      <c r="D3243">
        <v>5</v>
      </c>
      <c r="E3243">
        <v>1613.975715</v>
      </c>
      <c r="F3243">
        <v>66184.073571000001</v>
      </c>
      <c r="G3243" s="1">
        <f t="shared" si="50"/>
        <v>6.6184073570999997</v>
      </c>
    </row>
    <row r="3244" spans="1:7" x14ac:dyDescent="0.35">
      <c r="A3244" t="s">
        <v>768</v>
      </c>
      <c r="B3244" t="s">
        <v>397</v>
      </c>
      <c r="C3244" t="s">
        <v>237</v>
      </c>
      <c r="D3244">
        <v>4</v>
      </c>
      <c r="E3244">
        <v>670.88145299999996</v>
      </c>
      <c r="F3244">
        <v>11582.619758000001</v>
      </c>
      <c r="G3244" s="1">
        <f t="shared" si="50"/>
        <v>1.1582619758000001</v>
      </c>
    </row>
    <row r="3245" spans="1:7" x14ac:dyDescent="0.35">
      <c r="A3245" t="s">
        <v>768</v>
      </c>
      <c r="B3245" t="s">
        <v>397</v>
      </c>
      <c r="C3245" t="s">
        <v>237</v>
      </c>
      <c r="D3245">
        <v>4</v>
      </c>
      <c r="E3245">
        <v>2520</v>
      </c>
      <c r="F3245">
        <v>162000</v>
      </c>
      <c r="G3245" s="1">
        <f t="shared" si="50"/>
        <v>16.2</v>
      </c>
    </row>
    <row r="3246" spans="1:7" x14ac:dyDescent="0.35">
      <c r="A3246" t="s">
        <v>768</v>
      </c>
      <c r="B3246" t="s">
        <v>397</v>
      </c>
      <c r="C3246" t="s">
        <v>237</v>
      </c>
      <c r="D3246">
        <v>4</v>
      </c>
      <c r="E3246">
        <v>420</v>
      </c>
      <c r="F3246">
        <v>10800</v>
      </c>
      <c r="G3246" s="1">
        <f t="shared" si="50"/>
        <v>1.08</v>
      </c>
    </row>
    <row r="3247" spans="1:7" x14ac:dyDescent="0.35">
      <c r="A3247" t="s">
        <v>768</v>
      </c>
      <c r="B3247" t="s">
        <v>397</v>
      </c>
      <c r="C3247" t="s">
        <v>237</v>
      </c>
      <c r="D3247">
        <v>4</v>
      </c>
      <c r="E3247">
        <v>420</v>
      </c>
      <c r="F3247">
        <v>10800</v>
      </c>
      <c r="G3247" s="1">
        <f t="shared" si="50"/>
        <v>1.08</v>
      </c>
    </row>
    <row r="3248" spans="1:7" x14ac:dyDescent="0.35">
      <c r="A3248" t="s">
        <v>768</v>
      </c>
      <c r="B3248" t="s">
        <v>397</v>
      </c>
      <c r="C3248" t="s">
        <v>237</v>
      </c>
      <c r="D3248">
        <v>4</v>
      </c>
      <c r="E3248">
        <v>420</v>
      </c>
      <c r="F3248">
        <v>10800</v>
      </c>
      <c r="G3248" s="1">
        <f t="shared" si="50"/>
        <v>1.08</v>
      </c>
    </row>
    <row r="3249" spans="1:7" x14ac:dyDescent="0.35">
      <c r="A3249" t="s">
        <v>768</v>
      </c>
      <c r="B3249" t="s">
        <v>397</v>
      </c>
      <c r="C3249" t="s">
        <v>237</v>
      </c>
      <c r="D3249">
        <v>4</v>
      </c>
      <c r="E3249">
        <v>360</v>
      </c>
      <c r="F3249">
        <v>8100</v>
      </c>
      <c r="G3249" s="1">
        <f t="shared" si="50"/>
        <v>0.81</v>
      </c>
    </row>
    <row r="3250" spans="1:7" x14ac:dyDescent="0.35">
      <c r="A3250" t="s">
        <v>768</v>
      </c>
      <c r="B3250" t="s">
        <v>397</v>
      </c>
      <c r="C3250" t="s">
        <v>237</v>
      </c>
      <c r="D3250">
        <v>4</v>
      </c>
      <c r="E3250">
        <v>7260</v>
      </c>
      <c r="F3250">
        <v>1170000</v>
      </c>
      <c r="G3250" s="1">
        <f t="shared" si="50"/>
        <v>117</v>
      </c>
    </row>
    <row r="3251" spans="1:7" x14ac:dyDescent="0.35">
      <c r="A3251" t="s">
        <v>768</v>
      </c>
      <c r="B3251" t="s">
        <v>397</v>
      </c>
      <c r="C3251" t="s">
        <v>237</v>
      </c>
      <c r="D3251">
        <v>4</v>
      </c>
      <c r="E3251">
        <v>164813.040614</v>
      </c>
      <c r="F3251">
        <v>158495311.897701</v>
      </c>
      <c r="G3251" s="1">
        <f t="shared" si="50"/>
        <v>15849.531189770099</v>
      </c>
    </row>
    <row r="3252" spans="1:7" x14ac:dyDescent="0.35">
      <c r="A3252" t="s">
        <v>768</v>
      </c>
      <c r="B3252" t="s">
        <v>397</v>
      </c>
      <c r="C3252" t="s">
        <v>237</v>
      </c>
      <c r="D3252">
        <v>5</v>
      </c>
      <c r="E3252">
        <v>517.57059200000003</v>
      </c>
      <c r="F3252">
        <v>3262.2834950000001</v>
      </c>
      <c r="G3252" s="1">
        <f t="shared" si="50"/>
        <v>0.32622834950000001</v>
      </c>
    </row>
    <row r="3253" spans="1:7" x14ac:dyDescent="0.35">
      <c r="A3253" t="s">
        <v>768</v>
      </c>
      <c r="B3253" t="s">
        <v>397</v>
      </c>
      <c r="C3253" t="s">
        <v>237</v>
      </c>
      <c r="D3253">
        <v>5</v>
      </c>
      <c r="E3253">
        <v>290311.38282300002</v>
      </c>
      <c r="F3253">
        <v>715369532.58022702</v>
      </c>
      <c r="G3253" s="1">
        <f t="shared" si="50"/>
        <v>71536.953258022695</v>
      </c>
    </row>
    <row r="3254" spans="1:7" x14ac:dyDescent="0.35">
      <c r="A3254" t="s">
        <v>768</v>
      </c>
      <c r="B3254" t="s">
        <v>397</v>
      </c>
      <c r="C3254" t="s">
        <v>237</v>
      </c>
      <c r="D3254">
        <v>5</v>
      </c>
      <c r="E3254">
        <v>87611.584388999996</v>
      </c>
      <c r="F3254">
        <v>272235.63514199998</v>
      </c>
      <c r="G3254" s="1">
        <f t="shared" si="50"/>
        <v>27.223563514199999</v>
      </c>
    </row>
    <row r="3255" spans="1:7" x14ac:dyDescent="0.35">
      <c r="A3255" t="s">
        <v>778</v>
      </c>
      <c r="B3255" t="s">
        <v>397</v>
      </c>
      <c r="C3255" t="s">
        <v>237</v>
      </c>
      <c r="D3255">
        <v>5</v>
      </c>
      <c r="E3255">
        <v>120</v>
      </c>
      <c r="F3255">
        <v>900</v>
      </c>
      <c r="G3255" s="1">
        <f t="shared" si="50"/>
        <v>0.09</v>
      </c>
    </row>
    <row r="3256" spans="1:7" x14ac:dyDescent="0.35">
      <c r="A3256" t="s">
        <v>778</v>
      </c>
      <c r="B3256" t="s">
        <v>397</v>
      </c>
      <c r="C3256" t="s">
        <v>237</v>
      </c>
      <c r="D3256">
        <v>5</v>
      </c>
      <c r="E3256">
        <v>4920</v>
      </c>
      <c r="F3256">
        <v>193500</v>
      </c>
      <c r="G3256" s="1">
        <f t="shared" si="50"/>
        <v>19.350000000000001</v>
      </c>
    </row>
    <row r="3257" spans="1:7" x14ac:dyDescent="0.35">
      <c r="A3257" t="s">
        <v>778</v>
      </c>
      <c r="B3257" t="s">
        <v>397</v>
      </c>
      <c r="C3257" t="s">
        <v>237</v>
      </c>
      <c r="D3257">
        <v>5</v>
      </c>
      <c r="E3257">
        <v>13320</v>
      </c>
      <c r="F3257">
        <v>660600</v>
      </c>
      <c r="G3257" s="1">
        <f t="shared" si="50"/>
        <v>66.06</v>
      </c>
    </row>
    <row r="3258" spans="1:7" x14ac:dyDescent="0.35">
      <c r="A3258" t="s">
        <v>778</v>
      </c>
      <c r="B3258" t="s">
        <v>397</v>
      </c>
      <c r="C3258" t="s">
        <v>237</v>
      </c>
      <c r="D3258">
        <v>5</v>
      </c>
      <c r="E3258">
        <v>6120</v>
      </c>
      <c r="F3258">
        <v>452700</v>
      </c>
      <c r="G3258" s="1">
        <f t="shared" si="50"/>
        <v>45.27</v>
      </c>
    </row>
    <row r="3259" spans="1:7" x14ac:dyDescent="0.35">
      <c r="A3259" t="s">
        <v>778</v>
      </c>
      <c r="B3259" t="s">
        <v>397</v>
      </c>
      <c r="C3259" t="s">
        <v>237</v>
      </c>
      <c r="D3259">
        <v>5</v>
      </c>
      <c r="E3259">
        <v>4500</v>
      </c>
      <c r="F3259">
        <v>194400</v>
      </c>
      <c r="G3259" s="1">
        <f t="shared" si="50"/>
        <v>19.440000000000001</v>
      </c>
    </row>
    <row r="3260" spans="1:7" x14ac:dyDescent="0.35">
      <c r="A3260" t="s">
        <v>778</v>
      </c>
      <c r="B3260" t="s">
        <v>397</v>
      </c>
      <c r="C3260" t="s">
        <v>237</v>
      </c>
      <c r="D3260">
        <v>5</v>
      </c>
      <c r="E3260">
        <v>3720</v>
      </c>
      <c r="F3260">
        <v>180900</v>
      </c>
      <c r="G3260" s="1">
        <f t="shared" si="50"/>
        <v>18.09</v>
      </c>
    </row>
    <row r="3261" spans="1:7" x14ac:dyDescent="0.35">
      <c r="A3261" t="s">
        <v>778</v>
      </c>
      <c r="B3261" t="s">
        <v>397</v>
      </c>
      <c r="C3261" t="s">
        <v>237</v>
      </c>
      <c r="D3261">
        <v>5</v>
      </c>
      <c r="E3261">
        <v>2100</v>
      </c>
      <c r="F3261">
        <v>115200</v>
      </c>
      <c r="G3261" s="1">
        <f t="shared" si="50"/>
        <v>11.52</v>
      </c>
    </row>
    <row r="3262" spans="1:7" x14ac:dyDescent="0.35">
      <c r="A3262" t="s">
        <v>778</v>
      </c>
      <c r="B3262" t="s">
        <v>397</v>
      </c>
      <c r="C3262" t="s">
        <v>237</v>
      </c>
      <c r="D3262">
        <v>5</v>
      </c>
      <c r="E3262">
        <v>2640</v>
      </c>
      <c r="F3262">
        <v>154800</v>
      </c>
      <c r="G3262" s="1">
        <f t="shared" si="50"/>
        <v>15.48</v>
      </c>
    </row>
    <row r="3263" spans="1:7" x14ac:dyDescent="0.35">
      <c r="A3263" t="s">
        <v>778</v>
      </c>
      <c r="B3263" t="s">
        <v>397</v>
      </c>
      <c r="C3263" t="s">
        <v>237</v>
      </c>
      <c r="D3263">
        <v>4</v>
      </c>
      <c r="E3263">
        <v>120</v>
      </c>
      <c r="F3263">
        <v>900</v>
      </c>
      <c r="G3263" s="1">
        <f t="shared" si="50"/>
        <v>0.09</v>
      </c>
    </row>
    <row r="3264" spans="1:7" x14ac:dyDescent="0.35">
      <c r="A3264" t="s">
        <v>778</v>
      </c>
      <c r="B3264" t="s">
        <v>397</v>
      </c>
      <c r="C3264" t="s">
        <v>237</v>
      </c>
      <c r="D3264">
        <v>5</v>
      </c>
      <c r="E3264">
        <v>8040</v>
      </c>
      <c r="F3264">
        <v>523800</v>
      </c>
      <c r="G3264" s="1">
        <f t="shared" si="50"/>
        <v>52.38</v>
      </c>
    </row>
    <row r="3265" spans="1:7" x14ac:dyDescent="0.35">
      <c r="A3265" t="s">
        <v>778</v>
      </c>
      <c r="B3265" t="s">
        <v>397</v>
      </c>
      <c r="C3265" t="s">
        <v>237</v>
      </c>
      <c r="D3265">
        <v>5</v>
      </c>
      <c r="E3265">
        <v>3420</v>
      </c>
      <c r="F3265">
        <v>143100</v>
      </c>
      <c r="G3265" s="1">
        <f t="shared" si="50"/>
        <v>14.31</v>
      </c>
    </row>
    <row r="3266" spans="1:7" x14ac:dyDescent="0.35">
      <c r="A3266" t="s">
        <v>778</v>
      </c>
      <c r="B3266" t="s">
        <v>397</v>
      </c>
      <c r="C3266" t="s">
        <v>237</v>
      </c>
      <c r="D3266">
        <v>4</v>
      </c>
      <c r="E3266">
        <v>180</v>
      </c>
      <c r="F3266">
        <v>1800</v>
      </c>
      <c r="G3266" s="1">
        <f t="shared" si="50"/>
        <v>0.18</v>
      </c>
    </row>
    <row r="3267" spans="1:7" x14ac:dyDescent="0.35">
      <c r="A3267" t="s">
        <v>778</v>
      </c>
      <c r="B3267" t="s">
        <v>397</v>
      </c>
      <c r="C3267" t="s">
        <v>237</v>
      </c>
      <c r="D3267">
        <v>4</v>
      </c>
      <c r="E3267">
        <v>120</v>
      </c>
      <c r="F3267">
        <v>900</v>
      </c>
      <c r="G3267" s="1">
        <f t="shared" ref="G3267:G3330" si="51">+F3267/10000</f>
        <v>0.09</v>
      </c>
    </row>
    <row r="3268" spans="1:7" x14ac:dyDescent="0.35">
      <c r="A3268" t="s">
        <v>778</v>
      </c>
      <c r="B3268" t="s">
        <v>397</v>
      </c>
      <c r="C3268" t="s">
        <v>237</v>
      </c>
      <c r="D3268">
        <v>4</v>
      </c>
      <c r="E3268">
        <v>120</v>
      </c>
      <c r="F3268">
        <v>900</v>
      </c>
      <c r="G3268" s="1">
        <f t="shared" si="51"/>
        <v>0.09</v>
      </c>
    </row>
    <row r="3269" spans="1:7" x14ac:dyDescent="0.35">
      <c r="A3269" t="s">
        <v>778</v>
      </c>
      <c r="B3269" t="s">
        <v>397</v>
      </c>
      <c r="C3269" t="s">
        <v>237</v>
      </c>
      <c r="D3269">
        <v>5</v>
      </c>
      <c r="E3269">
        <v>9120</v>
      </c>
      <c r="F3269">
        <v>797400</v>
      </c>
      <c r="G3269" s="1">
        <f t="shared" si="51"/>
        <v>79.739999999999995</v>
      </c>
    </row>
    <row r="3270" spans="1:7" x14ac:dyDescent="0.35">
      <c r="A3270" t="s">
        <v>778</v>
      </c>
      <c r="B3270" t="s">
        <v>397</v>
      </c>
      <c r="C3270" t="s">
        <v>237</v>
      </c>
      <c r="D3270">
        <v>5</v>
      </c>
      <c r="E3270">
        <v>3060</v>
      </c>
      <c r="F3270">
        <v>108900</v>
      </c>
      <c r="G3270" s="1">
        <f t="shared" si="51"/>
        <v>10.89</v>
      </c>
    </row>
    <row r="3271" spans="1:7" x14ac:dyDescent="0.35">
      <c r="A3271" t="s">
        <v>778</v>
      </c>
      <c r="B3271" t="s">
        <v>397</v>
      </c>
      <c r="C3271" t="s">
        <v>237</v>
      </c>
      <c r="D3271">
        <v>5</v>
      </c>
      <c r="E3271">
        <v>10800</v>
      </c>
      <c r="F3271">
        <v>1557000</v>
      </c>
      <c r="G3271" s="1">
        <f t="shared" si="51"/>
        <v>155.69999999999999</v>
      </c>
    </row>
    <row r="3272" spans="1:7" x14ac:dyDescent="0.35">
      <c r="A3272" t="s">
        <v>778</v>
      </c>
      <c r="B3272" t="s">
        <v>397</v>
      </c>
      <c r="C3272" t="s">
        <v>237</v>
      </c>
      <c r="D3272">
        <v>5</v>
      </c>
      <c r="E3272">
        <v>29833.74267</v>
      </c>
      <c r="F3272">
        <v>3970901.229202</v>
      </c>
      <c r="G3272" s="1">
        <f t="shared" si="51"/>
        <v>397.09012292019997</v>
      </c>
    </row>
    <row r="3273" spans="1:7" x14ac:dyDescent="0.35">
      <c r="A3273" t="s">
        <v>778</v>
      </c>
      <c r="B3273" t="s">
        <v>397</v>
      </c>
      <c r="C3273" t="s">
        <v>237</v>
      </c>
      <c r="D3273">
        <v>5</v>
      </c>
      <c r="E3273">
        <v>24420</v>
      </c>
      <c r="F3273">
        <v>2921400</v>
      </c>
      <c r="G3273" s="1">
        <f t="shared" si="51"/>
        <v>292.14</v>
      </c>
    </row>
    <row r="3274" spans="1:7" x14ac:dyDescent="0.35">
      <c r="A3274" t="s">
        <v>778</v>
      </c>
      <c r="B3274" t="s">
        <v>397</v>
      </c>
      <c r="C3274" t="s">
        <v>237</v>
      </c>
      <c r="D3274">
        <v>5</v>
      </c>
      <c r="E3274">
        <v>1226.673335</v>
      </c>
      <c r="F3274">
        <v>10979.404211999999</v>
      </c>
      <c r="G3274" s="1">
        <f t="shared" si="51"/>
        <v>1.0979404211999999</v>
      </c>
    </row>
    <row r="3275" spans="1:7" x14ac:dyDescent="0.35">
      <c r="A3275" t="s">
        <v>778</v>
      </c>
      <c r="B3275" t="s">
        <v>397</v>
      </c>
      <c r="C3275" t="s">
        <v>237</v>
      </c>
      <c r="D3275">
        <v>5</v>
      </c>
      <c r="E3275">
        <v>346.327561</v>
      </c>
      <c r="F3275">
        <v>3238.875344</v>
      </c>
      <c r="G3275" s="1">
        <f t="shared" si="51"/>
        <v>0.32388753440000001</v>
      </c>
    </row>
    <row r="3276" spans="1:7" x14ac:dyDescent="0.35">
      <c r="A3276" t="s">
        <v>778</v>
      </c>
      <c r="B3276" t="s">
        <v>397</v>
      </c>
      <c r="C3276" t="s">
        <v>237</v>
      </c>
      <c r="D3276">
        <v>4</v>
      </c>
      <c r="E3276">
        <v>135.94610299999999</v>
      </c>
      <c r="F3276">
        <v>579.84213099999999</v>
      </c>
      <c r="G3276" s="1">
        <f t="shared" si="51"/>
        <v>5.7984213100000001E-2</v>
      </c>
    </row>
    <row r="3277" spans="1:7" x14ac:dyDescent="0.35">
      <c r="A3277" t="s">
        <v>778</v>
      </c>
      <c r="B3277" t="s">
        <v>397</v>
      </c>
      <c r="C3277" t="s">
        <v>237</v>
      </c>
      <c r="D3277">
        <v>5</v>
      </c>
      <c r="E3277">
        <v>3120</v>
      </c>
      <c r="F3277">
        <v>141300</v>
      </c>
      <c r="G3277" s="1">
        <f t="shared" si="51"/>
        <v>14.13</v>
      </c>
    </row>
    <row r="3278" spans="1:7" x14ac:dyDescent="0.35">
      <c r="A3278" t="s">
        <v>778</v>
      </c>
      <c r="B3278" t="s">
        <v>397</v>
      </c>
      <c r="C3278" t="s">
        <v>237</v>
      </c>
      <c r="D3278">
        <v>4</v>
      </c>
      <c r="E3278">
        <v>420</v>
      </c>
      <c r="F3278">
        <v>10800</v>
      </c>
      <c r="G3278" s="1">
        <f t="shared" si="51"/>
        <v>1.08</v>
      </c>
    </row>
    <row r="3279" spans="1:7" x14ac:dyDescent="0.35">
      <c r="A3279" t="s">
        <v>778</v>
      </c>
      <c r="B3279" t="s">
        <v>397</v>
      </c>
      <c r="C3279" t="s">
        <v>237</v>
      </c>
      <c r="D3279">
        <v>4</v>
      </c>
      <c r="E3279">
        <v>1920</v>
      </c>
      <c r="F3279">
        <v>81000</v>
      </c>
      <c r="G3279" s="1">
        <f t="shared" si="51"/>
        <v>8.1</v>
      </c>
    </row>
    <row r="3280" spans="1:7" x14ac:dyDescent="0.35">
      <c r="A3280" t="s">
        <v>778</v>
      </c>
      <c r="B3280" t="s">
        <v>397</v>
      </c>
      <c r="C3280" t="s">
        <v>237</v>
      </c>
      <c r="D3280">
        <v>4</v>
      </c>
      <c r="E3280">
        <v>1440</v>
      </c>
      <c r="F3280">
        <v>63900</v>
      </c>
      <c r="G3280" s="1">
        <f t="shared" si="51"/>
        <v>6.39</v>
      </c>
    </row>
    <row r="3281" spans="1:7" x14ac:dyDescent="0.35">
      <c r="A3281" t="s">
        <v>778</v>
      </c>
      <c r="B3281" t="s">
        <v>397</v>
      </c>
      <c r="C3281" t="s">
        <v>237</v>
      </c>
      <c r="D3281">
        <v>4</v>
      </c>
      <c r="E3281">
        <v>720</v>
      </c>
      <c r="F3281">
        <v>19800</v>
      </c>
      <c r="G3281" s="1">
        <f t="shared" si="51"/>
        <v>1.98</v>
      </c>
    </row>
    <row r="3282" spans="1:7" x14ac:dyDescent="0.35">
      <c r="A3282" t="s">
        <v>778</v>
      </c>
      <c r="B3282" t="s">
        <v>397</v>
      </c>
      <c r="C3282" t="s">
        <v>237</v>
      </c>
      <c r="D3282">
        <v>4</v>
      </c>
      <c r="E3282">
        <v>240</v>
      </c>
      <c r="F3282">
        <v>3600</v>
      </c>
      <c r="G3282" s="1">
        <f t="shared" si="51"/>
        <v>0.36</v>
      </c>
    </row>
    <row r="3283" spans="1:7" x14ac:dyDescent="0.35">
      <c r="A3283" t="s">
        <v>778</v>
      </c>
      <c r="B3283" t="s">
        <v>397</v>
      </c>
      <c r="C3283" t="s">
        <v>237</v>
      </c>
      <c r="D3283">
        <v>5</v>
      </c>
      <c r="E3283">
        <v>13200</v>
      </c>
      <c r="F3283">
        <v>1048500</v>
      </c>
      <c r="G3283" s="1">
        <f t="shared" si="51"/>
        <v>104.85</v>
      </c>
    </row>
    <row r="3284" spans="1:7" x14ac:dyDescent="0.35">
      <c r="A3284" t="s">
        <v>778</v>
      </c>
      <c r="B3284" t="s">
        <v>397</v>
      </c>
      <c r="C3284" t="s">
        <v>237</v>
      </c>
      <c r="D3284">
        <v>5</v>
      </c>
      <c r="E3284">
        <v>120</v>
      </c>
      <c r="F3284">
        <v>900</v>
      </c>
      <c r="G3284" s="1">
        <f t="shared" si="51"/>
        <v>0.09</v>
      </c>
    </row>
    <row r="3285" spans="1:7" x14ac:dyDescent="0.35">
      <c r="A3285" t="s">
        <v>778</v>
      </c>
      <c r="B3285" t="s">
        <v>397</v>
      </c>
      <c r="C3285" t="s">
        <v>237</v>
      </c>
      <c r="D3285">
        <v>4</v>
      </c>
      <c r="E3285">
        <v>360</v>
      </c>
      <c r="F3285">
        <v>5400</v>
      </c>
      <c r="G3285" s="1">
        <f t="shared" si="51"/>
        <v>0.54</v>
      </c>
    </row>
    <row r="3286" spans="1:7" x14ac:dyDescent="0.35">
      <c r="A3286" t="s">
        <v>778</v>
      </c>
      <c r="B3286" t="s">
        <v>397</v>
      </c>
      <c r="C3286" t="s">
        <v>237</v>
      </c>
      <c r="D3286">
        <v>5</v>
      </c>
      <c r="E3286">
        <v>9360</v>
      </c>
      <c r="F3286">
        <v>1411200</v>
      </c>
      <c r="G3286" s="1">
        <f t="shared" si="51"/>
        <v>141.12</v>
      </c>
    </row>
    <row r="3287" spans="1:7" x14ac:dyDescent="0.35">
      <c r="A3287" t="s">
        <v>778</v>
      </c>
      <c r="B3287" t="s">
        <v>397</v>
      </c>
      <c r="C3287" t="s">
        <v>237</v>
      </c>
      <c r="D3287">
        <v>4</v>
      </c>
      <c r="E3287">
        <v>360</v>
      </c>
      <c r="F3287">
        <v>7200</v>
      </c>
      <c r="G3287" s="1">
        <f t="shared" si="51"/>
        <v>0.72</v>
      </c>
    </row>
    <row r="3288" spans="1:7" x14ac:dyDescent="0.35">
      <c r="A3288" t="s">
        <v>778</v>
      </c>
      <c r="B3288" t="s">
        <v>397</v>
      </c>
      <c r="C3288" t="s">
        <v>237</v>
      </c>
      <c r="D3288">
        <v>4</v>
      </c>
      <c r="E3288">
        <v>540</v>
      </c>
      <c r="F3288">
        <v>7200</v>
      </c>
      <c r="G3288" s="1">
        <f t="shared" si="51"/>
        <v>0.72</v>
      </c>
    </row>
    <row r="3289" spans="1:7" x14ac:dyDescent="0.35">
      <c r="A3289" t="s">
        <v>778</v>
      </c>
      <c r="B3289" t="s">
        <v>397</v>
      </c>
      <c r="C3289" t="s">
        <v>237</v>
      </c>
      <c r="D3289">
        <v>4</v>
      </c>
      <c r="E3289">
        <v>300</v>
      </c>
      <c r="F3289">
        <v>3600</v>
      </c>
      <c r="G3289" s="1">
        <f t="shared" si="51"/>
        <v>0.36</v>
      </c>
    </row>
    <row r="3290" spans="1:7" x14ac:dyDescent="0.35">
      <c r="A3290" t="s">
        <v>778</v>
      </c>
      <c r="B3290" t="s">
        <v>397</v>
      </c>
      <c r="C3290" t="s">
        <v>237</v>
      </c>
      <c r="D3290">
        <v>4</v>
      </c>
      <c r="E3290">
        <v>3300</v>
      </c>
      <c r="F3290">
        <v>381600</v>
      </c>
      <c r="G3290" s="1">
        <f t="shared" si="51"/>
        <v>38.159999999999997</v>
      </c>
    </row>
    <row r="3291" spans="1:7" x14ac:dyDescent="0.35">
      <c r="A3291" t="s">
        <v>778</v>
      </c>
      <c r="B3291" t="s">
        <v>397</v>
      </c>
      <c r="C3291" t="s">
        <v>237</v>
      </c>
      <c r="D3291">
        <v>4</v>
      </c>
      <c r="E3291">
        <v>840</v>
      </c>
      <c r="F3291">
        <v>26100</v>
      </c>
      <c r="G3291" s="1">
        <f t="shared" si="51"/>
        <v>2.61</v>
      </c>
    </row>
    <row r="3292" spans="1:7" x14ac:dyDescent="0.35">
      <c r="A3292" t="s">
        <v>778</v>
      </c>
      <c r="B3292" t="s">
        <v>397</v>
      </c>
      <c r="C3292" t="s">
        <v>237</v>
      </c>
      <c r="D3292">
        <v>4</v>
      </c>
      <c r="E3292">
        <v>7140</v>
      </c>
      <c r="F3292">
        <v>314100</v>
      </c>
      <c r="G3292" s="1">
        <f t="shared" si="51"/>
        <v>31.41</v>
      </c>
    </row>
    <row r="3293" spans="1:7" x14ac:dyDescent="0.35">
      <c r="A3293" t="s">
        <v>778</v>
      </c>
      <c r="B3293" t="s">
        <v>397</v>
      </c>
      <c r="C3293" t="s">
        <v>237</v>
      </c>
      <c r="D3293">
        <v>4</v>
      </c>
      <c r="E3293">
        <v>2400</v>
      </c>
      <c r="F3293">
        <v>98100</v>
      </c>
      <c r="G3293" s="1">
        <f t="shared" si="51"/>
        <v>9.81</v>
      </c>
    </row>
    <row r="3294" spans="1:7" x14ac:dyDescent="0.35">
      <c r="A3294" t="s">
        <v>778</v>
      </c>
      <c r="B3294" t="s">
        <v>397</v>
      </c>
      <c r="C3294" t="s">
        <v>237</v>
      </c>
      <c r="D3294">
        <v>4</v>
      </c>
      <c r="E3294">
        <v>180</v>
      </c>
      <c r="F3294">
        <v>1800</v>
      </c>
      <c r="G3294" s="1">
        <f t="shared" si="51"/>
        <v>0.18</v>
      </c>
    </row>
    <row r="3295" spans="1:7" x14ac:dyDescent="0.35">
      <c r="A3295" t="s">
        <v>778</v>
      </c>
      <c r="B3295" t="s">
        <v>397</v>
      </c>
      <c r="C3295" t="s">
        <v>237</v>
      </c>
      <c r="D3295">
        <v>4</v>
      </c>
      <c r="E3295">
        <v>120</v>
      </c>
      <c r="F3295">
        <v>900</v>
      </c>
      <c r="G3295" s="1">
        <f t="shared" si="51"/>
        <v>0.09</v>
      </c>
    </row>
    <row r="3296" spans="1:7" x14ac:dyDescent="0.35">
      <c r="A3296" t="s">
        <v>778</v>
      </c>
      <c r="B3296" t="s">
        <v>397</v>
      </c>
      <c r="C3296" t="s">
        <v>237</v>
      </c>
      <c r="D3296">
        <v>4</v>
      </c>
      <c r="E3296">
        <v>120</v>
      </c>
      <c r="F3296">
        <v>900</v>
      </c>
      <c r="G3296" s="1">
        <f t="shared" si="51"/>
        <v>0.09</v>
      </c>
    </row>
    <row r="3297" spans="1:7" x14ac:dyDescent="0.35">
      <c r="A3297" t="s">
        <v>778</v>
      </c>
      <c r="B3297" t="s">
        <v>397</v>
      </c>
      <c r="C3297" t="s">
        <v>237</v>
      </c>
      <c r="D3297">
        <v>4</v>
      </c>
      <c r="E3297">
        <v>120</v>
      </c>
      <c r="F3297">
        <v>900</v>
      </c>
      <c r="G3297" s="1">
        <f t="shared" si="51"/>
        <v>0.09</v>
      </c>
    </row>
    <row r="3298" spans="1:7" x14ac:dyDescent="0.35">
      <c r="A3298" t="s">
        <v>778</v>
      </c>
      <c r="B3298" t="s">
        <v>397</v>
      </c>
      <c r="C3298" t="s">
        <v>237</v>
      </c>
      <c r="D3298">
        <v>4</v>
      </c>
      <c r="E3298">
        <v>180</v>
      </c>
      <c r="F3298">
        <v>1800</v>
      </c>
      <c r="G3298" s="1">
        <f t="shared" si="51"/>
        <v>0.18</v>
      </c>
    </row>
    <row r="3299" spans="1:7" x14ac:dyDescent="0.35">
      <c r="A3299" t="s">
        <v>778</v>
      </c>
      <c r="B3299" t="s">
        <v>397</v>
      </c>
      <c r="C3299" t="s">
        <v>237</v>
      </c>
      <c r="D3299">
        <v>4</v>
      </c>
      <c r="E3299">
        <v>1020</v>
      </c>
      <c r="F3299">
        <v>38700</v>
      </c>
      <c r="G3299" s="1">
        <f t="shared" si="51"/>
        <v>3.87</v>
      </c>
    </row>
    <row r="3300" spans="1:7" x14ac:dyDescent="0.35">
      <c r="A3300" t="s">
        <v>778</v>
      </c>
      <c r="B3300" t="s">
        <v>397</v>
      </c>
      <c r="C3300" t="s">
        <v>237</v>
      </c>
      <c r="D3300">
        <v>4</v>
      </c>
      <c r="E3300">
        <v>4161.7921349999997</v>
      </c>
      <c r="F3300">
        <v>171023.67546</v>
      </c>
      <c r="G3300" s="1">
        <f t="shared" si="51"/>
        <v>17.102367546</v>
      </c>
    </row>
    <row r="3301" spans="1:7" x14ac:dyDescent="0.35">
      <c r="A3301" t="s">
        <v>778</v>
      </c>
      <c r="B3301" t="s">
        <v>397</v>
      </c>
      <c r="C3301" t="s">
        <v>237</v>
      </c>
      <c r="D3301">
        <v>5</v>
      </c>
      <c r="E3301">
        <v>4080</v>
      </c>
      <c r="F3301">
        <v>203400</v>
      </c>
      <c r="G3301" s="1">
        <f t="shared" si="51"/>
        <v>20.34</v>
      </c>
    </row>
    <row r="3302" spans="1:7" x14ac:dyDescent="0.35">
      <c r="A3302" t="s">
        <v>778</v>
      </c>
      <c r="B3302" t="s">
        <v>397</v>
      </c>
      <c r="C3302" t="s">
        <v>237</v>
      </c>
      <c r="D3302">
        <v>4</v>
      </c>
      <c r="E3302">
        <v>28873.901559999998</v>
      </c>
      <c r="F3302">
        <v>4403960.1632970003</v>
      </c>
      <c r="G3302" s="1">
        <f t="shared" si="51"/>
        <v>440.39601632970005</v>
      </c>
    </row>
    <row r="3303" spans="1:7" x14ac:dyDescent="0.35">
      <c r="A3303" t="s">
        <v>778</v>
      </c>
      <c r="B3303" t="s">
        <v>397</v>
      </c>
      <c r="C3303" t="s">
        <v>237</v>
      </c>
      <c r="D3303">
        <v>4</v>
      </c>
      <c r="E3303">
        <v>700145.56955599994</v>
      </c>
      <c r="F3303">
        <v>541665053.23903501</v>
      </c>
      <c r="G3303" s="1">
        <f t="shared" si="51"/>
        <v>54166.505323903504</v>
      </c>
    </row>
    <row r="3304" spans="1:7" x14ac:dyDescent="0.35">
      <c r="A3304" t="s">
        <v>778</v>
      </c>
      <c r="B3304" t="s">
        <v>397</v>
      </c>
      <c r="C3304" t="s">
        <v>237</v>
      </c>
      <c r="D3304">
        <v>5</v>
      </c>
      <c r="E3304">
        <v>625652.84833900002</v>
      </c>
      <c r="F3304">
        <v>1362822667.2365301</v>
      </c>
      <c r="G3304" s="1">
        <f t="shared" si="51"/>
        <v>136282.26672365301</v>
      </c>
    </row>
    <row r="3305" spans="1:7" x14ac:dyDescent="0.35">
      <c r="A3305" t="s">
        <v>794</v>
      </c>
      <c r="B3305" t="s">
        <v>703</v>
      </c>
      <c r="C3305" t="s">
        <v>213</v>
      </c>
      <c r="D3305">
        <v>5</v>
      </c>
      <c r="E3305">
        <v>56.989897999999997</v>
      </c>
      <c r="F3305">
        <v>152.28740300000001</v>
      </c>
      <c r="G3305" s="1">
        <f t="shared" si="51"/>
        <v>1.5228740300000002E-2</v>
      </c>
    </row>
    <row r="3306" spans="1:7" x14ac:dyDescent="0.35">
      <c r="A3306" t="s">
        <v>794</v>
      </c>
      <c r="B3306" t="s">
        <v>703</v>
      </c>
      <c r="C3306" t="s">
        <v>213</v>
      </c>
      <c r="D3306">
        <v>5</v>
      </c>
      <c r="E3306">
        <v>360.60029700000001</v>
      </c>
      <c r="F3306">
        <v>1013.727111</v>
      </c>
      <c r="G3306" s="1">
        <f t="shared" si="51"/>
        <v>0.1013727111</v>
      </c>
    </row>
    <row r="3307" spans="1:7" x14ac:dyDescent="0.35">
      <c r="A3307" t="s">
        <v>794</v>
      </c>
      <c r="B3307" t="s">
        <v>703</v>
      </c>
      <c r="C3307" t="s">
        <v>213</v>
      </c>
      <c r="D3307">
        <v>4</v>
      </c>
      <c r="E3307">
        <v>9883.1832849999992</v>
      </c>
      <c r="F3307">
        <v>28870.808689000001</v>
      </c>
      <c r="G3307" s="1">
        <f t="shared" si="51"/>
        <v>2.8870808689</v>
      </c>
    </row>
    <row r="3308" spans="1:7" x14ac:dyDescent="0.35">
      <c r="A3308" t="s">
        <v>794</v>
      </c>
      <c r="B3308" t="s">
        <v>703</v>
      </c>
      <c r="C3308" t="s">
        <v>213</v>
      </c>
      <c r="D3308">
        <v>5</v>
      </c>
      <c r="E3308">
        <v>30717.632250999999</v>
      </c>
      <c r="F3308">
        <v>99765.691881999999</v>
      </c>
      <c r="G3308" s="1">
        <f t="shared" si="51"/>
        <v>9.9765691881999992</v>
      </c>
    </row>
    <row r="3309" spans="1:7" x14ac:dyDescent="0.35">
      <c r="A3309" t="s">
        <v>794</v>
      </c>
      <c r="B3309" t="s">
        <v>703</v>
      </c>
      <c r="C3309" t="s">
        <v>213</v>
      </c>
      <c r="D3309">
        <v>5</v>
      </c>
      <c r="E3309">
        <v>30738.203527999998</v>
      </c>
      <c r="F3309">
        <v>101912.748208</v>
      </c>
      <c r="G3309" s="1">
        <f t="shared" si="51"/>
        <v>10.1912748208</v>
      </c>
    </row>
    <row r="3310" spans="1:7" x14ac:dyDescent="0.35">
      <c r="A3310" t="s">
        <v>794</v>
      </c>
      <c r="B3310" t="s">
        <v>703</v>
      </c>
      <c r="C3310" t="s">
        <v>213</v>
      </c>
      <c r="D3310">
        <v>4</v>
      </c>
      <c r="E3310">
        <v>180</v>
      </c>
      <c r="F3310">
        <v>1800</v>
      </c>
      <c r="G3310" s="1">
        <f t="shared" si="51"/>
        <v>0.18</v>
      </c>
    </row>
    <row r="3311" spans="1:7" x14ac:dyDescent="0.35">
      <c r="A3311" t="s">
        <v>794</v>
      </c>
      <c r="B3311" t="s">
        <v>703</v>
      </c>
      <c r="C3311" t="s">
        <v>213</v>
      </c>
      <c r="D3311">
        <v>4</v>
      </c>
      <c r="E3311">
        <v>1380</v>
      </c>
      <c r="F3311">
        <v>50400</v>
      </c>
      <c r="G3311" s="1">
        <f t="shared" si="51"/>
        <v>5.04</v>
      </c>
    </row>
    <row r="3312" spans="1:7" x14ac:dyDescent="0.35">
      <c r="A3312" t="s">
        <v>794</v>
      </c>
      <c r="B3312" t="s">
        <v>703</v>
      </c>
      <c r="C3312" t="s">
        <v>213</v>
      </c>
      <c r="D3312">
        <v>5</v>
      </c>
      <c r="E3312">
        <v>1009.746337</v>
      </c>
      <c r="F3312">
        <v>22582.111765000001</v>
      </c>
      <c r="G3312" s="1">
        <f t="shared" si="51"/>
        <v>2.2582111765000001</v>
      </c>
    </row>
    <row r="3313" spans="1:7" x14ac:dyDescent="0.35">
      <c r="A3313" t="s">
        <v>794</v>
      </c>
      <c r="B3313" t="s">
        <v>703</v>
      </c>
      <c r="C3313" t="s">
        <v>213</v>
      </c>
      <c r="D3313">
        <v>4</v>
      </c>
      <c r="E3313">
        <v>3420</v>
      </c>
      <c r="F3313">
        <v>165600</v>
      </c>
      <c r="G3313" s="1">
        <f t="shared" si="51"/>
        <v>16.559999999999999</v>
      </c>
    </row>
    <row r="3314" spans="1:7" x14ac:dyDescent="0.35">
      <c r="A3314" t="s">
        <v>794</v>
      </c>
      <c r="B3314" t="s">
        <v>703</v>
      </c>
      <c r="C3314" t="s">
        <v>213</v>
      </c>
      <c r="D3314">
        <v>4</v>
      </c>
      <c r="E3314">
        <v>4200</v>
      </c>
      <c r="F3314">
        <v>266400</v>
      </c>
      <c r="G3314" s="1">
        <f t="shared" si="51"/>
        <v>26.64</v>
      </c>
    </row>
    <row r="3315" spans="1:7" x14ac:dyDescent="0.35">
      <c r="A3315" t="s">
        <v>794</v>
      </c>
      <c r="B3315" t="s">
        <v>703</v>
      </c>
      <c r="C3315" t="s">
        <v>213</v>
      </c>
      <c r="D3315">
        <v>4</v>
      </c>
      <c r="E3315">
        <v>4860</v>
      </c>
      <c r="F3315">
        <v>183600</v>
      </c>
      <c r="G3315" s="1">
        <f t="shared" si="51"/>
        <v>18.36</v>
      </c>
    </row>
    <row r="3316" spans="1:7" x14ac:dyDescent="0.35">
      <c r="A3316" t="s">
        <v>794</v>
      </c>
      <c r="B3316" t="s">
        <v>703</v>
      </c>
      <c r="C3316" t="s">
        <v>213</v>
      </c>
      <c r="D3316">
        <v>4</v>
      </c>
      <c r="E3316">
        <v>47730.595765999999</v>
      </c>
      <c r="F3316">
        <v>3249363.651081</v>
      </c>
      <c r="G3316" s="1">
        <f t="shared" si="51"/>
        <v>324.93636510810001</v>
      </c>
    </row>
    <row r="3317" spans="1:7" x14ac:dyDescent="0.35">
      <c r="A3317" t="s">
        <v>794</v>
      </c>
      <c r="B3317" t="s">
        <v>703</v>
      </c>
      <c r="C3317" t="s">
        <v>213</v>
      </c>
      <c r="D3317">
        <v>4</v>
      </c>
      <c r="E3317">
        <v>15600</v>
      </c>
      <c r="F3317">
        <v>868500</v>
      </c>
      <c r="G3317" s="1">
        <f t="shared" si="51"/>
        <v>86.85</v>
      </c>
    </row>
    <row r="3318" spans="1:7" x14ac:dyDescent="0.35">
      <c r="A3318" t="s">
        <v>794</v>
      </c>
      <c r="B3318" t="s">
        <v>703</v>
      </c>
      <c r="C3318" t="s">
        <v>213</v>
      </c>
      <c r="D3318">
        <v>4</v>
      </c>
      <c r="E3318">
        <v>4860</v>
      </c>
      <c r="F3318">
        <v>515700</v>
      </c>
      <c r="G3318" s="1">
        <f t="shared" si="51"/>
        <v>51.57</v>
      </c>
    </row>
    <row r="3319" spans="1:7" x14ac:dyDescent="0.35">
      <c r="A3319" t="s">
        <v>794</v>
      </c>
      <c r="B3319" t="s">
        <v>703</v>
      </c>
      <c r="C3319" t="s">
        <v>213</v>
      </c>
      <c r="D3319">
        <v>4</v>
      </c>
      <c r="E3319">
        <v>6240</v>
      </c>
      <c r="F3319">
        <v>319500</v>
      </c>
      <c r="G3319" s="1">
        <f t="shared" si="51"/>
        <v>31.95</v>
      </c>
    </row>
    <row r="3320" spans="1:7" x14ac:dyDescent="0.35">
      <c r="A3320" t="s">
        <v>794</v>
      </c>
      <c r="B3320" t="s">
        <v>703</v>
      </c>
      <c r="C3320" t="s">
        <v>213</v>
      </c>
      <c r="D3320">
        <v>4</v>
      </c>
      <c r="E3320">
        <v>28740</v>
      </c>
      <c r="F3320">
        <v>2354400</v>
      </c>
      <c r="G3320" s="1">
        <f t="shared" si="51"/>
        <v>235.44</v>
      </c>
    </row>
    <row r="3321" spans="1:7" x14ac:dyDescent="0.35">
      <c r="A3321" t="s">
        <v>794</v>
      </c>
      <c r="B3321" t="s">
        <v>703</v>
      </c>
      <c r="C3321" t="s">
        <v>213</v>
      </c>
      <c r="D3321">
        <v>4</v>
      </c>
      <c r="E3321">
        <v>1260</v>
      </c>
      <c r="F3321">
        <v>42300</v>
      </c>
      <c r="G3321" s="1">
        <f t="shared" si="51"/>
        <v>4.2300000000000004</v>
      </c>
    </row>
    <row r="3322" spans="1:7" x14ac:dyDescent="0.35">
      <c r="A3322" t="s">
        <v>794</v>
      </c>
      <c r="B3322" t="s">
        <v>703</v>
      </c>
      <c r="C3322" t="s">
        <v>213</v>
      </c>
      <c r="D3322">
        <v>4</v>
      </c>
      <c r="E3322">
        <v>2520</v>
      </c>
      <c r="F3322">
        <v>135000</v>
      </c>
      <c r="G3322" s="1">
        <f t="shared" si="51"/>
        <v>13.5</v>
      </c>
    </row>
    <row r="3323" spans="1:7" x14ac:dyDescent="0.35">
      <c r="A3323" t="s">
        <v>794</v>
      </c>
      <c r="B3323" t="s">
        <v>703</v>
      </c>
      <c r="C3323" t="s">
        <v>213</v>
      </c>
      <c r="D3323">
        <v>4</v>
      </c>
      <c r="E3323">
        <v>120</v>
      </c>
      <c r="F3323">
        <v>900</v>
      </c>
      <c r="G3323" s="1">
        <f t="shared" si="51"/>
        <v>0.09</v>
      </c>
    </row>
    <row r="3324" spans="1:7" x14ac:dyDescent="0.35">
      <c r="A3324" t="s">
        <v>794</v>
      </c>
      <c r="B3324" t="s">
        <v>703</v>
      </c>
      <c r="C3324" t="s">
        <v>213</v>
      </c>
      <c r="D3324">
        <v>4</v>
      </c>
      <c r="E3324">
        <v>16560</v>
      </c>
      <c r="F3324">
        <v>2529900</v>
      </c>
      <c r="G3324" s="1">
        <f t="shared" si="51"/>
        <v>252.99</v>
      </c>
    </row>
    <row r="3325" spans="1:7" x14ac:dyDescent="0.35">
      <c r="A3325" t="s">
        <v>794</v>
      </c>
      <c r="B3325" t="s">
        <v>703</v>
      </c>
      <c r="C3325" t="s">
        <v>213</v>
      </c>
      <c r="D3325">
        <v>4</v>
      </c>
      <c r="E3325">
        <v>2160</v>
      </c>
      <c r="F3325">
        <v>123300</v>
      </c>
      <c r="G3325" s="1">
        <f t="shared" si="51"/>
        <v>12.33</v>
      </c>
    </row>
    <row r="3326" spans="1:7" x14ac:dyDescent="0.35">
      <c r="A3326" t="s">
        <v>794</v>
      </c>
      <c r="B3326" t="s">
        <v>703</v>
      </c>
      <c r="C3326" t="s">
        <v>213</v>
      </c>
      <c r="D3326">
        <v>4</v>
      </c>
      <c r="E3326">
        <v>240</v>
      </c>
      <c r="F3326">
        <v>2700</v>
      </c>
      <c r="G3326" s="1">
        <f t="shared" si="51"/>
        <v>0.27</v>
      </c>
    </row>
    <row r="3327" spans="1:7" x14ac:dyDescent="0.35">
      <c r="A3327" t="s">
        <v>794</v>
      </c>
      <c r="B3327" t="s">
        <v>703</v>
      </c>
      <c r="C3327" t="s">
        <v>213</v>
      </c>
      <c r="D3327">
        <v>4</v>
      </c>
      <c r="E3327">
        <v>1980</v>
      </c>
      <c r="F3327">
        <v>117900</v>
      </c>
      <c r="G3327" s="1">
        <f t="shared" si="51"/>
        <v>11.79</v>
      </c>
    </row>
    <row r="3328" spans="1:7" x14ac:dyDescent="0.35">
      <c r="A3328" t="s">
        <v>794</v>
      </c>
      <c r="B3328" t="s">
        <v>703</v>
      </c>
      <c r="C3328" t="s">
        <v>213</v>
      </c>
      <c r="D3328">
        <v>4</v>
      </c>
      <c r="E3328">
        <v>300</v>
      </c>
      <c r="F3328">
        <v>3600</v>
      </c>
      <c r="G3328" s="1">
        <f t="shared" si="51"/>
        <v>0.36</v>
      </c>
    </row>
    <row r="3329" spans="1:7" x14ac:dyDescent="0.35">
      <c r="A3329" t="s">
        <v>794</v>
      </c>
      <c r="B3329" t="s">
        <v>703</v>
      </c>
      <c r="C3329" t="s">
        <v>213</v>
      </c>
      <c r="D3329">
        <v>4</v>
      </c>
      <c r="E3329">
        <v>180</v>
      </c>
      <c r="F3329">
        <v>1800</v>
      </c>
      <c r="G3329" s="1">
        <f t="shared" si="51"/>
        <v>0.18</v>
      </c>
    </row>
    <row r="3330" spans="1:7" x14ac:dyDescent="0.35">
      <c r="A3330" t="s">
        <v>794</v>
      </c>
      <c r="B3330" t="s">
        <v>703</v>
      </c>
      <c r="C3330" t="s">
        <v>213</v>
      </c>
      <c r="D3330">
        <v>4</v>
      </c>
      <c r="E3330">
        <v>5160</v>
      </c>
      <c r="F3330">
        <v>243900</v>
      </c>
      <c r="G3330" s="1">
        <f t="shared" si="51"/>
        <v>24.39</v>
      </c>
    </row>
    <row r="3331" spans="1:7" x14ac:dyDescent="0.35">
      <c r="A3331" t="s">
        <v>794</v>
      </c>
      <c r="B3331" t="s">
        <v>703</v>
      </c>
      <c r="C3331" t="s">
        <v>213</v>
      </c>
      <c r="D3331">
        <v>4</v>
      </c>
      <c r="E3331">
        <v>3780</v>
      </c>
      <c r="F3331">
        <v>149400</v>
      </c>
      <c r="G3331" s="1">
        <f t="shared" ref="G3331:G3394" si="52">+F3331/10000</f>
        <v>14.94</v>
      </c>
    </row>
    <row r="3332" spans="1:7" x14ac:dyDescent="0.35">
      <c r="A3332" t="s">
        <v>794</v>
      </c>
      <c r="B3332" t="s">
        <v>703</v>
      </c>
      <c r="C3332" t="s">
        <v>213</v>
      </c>
      <c r="D3332">
        <v>5</v>
      </c>
      <c r="E3332">
        <v>3720</v>
      </c>
      <c r="F3332">
        <v>485100</v>
      </c>
      <c r="G3332" s="1">
        <f t="shared" si="52"/>
        <v>48.51</v>
      </c>
    </row>
    <row r="3333" spans="1:7" x14ac:dyDescent="0.35">
      <c r="A3333" t="s">
        <v>794</v>
      </c>
      <c r="B3333" t="s">
        <v>703</v>
      </c>
      <c r="C3333" t="s">
        <v>213</v>
      </c>
      <c r="D3333">
        <v>4</v>
      </c>
      <c r="E3333">
        <v>381304.29643400002</v>
      </c>
      <c r="F3333">
        <v>254607733.91663501</v>
      </c>
      <c r="G3333" s="1">
        <f t="shared" si="52"/>
        <v>25460.773391663501</v>
      </c>
    </row>
    <row r="3334" spans="1:7" x14ac:dyDescent="0.35">
      <c r="A3334" t="s">
        <v>794</v>
      </c>
      <c r="B3334" t="s">
        <v>703</v>
      </c>
      <c r="C3334" t="s">
        <v>213</v>
      </c>
      <c r="D3334">
        <v>5</v>
      </c>
      <c r="E3334">
        <v>544733.02918499999</v>
      </c>
      <c r="F3334">
        <v>453505801.01836097</v>
      </c>
      <c r="G3334" s="1">
        <f t="shared" si="52"/>
        <v>45350.580101836094</v>
      </c>
    </row>
    <row r="3335" spans="1:7" x14ac:dyDescent="0.35">
      <c r="A3335" t="s">
        <v>797</v>
      </c>
      <c r="B3335" t="s">
        <v>397</v>
      </c>
      <c r="C3335" t="s">
        <v>237</v>
      </c>
      <c r="D3335">
        <v>5</v>
      </c>
      <c r="E3335">
        <v>81.999308999999997</v>
      </c>
      <c r="F3335">
        <v>370.570896</v>
      </c>
      <c r="G3335" s="1">
        <f t="shared" si="52"/>
        <v>3.7057089600000002E-2</v>
      </c>
    </row>
    <row r="3336" spans="1:7" x14ac:dyDescent="0.35">
      <c r="A3336" t="s">
        <v>797</v>
      </c>
      <c r="B3336" t="s">
        <v>397</v>
      </c>
      <c r="C3336" t="s">
        <v>237</v>
      </c>
      <c r="D3336">
        <v>4</v>
      </c>
      <c r="E3336">
        <v>29635.05371</v>
      </c>
      <c r="F3336">
        <v>93222.651339000004</v>
      </c>
      <c r="G3336" s="1">
        <f t="shared" si="52"/>
        <v>9.3222651339000002</v>
      </c>
    </row>
    <row r="3337" spans="1:7" x14ac:dyDescent="0.35">
      <c r="A3337" t="s">
        <v>797</v>
      </c>
      <c r="B3337" t="s">
        <v>397</v>
      </c>
      <c r="C3337" t="s">
        <v>237</v>
      </c>
      <c r="D3337">
        <v>5</v>
      </c>
      <c r="E3337">
        <v>14145.713999</v>
      </c>
      <c r="F3337">
        <v>43756.610527999997</v>
      </c>
      <c r="G3337" s="1">
        <f t="shared" si="52"/>
        <v>4.3756610528</v>
      </c>
    </row>
    <row r="3338" spans="1:7" x14ac:dyDescent="0.35">
      <c r="A3338" t="s">
        <v>797</v>
      </c>
      <c r="B3338" t="s">
        <v>397</v>
      </c>
      <c r="C3338" t="s">
        <v>237</v>
      </c>
      <c r="D3338">
        <v>4</v>
      </c>
      <c r="E3338">
        <v>213696.809878</v>
      </c>
      <c r="F3338">
        <v>237029502.610257</v>
      </c>
      <c r="G3338" s="1">
        <f t="shared" si="52"/>
        <v>23702.9502610257</v>
      </c>
    </row>
    <row r="3339" spans="1:7" x14ac:dyDescent="0.35">
      <c r="A3339" t="s">
        <v>797</v>
      </c>
      <c r="B3339" t="s">
        <v>397</v>
      </c>
      <c r="C3339" t="s">
        <v>237</v>
      </c>
      <c r="D3339">
        <v>5</v>
      </c>
      <c r="E3339">
        <v>159781.97949600001</v>
      </c>
      <c r="F3339">
        <v>548076450.01396096</v>
      </c>
      <c r="G3339" s="1">
        <f t="shared" si="52"/>
        <v>54807.645001396093</v>
      </c>
    </row>
    <row r="3340" spans="1:7" x14ac:dyDescent="0.35">
      <c r="A3340" t="s">
        <v>797</v>
      </c>
      <c r="B3340" t="s">
        <v>397</v>
      </c>
      <c r="C3340" t="s">
        <v>237</v>
      </c>
      <c r="D3340">
        <v>5</v>
      </c>
      <c r="E3340">
        <v>55457.542259000002</v>
      </c>
      <c r="F3340">
        <v>180197.52946200001</v>
      </c>
      <c r="G3340" s="1">
        <f t="shared" si="52"/>
        <v>18.019752946200001</v>
      </c>
    </row>
    <row r="3341" spans="1:7" x14ac:dyDescent="0.35">
      <c r="A3341" t="s">
        <v>806</v>
      </c>
      <c r="B3341" t="s">
        <v>703</v>
      </c>
      <c r="C3341" t="s">
        <v>213</v>
      </c>
      <c r="D3341">
        <v>4</v>
      </c>
      <c r="E3341">
        <v>1398.215694</v>
      </c>
      <c r="F3341">
        <v>4597.5680540000003</v>
      </c>
      <c r="G3341" s="1">
        <f t="shared" si="52"/>
        <v>0.45975680540000002</v>
      </c>
    </row>
    <row r="3342" spans="1:7" x14ac:dyDescent="0.35">
      <c r="A3342" t="s">
        <v>806</v>
      </c>
      <c r="B3342" t="s">
        <v>703</v>
      </c>
      <c r="C3342" t="s">
        <v>213</v>
      </c>
      <c r="D3342">
        <v>5</v>
      </c>
      <c r="E3342">
        <v>29107.164138</v>
      </c>
      <c r="F3342">
        <v>90582.216262000002</v>
      </c>
      <c r="G3342" s="1">
        <f t="shared" si="52"/>
        <v>9.0582216261999999</v>
      </c>
    </row>
    <row r="3343" spans="1:7" x14ac:dyDescent="0.35">
      <c r="A3343" t="s">
        <v>806</v>
      </c>
      <c r="B3343" t="s">
        <v>703</v>
      </c>
      <c r="C3343" t="s">
        <v>213</v>
      </c>
      <c r="D3343">
        <v>4</v>
      </c>
      <c r="E3343">
        <v>7136.9301109999997</v>
      </c>
      <c r="F3343">
        <v>21998.916634000001</v>
      </c>
      <c r="G3343" s="1">
        <f t="shared" si="52"/>
        <v>2.1998916634000003</v>
      </c>
    </row>
    <row r="3344" spans="1:7" x14ac:dyDescent="0.35">
      <c r="A3344" t="s">
        <v>806</v>
      </c>
      <c r="B3344" t="s">
        <v>703</v>
      </c>
      <c r="C3344" t="s">
        <v>213</v>
      </c>
      <c r="D3344">
        <v>4</v>
      </c>
      <c r="E3344">
        <v>265.98263500000002</v>
      </c>
      <c r="F3344">
        <v>1019.106432</v>
      </c>
      <c r="G3344" s="1">
        <f t="shared" si="52"/>
        <v>0.1019106432</v>
      </c>
    </row>
    <row r="3345" spans="1:7" x14ac:dyDescent="0.35">
      <c r="A3345" t="s">
        <v>806</v>
      </c>
      <c r="B3345" t="s">
        <v>703</v>
      </c>
      <c r="C3345" t="s">
        <v>213</v>
      </c>
      <c r="D3345">
        <v>5</v>
      </c>
      <c r="E3345">
        <v>31780.914229000002</v>
      </c>
      <c r="F3345">
        <v>105347.15334400001</v>
      </c>
      <c r="G3345" s="1">
        <f t="shared" si="52"/>
        <v>10.534715334400001</v>
      </c>
    </row>
    <row r="3346" spans="1:7" x14ac:dyDescent="0.35">
      <c r="A3346" t="s">
        <v>806</v>
      </c>
      <c r="B3346" t="s">
        <v>703</v>
      </c>
      <c r="C3346" t="s">
        <v>213</v>
      </c>
      <c r="D3346">
        <v>4</v>
      </c>
      <c r="E3346">
        <v>360</v>
      </c>
      <c r="F3346">
        <v>4500</v>
      </c>
      <c r="G3346" s="1">
        <f t="shared" si="52"/>
        <v>0.45</v>
      </c>
    </row>
    <row r="3347" spans="1:7" x14ac:dyDescent="0.35">
      <c r="A3347" t="s">
        <v>806</v>
      </c>
      <c r="B3347" t="s">
        <v>703</v>
      </c>
      <c r="C3347" t="s">
        <v>213</v>
      </c>
      <c r="D3347">
        <v>4</v>
      </c>
      <c r="E3347">
        <v>3060</v>
      </c>
      <c r="F3347">
        <v>117000</v>
      </c>
      <c r="G3347" s="1">
        <f t="shared" si="52"/>
        <v>11.7</v>
      </c>
    </row>
    <row r="3348" spans="1:7" x14ac:dyDescent="0.35">
      <c r="A3348" t="s">
        <v>806</v>
      </c>
      <c r="B3348" t="s">
        <v>703</v>
      </c>
      <c r="C3348" t="s">
        <v>213</v>
      </c>
      <c r="D3348">
        <v>4</v>
      </c>
      <c r="E3348">
        <v>420</v>
      </c>
      <c r="F3348">
        <v>7200</v>
      </c>
      <c r="G3348" s="1">
        <f t="shared" si="52"/>
        <v>0.72</v>
      </c>
    </row>
    <row r="3349" spans="1:7" x14ac:dyDescent="0.35">
      <c r="A3349" t="s">
        <v>806</v>
      </c>
      <c r="B3349" t="s">
        <v>703</v>
      </c>
      <c r="C3349" t="s">
        <v>213</v>
      </c>
      <c r="D3349">
        <v>4</v>
      </c>
      <c r="E3349">
        <v>22915.015558999999</v>
      </c>
      <c r="F3349">
        <v>1661226.1558119999</v>
      </c>
      <c r="G3349" s="1">
        <f t="shared" si="52"/>
        <v>166.12261558119999</v>
      </c>
    </row>
    <row r="3350" spans="1:7" x14ac:dyDescent="0.35">
      <c r="A3350" t="s">
        <v>806</v>
      </c>
      <c r="B3350" t="s">
        <v>703</v>
      </c>
      <c r="C3350" t="s">
        <v>213</v>
      </c>
      <c r="D3350">
        <v>4</v>
      </c>
      <c r="E3350">
        <v>600</v>
      </c>
      <c r="F3350">
        <v>14400</v>
      </c>
      <c r="G3350" s="1">
        <f t="shared" si="52"/>
        <v>1.44</v>
      </c>
    </row>
    <row r="3351" spans="1:7" x14ac:dyDescent="0.35">
      <c r="A3351" t="s">
        <v>806</v>
      </c>
      <c r="B3351" t="s">
        <v>703</v>
      </c>
      <c r="C3351" t="s">
        <v>213</v>
      </c>
      <c r="D3351">
        <v>4</v>
      </c>
      <c r="E3351">
        <v>2553.8924590000001</v>
      </c>
      <c r="F3351">
        <v>54626.639489000001</v>
      </c>
      <c r="G3351" s="1">
        <f t="shared" si="52"/>
        <v>5.4626639489000004</v>
      </c>
    </row>
    <row r="3352" spans="1:7" x14ac:dyDescent="0.35">
      <c r="A3352" t="s">
        <v>806</v>
      </c>
      <c r="B3352" t="s">
        <v>703</v>
      </c>
      <c r="C3352" t="s">
        <v>213</v>
      </c>
      <c r="D3352">
        <v>4</v>
      </c>
      <c r="E3352">
        <v>120</v>
      </c>
      <c r="F3352">
        <v>900</v>
      </c>
      <c r="G3352" s="1">
        <f t="shared" si="52"/>
        <v>0.09</v>
      </c>
    </row>
    <row r="3353" spans="1:7" x14ac:dyDescent="0.35">
      <c r="A3353" t="s">
        <v>806</v>
      </c>
      <c r="B3353" t="s">
        <v>703</v>
      </c>
      <c r="C3353" t="s">
        <v>213</v>
      </c>
      <c r="D3353">
        <v>5</v>
      </c>
      <c r="E3353">
        <v>120</v>
      </c>
      <c r="F3353">
        <v>900</v>
      </c>
      <c r="G3353" s="1">
        <f t="shared" si="52"/>
        <v>0.09</v>
      </c>
    </row>
    <row r="3354" spans="1:7" x14ac:dyDescent="0.35">
      <c r="A3354" t="s">
        <v>806</v>
      </c>
      <c r="B3354" t="s">
        <v>703</v>
      </c>
      <c r="C3354" t="s">
        <v>213</v>
      </c>
      <c r="D3354">
        <v>4</v>
      </c>
      <c r="E3354">
        <v>120</v>
      </c>
      <c r="F3354">
        <v>900</v>
      </c>
      <c r="G3354" s="1">
        <f t="shared" si="52"/>
        <v>0.09</v>
      </c>
    </row>
    <row r="3355" spans="1:7" x14ac:dyDescent="0.35">
      <c r="A3355" t="s">
        <v>806</v>
      </c>
      <c r="B3355" t="s">
        <v>703</v>
      </c>
      <c r="C3355" t="s">
        <v>213</v>
      </c>
      <c r="D3355">
        <v>5</v>
      </c>
      <c r="E3355">
        <v>1320</v>
      </c>
      <c r="F3355">
        <v>57600</v>
      </c>
      <c r="G3355" s="1">
        <f t="shared" si="52"/>
        <v>5.76</v>
      </c>
    </row>
    <row r="3356" spans="1:7" x14ac:dyDescent="0.35">
      <c r="A3356" t="s">
        <v>806</v>
      </c>
      <c r="B3356" t="s">
        <v>703</v>
      </c>
      <c r="C3356" t="s">
        <v>213</v>
      </c>
      <c r="D3356">
        <v>4</v>
      </c>
      <c r="E3356">
        <v>343390.47139299999</v>
      </c>
      <c r="F3356">
        <v>229283449.03265601</v>
      </c>
      <c r="G3356" s="1">
        <f t="shared" si="52"/>
        <v>22928.344903265603</v>
      </c>
    </row>
    <row r="3357" spans="1:7" x14ac:dyDescent="0.35">
      <c r="A3357" t="s">
        <v>806</v>
      </c>
      <c r="B3357" t="s">
        <v>703</v>
      </c>
      <c r="C3357" t="s">
        <v>213</v>
      </c>
      <c r="D3357">
        <v>5</v>
      </c>
      <c r="E3357">
        <v>343277.25335299998</v>
      </c>
      <c r="F3357">
        <v>207194769.99221799</v>
      </c>
      <c r="G3357" s="1">
        <f t="shared" si="52"/>
        <v>20719.476999221799</v>
      </c>
    </row>
    <row r="3358" spans="1:7" x14ac:dyDescent="0.35">
      <c r="A3358" t="s">
        <v>824</v>
      </c>
      <c r="B3358" t="s">
        <v>773</v>
      </c>
      <c r="C3358" t="s">
        <v>392</v>
      </c>
      <c r="D3358">
        <v>4</v>
      </c>
      <c r="E3358">
        <v>360</v>
      </c>
      <c r="F3358">
        <v>6300</v>
      </c>
      <c r="G3358" s="1">
        <f t="shared" si="52"/>
        <v>0.63</v>
      </c>
    </row>
    <row r="3359" spans="1:7" x14ac:dyDescent="0.35">
      <c r="A3359" t="s">
        <v>824</v>
      </c>
      <c r="B3359" t="s">
        <v>773</v>
      </c>
      <c r="C3359" t="s">
        <v>392</v>
      </c>
      <c r="D3359">
        <v>4</v>
      </c>
      <c r="E3359">
        <v>3985.7460940000001</v>
      </c>
      <c r="F3359">
        <v>517402.43194600003</v>
      </c>
      <c r="G3359" s="1">
        <f t="shared" si="52"/>
        <v>51.740243194600005</v>
      </c>
    </row>
    <row r="3360" spans="1:7" x14ac:dyDescent="0.35">
      <c r="A3360" t="s">
        <v>824</v>
      </c>
      <c r="B3360" t="s">
        <v>773</v>
      </c>
      <c r="C3360" t="s">
        <v>392</v>
      </c>
      <c r="D3360">
        <v>5</v>
      </c>
      <c r="E3360">
        <v>164873.309159</v>
      </c>
      <c r="F3360">
        <v>303606635.06761599</v>
      </c>
      <c r="G3360" s="1">
        <f t="shared" si="52"/>
        <v>30360.663506761597</v>
      </c>
    </row>
    <row r="3361" spans="1:7" x14ac:dyDescent="0.35">
      <c r="A3361" t="s">
        <v>824</v>
      </c>
      <c r="B3361" t="s">
        <v>773</v>
      </c>
      <c r="C3361" t="s">
        <v>392</v>
      </c>
      <c r="D3361">
        <v>5</v>
      </c>
      <c r="E3361">
        <v>17907.640770000002</v>
      </c>
      <c r="F3361">
        <v>54334.608160999996</v>
      </c>
      <c r="G3361" s="1">
        <f t="shared" si="52"/>
        <v>5.4334608160999993</v>
      </c>
    </row>
    <row r="3362" spans="1:7" x14ac:dyDescent="0.35">
      <c r="A3362" t="s">
        <v>824</v>
      </c>
      <c r="B3362" t="s">
        <v>773</v>
      </c>
      <c r="C3362" t="s">
        <v>392</v>
      </c>
      <c r="D3362">
        <v>4</v>
      </c>
      <c r="E3362">
        <v>1452.1584889999999</v>
      </c>
      <c r="F3362">
        <v>4935.1118269999997</v>
      </c>
      <c r="G3362" s="1">
        <f t="shared" si="52"/>
        <v>0.4935111827</v>
      </c>
    </row>
    <row r="3363" spans="1:7" x14ac:dyDescent="0.35">
      <c r="A3363" t="s">
        <v>824</v>
      </c>
      <c r="B3363" t="s">
        <v>773</v>
      </c>
      <c r="C3363" t="s">
        <v>392</v>
      </c>
      <c r="D3363">
        <v>5</v>
      </c>
      <c r="E3363">
        <v>28186.398399000002</v>
      </c>
      <c r="F3363">
        <v>90447.356247000003</v>
      </c>
      <c r="G3363" s="1">
        <f t="shared" si="52"/>
        <v>9.0447356246999995</v>
      </c>
    </row>
    <row r="3364" spans="1:7" x14ac:dyDescent="0.35">
      <c r="A3364" t="s">
        <v>840</v>
      </c>
      <c r="B3364" t="s">
        <v>841</v>
      </c>
      <c r="C3364" t="s">
        <v>840</v>
      </c>
      <c r="D3364">
        <v>5</v>
      </c>
      <c r="E3364">
        <v>42461.837824000002</v>
      </c>
      <c r="F3364">
        <v>19999774.809455</v>
      </c>
      <c r="G3364" s="1">
        <f t="shared" si="52"/>
        <v>1999.9774809455</v>
      </c>
    </row>
    <row r="3365" spans="1:7" x14ac:dyDescent="0.35">
      <c r="A3365" t="s">
        <v>840</v>
      </c>
      <c r="B3365" t="s">
        <v>841</v>
      </c>
      <c r="C3365" t="s">
        <v>840</v>
      </c>
      <c r="D3365">
        <v>4</v>
      </c>
      <c r="E3365">
        <v>219558.01793599999</v>
      </c>
      <c r="F3365">
        <v>1229329577.67978</v>
      </c>
      <c r="G3365" s="1">
        <f t="shared" si="52"/>
        <v>122932.957767978</v>
      </c>
    </row>
    <row r="3366" spans="1:7" x14ac:dyDescent="0.35">
      <c r="A3366" t="s">
        <v>840</v>
      </c>
      <c r="B3366" t="s">
        <v>841</v>
      </c>
      <c r="C3366" t="s">
        <v>840</v>
      </c>
      <c r="D3366">
        <v>3</v>
      </c>
      <c r="E3366">
        <v>607130.22600400005</v>
      </c>
      <c r="F3366">
        <v>6632656931.4735899</v>
      </c>
      <c r="G3366" s="1">
        <f t="shared" si="52"/>
        <v>663265.69314735895</v>
      </c>
    </row>
    <row r="3367" spans="1:7" x14ac:dyDescent="0.35">
      <c r="A3367" t="s">
        <v>840</v>
      </c>
      <c r="B3367" t="s">
        <v>841</v>
      </c>
      <c r="C3367" t="s">
        <v>840</v>
      </c>
      <c r="D3367">
        <v>5</v>
      </c>
      <c r="E3367">
        <v>14193.451536</v>
      </c>
      <c r="F3367">
        <v>44834.337485999997</v>
      </c>
      <c r="G3367" s="1">
        <f t="shared" si="52"/>
        <v>4.4834337485999995</v>
      </c>
    </row>
    <row r="3368" spans="1:7" x14ac:dyDescent="0.35">
      <c r="A3368" t="s">
        <v>840</v>
      </c>
      <c r="B3368" t="s">
        <v>841</v>
      </c>
      <c r="C3368" t="s">
        <v>840</v>
      </c>
      <c r="D3368">
        <v>4</v>
      </c>
      <c r="E3368">
        <v>49842.853489000001</v>
      </c>
      <c r="F3368">
        <v>162159.14245799999</v>
      </c>
      <c r="G3368" s="1">
        <f t="shared" si="52"/>
        <v>16.215914245800001</v>
      </c>
    </row>
    <row r="3369" spans="1:7" x14ac:dyDescent="0.35">
      <c r="A3369" t="s">
        <v>840</v>
      </c>
      <c r="B3369" t="s">
        <v>841</v>
      </c>
      <c r="C3369" t="s">
        <v>840</v>
      </c>
      <c r="D3369">
        <v>4</v>
      </c>
      <c r="E3369">
        <v>37264.647127999997</v>
      </c>
      <c r="F3369">
        <v>118939.283993</v>
      </c>
      <c r="G3369" s="1">
        <f t="shared" si="52"/>
        <v>11.8939283993</v>
      </c>
    </row>
    <row r="3370" spans="1:7" x14ac:dyDescent="0.35">
      <c r="A3370" t="s">
        <v>851</v>
      </c>
      <c r="B3370" t="s">
        <v>773</v>
      </c>
      <c r="C3370" t="s">
        <v>392</v>
      </c>
      <c r="D3370">
        <v>5</v>
      </c>
      <c r="E3370">
        <v>166.26699300000001</v>
      </c>
      <c r="F3370">
        <v>1438.0885949999999</v>
      </c>
      <c r="G3370" s="1">
        <f t="shared" si="52"/>
        <v>0.1438088595</v>
      </c>
    </row>
    <row r="3371" spans="1:7" x14ac:dyDescent="0.35">
      <c r="A3371" t="s">
        <v>851</v>
      </c>
      <c r="B3371" t="s">
        <v>773</v>
      </c>
      <c r="C3371" t="s">
        <v>392</v>
      </c>
      <c r="D3371">
        <v>5</v>
      </c>
      <c r="E3371">
        <v>99.870518000000004</v>
      </c>
      <c r="F3371">
        <v>581.82000000000005</v>
      </c>
      <c r="G3371" s="1">
        <f t="shared" si="52"/>
        <v>5.8182000000000005E-2</v>
      </c>
    </row>
    <row r="3372" spans="1:7" x14ac:dyDescent="0.35">
      <c r="A3372" t="s">
        <v>851</v>
      </c>
      <c r="B3372" t="s">
        <v>773</v>
      </c>
      <c r="C3372" t="s">
        <v>392</v>
      </c>
      <c r="D3372">
        <v>5</v>
      </c>
      <c r="E3372">
        <v>97.341126000000003</v>
      </c>
      <c r="F3372">
        <v>522.53549999999996</v>
      </c>
      <c r="G3372" s="1">
        <f t="shared" si="52"/>
        <v>5.2253549999999996E-2</v>
      </c>
    </row>
    <row r="3373" spans="1:7" x14ac:dyDescent="0.35">
      <c r="A3373" t="s">
        <v>851</v>
      </c>
      <c r="B3373" t="s">
        <v>773</v>
      </c>
      <c r="C3373" t="s">
        <v>392</v>
      </c>
      <c r="D3373">
        <v>5</v>
      </c>
      <c r="E3373">
        <v>107.28472600000001</v>
      </c>
      <c r="F3373">
        <v>671.68949999999995</v>
      </c>
      <c r="G3373" s="1">
        <f t="shared" si="52"/>
        <v>6.7168949999999991E-2</v>
      </c>
    </row>
    <row r="3374" spans="1:7" x14ac:dyDescent="0.35">
      <c r="A3374" t="s">
        <v>851</v>
      </c>
      <c r="B3374" t="s">
        <v>773</v>
      </c>
      <c r="C3374" t="s">
        <v>392</v>
      </c>
      <c r="D3374">
        <v>5</v>
      </c>
      <c r="E3374">
        <v>6339.9944770000002</v>
      </c>
      <c r="F3374">
        <v>343305.78586300003</v>
      </c>
      <c r="G3374" s="1">
        <f t="shared" si="52"/>
        <v>34.3305785863</v>
      </c>
    </row>
    <row r="3375" spans="1:7" x14ac:dyDescent="0.35">
      <c r="A3375" t="s">
        <v>851</v>
      </c>
      <c r="B3375" t="s">
        <v>773</v>
      </c>
      <c r="C3375" t="s">
        <v>392</v>
      </c>
      <c r="D3375">
        <v>5</v>
      </c>
      <c r="E3375">
        <v>101.663425</v>
      </c>
      <c r="F3375">
        <v>519.10649999999998</v>
      </c>
      <c r="G3375" s="1">
        <f t="shared" si="52"/>
        <v>5.1910649999999996E-2</v>
      </c>
    </row>
    <row r="3376" spans="1:7" x14ac:dyDescent="0.35">
      <c r="A3376" t="s">
        <v>851</v>
      </c>
      <c r="B3376" t="s">
        <v>773</v>
      </c>
      <c r="C3376" t="s">
        <v>392</v>
      </c>
      <c r="D3376">
        <v>5</v>
      </c>
      <c r="E3376">
        <v>3787.7751269999999</v>
      </c>
      <c r="F3376">
        <v>11138.5893</v>
      </c>
      <c r="G3376" s="1">
        <f t="shared" si="52"/>
        <v>1.1138589299999999</v>
      </c>
    </row>
    <row r="3377" spans="1:7" x14ac:dyDescent="0.35">
      <c r="A3377" t="s">
        <v>856</v>
      </c>
      <c r="B3377" t="s">
        <v>773</v>
      </c>
      <c r="C3377" t="s">
        <v>392</v>
      </c>
      <c r="D3377">
        <v>5</v>
      </c>
      <c r="E3377">
        <v>80562.737724999999</v>
      </c>
      <c r="F3377">
        <v>120905059.99086</v>
      </c>
      <c r="G3377" s="1">
        <f t="shared" si="52"/>
        <v>12090.505999086001</v>
      </c>
    </row>
    <row r="3378" spans="1:7" x14ac:dyDescent="0.35">
      <c r="A3378" t="s">
        <v>856</v>
      </c>
      <c r="B3378" t="s">
        <v>773</v>
      </c>
      <c r="C3378" t="s">
        <v>392</v>
      </c>
      <c r="D3378">
        <v>5</v>
      </c>
      <c r="E3378">
        <v>1843.665297</v>
      </c>
      <c r="F3378">
        <v>6458.4694529999997</v>
      </c>
      <c r="G3378" s="1">
        <f t="shared" si="52"/>
        <v>0.64584694529999997</v>
      </c>
    </row>
    <row r="3379" spans="1:7" x14ac:dyDescent="0.35">
      <c r="A3379" t="s">
        <v>704</v>
      </c>
      <c r="B3379" t="s">
        <v>773</v>
      </c>
      <c r="C3379" t="s">
        <v>392</v>
      </c>
      <c r="D3379">
        <v>4</v>
      </c>
      <c r="E3379">
        <v>12780</v>
      </c>
      <c r="F3379">
        <v>3708900</v>
      </c>
      <c r="G3379" s="1">
        <f t="shared" si="52"/>
        <v>370.89</v>
      </c>
    </row>
    <row r="3380" spans="1:7" x14ac:dyDescent="0.35">
      <c r="A3380" t="s">
        <v>704</v>
      </c>
      <c r="B3380" t="s">
        <v>773</v>
      </c>
      <c r="C3380" t="s">
        <v>392</v>
      </c>
      <c r="D3380">
        <v>5</v>
      </c>
      <c r="E3380">
        <v>105451.843504</v>
      </c>
      <c r="F3380">
        <v>261861288.006652</v>
      </c>
      <c r="G3380" s="1">
        <f t="shared" si="52"/>
        <v>26186.128800665199</v>
      </c>
    </row>
    <row r="3381" spans="1:7" x14ac:dyDescent="0.35">
      <c r="A3381" t="s">
        <v>704</v>
      </c>
      <c r="B3381" t="s">
        <v>773</v>
      </c>
      <c r="C3381" t="s">
        <v>392</v>
      </c>
      <c r="D3381">
        <v>5</v>
      </c>
      <c r="E3381">
        <v>54417.759415</v>
      </c>
      <c r="F3381">
        <v>175095.74920699999</v>
      </c>
      <c r="G3381" s="1">
        <f t="shared" si="52"/>
        <v>17.509574920699997</v>
      </c>
    </row>
    <row r="3382" spans="1:7" x14ac:dyDescent="0.35">
      <c r="A3382" t="s">
        <v>1623</v>
      </c>
      <c r="B3382" t="s">
        <v>1064</v>
      </c>
      <c r="C3382" t="s">
        <v>840</v>
      </c>
      <c r="D3382">
        <v>3</v>
      </c>
      <c r="E3382">
        <v>538104.58928399999</v>
      </c>
      <c r="F3382">
        <v>2696000555.2582302</v>
      </c>
      <c r="G3382" s="1">
        <f t="shared" si="52"/>
        <v>269600.05552582303</v>
      </c>
    </row>
    <row r="3383" spans="1:7" x14ac:dyDescent="0.35">
      <c r="A3383" t="s">
        <v>904</v>
      </c>
      <c r="B3383" t="s">
        <v>776</v>
      </c>
      <c r="C3383" t="s">
        <v>777</v>
      </c>
      <c r="D3383">
        <v>5</v>
      </c>
      <c r="E3383">
        <v>105.41359300000001</v>
      </c>
      <c r="F3383">
        <v>361.911405</v>
      </c>
      <c r="G3383" s="1">
        <f t="shared" si="52"/>
        <v>3.6191140500000003E-2</v>
      </c>
    </row>
    <row r="3384" spans="1:7" x14ac:dyDescent="0.35">
      <c r="A3384" t="s">
        <v>904</v>
      </c>
      <c r="B3384" t="s">
        <v>776</v>
      </c>
      <c r="C3384" t="s">
        <v>777</v>
      </c>
      <c r="D3384">
        <v>5</v>
      </c>
      <c r="E3384">
        <v>82.294517999999997</v>
      </c>
      <c r="F3384">
        <v>318.18</v>
      </c>
      <c r="G3384" s="1">
        <f t="shared" si="52"/>
        <v>3.1817999999999999E-2</v>
      </c>
    </row>
    <row r="3385" spans="1:7" x14ac:dyDescent="0.35">
      <c r="A3385" t="s">
        <v>904</v>
      </c>
      <c r="B3385" t="s">
        <v>776</v>
      </c>
      <c r="C3385" t="s">
        <v>777</v>
      </c>
      <c r="D3385">
        <v>5</v>
      </c>
      <c r="E3385">
        <v>87.669725999999997</v>
      </c>
      <c r="F3385">
        <v>377.46449999999999</v>
      </c>
      <c r="G3385" s="1">
        <f t="shared" si="52"/>
        <v>3.7746450000000001E-2</v>
      </c>
    </row>
    <row r="3386" spans="1:7" x14ac:dyDescent="0.35">
      <c r="A3386" t="s">
        <v>904</v>
      </c>
      <c r="B3386" t="s">
        <v>776</v>
      </c>
      <c r="C3386" t="s">
        <v>777</v>
      </c>
      <c r="D3386">
        <v>5</v>
      </c>
      <c r="E3386">
        <v>77.726125999999994</v>
      </c>
      <c r="F3386">
        <v>228.31049999999999</v>
      </c>
      <c r="G3386" s="1">
        <f t="shared" si="52"/>
        <v>2.2831049999999999E-2</v>
      </c>
    </row>
    <row r="3387" spans="1:7" x14ac:dyDescent="0.35">
      <c r="A3387" t="s">
        <v>904</v>
      </c>
      <c r="B3387" t="s">
        <v>776</v>
      </c>
      <c r="C3387" t="s">
        <v>777</v>
      </c>
      <c r="D3387">
        <v>5</v>
      </c>
      <c r="E3387">
        <v>3438.6228769999998</v>
      </c>
      <c r="F3387">
        <v>11294.214137000001</v>
      </c>
      <c r="G3387" s="1">
        <f t="shared" si="52"/>
        <v>1.1294214137</v>
      </c>
    </row>
    <row r="3388" spans="1:7" x14ac:dyDescent="0.35">
      <c r="A3388" t="s">
        <v>904</v>
      </c>
      <c r="B3388" t="s">
        <v>776</v>
      </c>
      <c r="C3388" t="s">
        <v>777</v>
      </c>
      <c r="D3388">
        <v>5</v>
      </c>
      <c r="E3388">
        <v>92.449224999999998</v>
      </c>
      <c r="F3388">
        <v>380.89350000000002</v>
      </c>
      <c r="G3388" s="1">
        <f t="shared" si="52"/>
        <v>3.8089350000000001E-2</v>
      </c>
    </row>
    <row r="3389" spans="1:7" x14ac:dyDescent="0.35">
      <c r="A3389" t="s">
        <v>904</v>
      </c>
      <c r="B3389" t="s">
        <v>776</v>
      </c>
      <c r="C3389" t="s">
        <v>777</v>
      </c>
      <c r="D3389">
        <v>5</v>
      </c>
      <c r="E3389">
        <v>4215.5894060000001</v>
      </c>
      <c r="F3389">
        <v>13866.466902</v>
      </c>
      <c r="G3389" s="1">
        <f t="shared" si="52"/>
        <v>1.3866466902000001</v>
      </c>
    </row>
    <row r="3390" spans="1:7" x14ac:dyDescent="0.35">
      <c r="A3390" t="s">
        <v>904</v>
      </c>
      <c r="B3390" t="s">
        <v>776</v>
      </c>
      <c r="C3390" t="s">
        <v>777</v>
      </c>
      <c r="D3390">
        <v>5</v>
      </c>
      <c r="E3390">
        <v>135490.30777700001</v>
      </c>
      <c r="F3390">
        <v>167688354.141599</v>
      </c>
      <c r="G3390" s="1">
        <f t="shared" si="52"/>
        <v>16768.835414159901</v>
      </c>
    </row>
    <row r="3391" spans="1:7" x14ac:dyDescent="0.35">
      <c r="A3391" t="s">
        <v>841</v>
      </c>
      <c r="B3391" t="s">
        <v>841</v>
      </c>
      <c r="C3391" t="s">
        <v>840</v>
      </c>
      <c r="D3391">
        <v>4</v>
      </c>
      <c r="E3391">
        <v>100.43824499999999</v>
      </c>
      <c r="F3391">
        <v>572.49599999999998</v>
      </c>
      <c r="G3391" s="1">
        <f t="shared" si="52"/>
        <v>5.7249599999999998E-2</v>
      </c>
    </row>
    <row r="3392" spans="1:7" x14ac:dyDescent="0.35">
      <c r="A3392" t="s">
        <v>841</v>
      </c>
      <c r="B3392" t="s">
        <v>841</v>
      </c>
      <c r="C3392" t="s">
        <v>840</v>
      </c>
      <c r="D3392">
        <v>4</v>
      </c>
      <c r="E3392">
        <v>398.184192</v>
      </c>
      <c r="F3392">
        <v>5151.4283480000004</v>
      </c>
      <c r="G3392" s="1">
        <f t="shared" si="52"/>
        <v>0.5151428348</v>
      </c>
    </row>
    <row r="3393" spans="1:7" x14ac:dyDescent="0.35">
      <c r="A3393" t="s">
        <v>841</v>
      </c>
      <c r="B3393" t="s">
        <v>841</v>
      </c>
      <c r="C3393" t="s">
        <v>840</v>
      </c>
      <c r="D3393">
        <v>4</v>
      </c>
      <c r="E3393">
        <v>489.0532</v>
      </c>
      <c r="F3393">
        <v>1428.345239</v>
      </c>
      <c r="G3393" s="1">
        <f t="shared" si="52"/>
        <v>0.14283452390000001</v>
      </c>
    </row>
    <row r="3394" spans="1:7" x14ac:dyDescent="0.35">
      <c r="A3394" t="s">
        <v>841</v>
      </c>
      <c r="B3394" t="s">
        <v>841</v>
      </c>
      <c r="C3394" t="s">
        <v>840</v>
      </c>
      <c r="D3394">
        <v>4</v>
      </c>
      <c r="E3394">
        <v>104.36072</v>
      </c>
      <c r="F3394">
        <v>539.75497600000006</v>
      </c>
      <c r="G3394" s="1">
        <f t="shared" si="52"/>
        <v>5.3975497600000005E-2</v>
      </c>
    </row>
    <row r="3395" spans="1:7" x14ac:dyDescent="0.35">
      <c r="A3395" t="s">
        <v>841</v>
      </c>
      <c r="B3395" t="s">
        <v>841</v>
      </c>
      <c r="C3395" t="s">
        <v>840</v>
      </c>
      <c r="D3395">
        <v>4</v>
      </c>
      <c r="E3395">
        <v>836.29318499999999</v>
      </c>
      <c r="F3395">
        <v>2986.3551590000002</v>
      </c>
      <c r="G3395" s="1">
        <f t="shared" ref="G3395:G3458" si="53">+F3395/10000</f>
        <v>0.29863551590000004</v>
      </c>
    </row>
    <row r="3396" spans="1:7" x14ac:dyDescent="0.35">
      <c r="A3396" t="s">
        <v>841</v>
      </c>
      <c r="B3396" t="s">
        <v>841</v>
      </c>
      <c r="C3396" t="s">
        <v>840</v>
      </c>
      <c r="D3396">
        <v>4</v>
      </c>
      <c r="E3396">
        <v>86.763824</v>
      </c>
      <c r="F3396">
        <v>372.83850000000001</v>
      </c>
      <c r="G3396" s="1">
        <f t="shared" si="53"/>
        <v>3.728385E-2</v>
      </c>
    </row>
    <row r="3397" spans="1:7" x14ac:dyDescent="0.35">
      <c r="A3397" t="s">
        <v>841</v>
      </c>
      <c r="B3397" t="s">
        <v>841</v>
      </c>
      <c r="C3397" t="s">
        <v>840</v>
      </c>
      <c r="D3397">
        <v>4</v>
      </c>
      <c r="E3397">
        <v>64.272390000000001</v>
      </c>
      <c r="F3397">
        <v>127.150235</v>
      </c>
      <c r="G3397" s="1">
        <f t="shared" si="53"/>
        <v>1.2715023499999999E-2</v>
      </c>
    </row>
    <row r="3398" spans="1:7" x14ac:dyDescent="0.35">
      <c r="A3398" t="s">
        <v>841</v>
      </c>
      <c r="B3398" t="s">
        <v>841</v>
      </c>
      <c r="C3398" t="s">
        <v>840</v>
      </c>
      <c r="D3398">
        <v>4</v>
      </c>
      <c r="E3398">
        <v>89.478297999999995</v>
      </c>
      <c r="F3398">
        <v>343.16050100000001</v>
      </c>
      <c r="G3398" s="1">
        <f t="shared" si="53"/>
        <v>3.4316050100000002E-2</v>
      </c>
    </row>
    <row r="3399" spans="1:7" x14ac:dyDescent="0.35">
      <c r="A3399" t="s">
        <v>841</v>
      </c>
      <c r="B3399" t="s">
        <v>841</v>
      </c>
      <c r="C3399" t="s">
        <v>840</v>
      </c>
      <c r="D3399">
        <v>4</v>
      </c>
      <c r="E3399">
        <v>95.069913</v>
      </c>
      <c r="F3399">
        <v>340.06240500000001</v>
      </c>
      <c r="G3399" s="1">
        <f t="shared" si="53"/>
        <v>3.40062405E-2</v>
      </c>
    </row>
    <row r="3400" spans="1:7" x14ac:dyDescent="0.35">
      <c r="A3400" t="s">
        <v>841</v>
      </c>
      <c r="B3400" t="s">
        <v>841</v>
      </c>
      <c r="C3400" t="s">
        <v>840</v>
      </c>
      <c r="D3400">
        <v>3</v>
      </c>
      <c r="E3400">
        <v>120</v>
      </c>
      <c r="F3400">
        <v>900</v>
      </c>
      <c r="G3400" s="1">
        <f t="shared" si="53"/>
        <v>0.09</v>
      </c>
    </row>
    <row r="3401" spans="1:7" x14ac:dyDescent="0.35">
      <c r="A3401" t="s">
        <v>841</v>
      </c>
      <c r="B3401" t="s">
        <v>841</v>
      </c>
      <c r="C3401" t="s">
        <v>840</v>
      </c>
      <c r="D3401">
        <v>5</v>
      </c>
      <c r="E3401">
        <v>3132.9866529999999</v>
      </c>
      <c r="F3401">
        <v>216204.01646300001</v>
      </c>
      <c r="G3401" s="1">
        <f t="shared" si="53"/>
        <v>21.620401646299999</v>
      </c>
    </row>
    <row r="3402" spans="1:7" x14ac:dyDescent="0.35">
      <c r="A3402" t="s">
        <v>841</v>
      </c>
      <c r="B3402" t="s">
        <v>841</v>
      </c>
      <c r="C3402" t="s">
        <v>840</v>
      </c>
      <c r="D3402">
        <v>5</v>
      </c>
      <c r="E3402">
        <v>7525.7114460000003</v>
      </c>
      <c r="F3402">
        <v>837514.31931100006</v>
      </c>
      <c r="G3402" s="1">
        <f t="shared" si="53"/>
        <v>83.751431931100001</v>
      </c>
    </row>
    <row r="3403" spans="1:7" x14ac:dyDescent="0.35">
      <c r="A3403" t="s">
        <v>841</v>
      </c>
      <c r="B3403" t="s">
        <v>841</v>
      </c>
      <c r="C3403" t="s">
        <v>840</v>
      </c>
      <c r="D3403">
        <v>5</v>
      </c>
      <c r="E3403">
        <v>28185.196312</v>
      </c>
      <c r="F3403">
        <v>23925379.551123999</v>
      </c>
      <c r="G3403" s="1">
        <f t="shared" si="53"/>
        <v>2392.5379551123997</v>
      </c>
    </row>
    <row r="3404" spans="1:7" x14ac:dyDescent="0.35">
      <c r="A3404" t="s">
        <v>841</v>
      </c>
      <c r="B3404" t="s">
        <v>841</v>
      </c>
      <c r="C3404" t="s">
        <v>840</v>
      </c>
      <c r="D3404">
        <v>4</v>
      </c>
      <c r="E3404">
        <v>497301.983335</v>
      </c>
      <c r="F3404">
        <v>4081804153.0202799</v>
      </c>
      <c r="G3404" s="1">
        <f t="shared" si="53"/>
        <v>408180.41530202801</v>
      </c>
    </row>
    <row r="3405" spans="1:7" x14ac:dyDescent="0.35">
      <c r="A3405" t="s">
        <v>841</v>
      </c>
      <c r="B3405" t="s">
        <v>841</v>
      </c>
      <c r="C3405" t="s">
        <v>840</v>
      </c>
      <c r="D3405">
        <v>5</v>
      </c>
      <c r="E3405">
        <v>169945.69648499999</v>
      </c>
      <c r="F3405">
        <v>392757384.06434399</v>
      </c>
      <c r="G3405" s="1">
        <f t="shared" si="53"/>
        <v>39275.738406434401</v>
      </c>
    </row>
    <row r="3406" spans="1:7" x14ac:dyDescent="0.35">
      <c r="A3406" t="s">
        <v>841</v>
      </c>
      <c r="B3406" t="s">
        <v>841</v>
      </c>
      <c r="C3406" t="s">
        <v>840</v>
      </c>
      <c r="D3406">
        <v>4</v>
      </c>
      <c r="E3406">
        <v>87503.330107000002</v>
      </c>
      <c r="F3406">
        <v>144994027.278788</v>
      </c>
      <c r="G3406" s="1">
        <f t="shared" si="53"/>
        <v>14499.4027278788</v>
      </c>
    </row>
    <row r="3407" spans="1:7" x14ac:dyDescent="0.35">
      <c r="A3407" t="s">
        <v>841</v>
      </c>
      <c r="B3407" t="s">
        <v>841</v>
      </c>
      <c r="C3407" t="s">
        <v>840</v>
      </c>
      <c r="D3407">
        <v>3</v>
      </c>
      <c r="E3407">
        <v>499303.065619</v>
      </c>
      <c r="F3407">
        <v>4015694638.8076701</v>
      </c>
      <c r="G3407" s="1">
        <f t="shared" si="53"/>
        <v>401569.463880767</v>
      </c>
    </row>
    <row r="3408" spans="1:7" x14ac:dyDescent="0.35">
      <c r="A3408" t="s">
        <v>841</v>
      </c>
      <c r="B3408" t="s">
        <v>841</v>
      </c>
      <c r="C3408" t="s">
        <v>840</v>
      </c>
      <c r="D3408">
        <v>5</v>
      </c>
      <c r="E3408">
        <v>3488.551739</v>
      </c>
      <c r="F3408">
        <v>10411.213933999999</v>
      </c>
      <c r="G3408" s="1">
        <f t="shared" si="53"/>
        <v>1.0411213933999999</v>
      </c>
    </row>
    <row r="3409" spans="1:7" x14ac:dyDescent="0.35">
      <c r="A3409" t="s">
        <v>841</v>
      </c>
      <c r="B3409" t="s">
        <v>841</v>
      </c>
      <c r="C3409" t="s">
        <v>840</v>
      </c>
      <c r="D3409">
        <v>5</v>
      </c>
      <c r="E3409">
        <v>10396.898232</v>
      </c>
      <c r="F3409">
        <v>32244.284014000001</v>
      </c>
      <c r="G3409" s="1">
        <f t="shared" si="53"/>
        <v>3.2244284014</v>
      </c>
    </row>
    <row r="3410" spans="1:7" x14ac:dyDescent="0.35">
      <c r="A3410" t="s">
        <v>841</v>
      </c>
      <c r="B3410" t="s">
        <v>841</v>
      </c>
      <c r="C3410" t="s">
        <v>840</v>
      </c>
      <c r="D3410">
        <v>4</v>
      </c>
      <c r="E3410">
        <v>64019.510720999999</v>
      </c>
      <c r="F3410">
        <v>209979.74919100001</v>
      </c>
      <c r="G3410" s="1">
        <f t="shared" si="53"/>
        <v>20.997974919100002</v>
      </c>
    </row>
    <row r="3411" spans="1:7" x14ac:dyDescent="0.35">
      <c r="A3411" t="s">
        <v>841</v>
      </c>
      <c r="B3411" t="s">
        <v>841</v>
      </c>
      <c r="C3411" t="s">
        <v>840</v>
      </c>
      <c r="D3411">
        <v>5</v>
      </c>
      <c r="E3411">
        <v>43220.125657999997</v>
      </c>
      <c r="F3411">
        <v>136719.16802099999</v>
      </c>
      <c r="G3411" s="1">
        <f t="shared" si="53"/>
        <v>13.671916802099998</v>
      </c>
    </row>
    <row r="3412" spans="1:7" x14ac:dyDescent="0.35">
      <c r="A3412" t="s">
        <v>841</v>
      </c>
      <c r="B3412" t="s">
        <v>841</v>
      </c>
      <c r="C3412" t="s">
        <v>840</v>
      </c>
      <c r="D3412">
        <v>5</v>
      </c>
      <c r="E3412">
        <v>1170.4217180000001</v>
      </c>
      <c r="F3412">
        <v>3877.1331799999998</v>
      </c>
      <c r="G3412" s="1">
        <f t="shared" si="53"/>
        <v>0.38771331799999997</v>
      </c>
    </row>
    <row r="3413" spans="1:7" x14ac:dyDescent="0.35">
      <c r="A3413" t="s">
        <v>841</v>
      </c>
      <c r="B3413" t="s">
        <v>841</v>
      </c>
      <c r="C3413" t="s">
        <v>840</v>
      </c>
      <c r="D3413">
        <v>4</v>
      </c>
      <c r="E3413">
        <v>22626.813867000001</v>
      </c>
      <c r="F3413">
        <v>75639.018760999999</v>
      </c>
      <c r="G3413" s="1">
        <f t="shared" si="53"/>
        <v>7.5639018761000001</v>
      </c>
    </row>
    <row r="3414" spans="1:7" x14ac:dyDescent="0.35">
      <c r="A3414" t="s">
        <v>939</v>
      </c>
      <c r="B3414" t="s">
        <v>776</v>
      </c>
      <c r="C3414" t="s">
        <v>777</v>
      </c>
      <c r="D3414">
        <v>5</v>
      </c>
      <c r="E3414">
        <v>20977.040016999999</v>
      </c>
      <c r="F3414">
        <v>70073.027266999998</v>
      </c>
      <c r="G3414" s="1">
        <f t="shared" si="53"/>
        <v>7.0073027266999999</v>
      </c>
    </row>
    <row r="3415" spans="1:7" x14ac:dyDescent="0.35">
      <c r="A3415" t="s">
        <v>939</v>
      </c>
      <c r="B3415" t="s">
        <v>776</v>
      </c>
      <c r="C3415" t="s">
        <v>777</v>
      </c>
      <c r="D3415">
        <v>5</v>
      </c>
      <c r="E3415">
        <v>2520</v>
      </c>
      <c r="F3415">
        <v>119700</v>
      </c>
      <c r="G3415" s="1">
        <f t="shared" si="53"/>
        <v>11.97</v>
      </c>
    </row>
    <row r="3416" spans="1:7" x14ac:dyDescent="0.35">
      <c r="A3416" t="s">
        <v>939</v>
      </c>
      <c r="B3416" t="s">
        <v>776</v>
      </c>
      <c r="C3416" t="s">
        <v>777</v>
      </c>
      <c r="D3416">
        <v>4</v>
      </c>
      <c r="E3416">
        <v>53831.893781999999</v>
      </c>
      <c r="F3416">
        <v>36314575.698367</v>
      </c>
      <c r="G3416" s="1">
        <f t="shared" si="53"/>
        <v>3631.4575698366998</v>
      </c>
    </row>
    <row r="3417" spans="1:7" x14ac:dyDescent="0.35">
      <c r="A3417" t="s">
        <v>939</v>
      </c>
      <c r="B3417" t="s">
        <v>776</v>
      </c>
      <c r="C3417" t="s">
        <v>777</v>
      </c>
      <c r="D3417">
        <v>5</v>
      </c>
      <c r="E3417">
        <v>311108.46061200002</v>
      </c>
      <c r="F3417">
        <v>581231610.65363896</v>
      </c>
      <c r="G3417" s="1">
        <f t="shared" si="53"/>
        <v>58123.161065363893</v>
      </c>
    </row>
    <row r="3418" spans="1:7" x14ac:dyDescent="0.35">
      <c r="A3418" t="s">
        <v>790</v>
      </c>
      <c r="B3418" t="s">
        <v>609</v>
      </c>
      <c r="C3418" t="s">
        <v>777</v>
      </c>
      <c r="D3418">
        <v>5</v>
      </c>
      <c r="E3418">
        <v>9120</v>
      </c>
      <c r="F3418">
        <v>1211400</v>
      </c>
      <c r="G3418" s="1">
        <f t="shared" si="53"/>
        <v>121.14</v>
      </c>
    </row>
    <row r="3419" spans="1:7" x14ac:dyDescent="0.35">
      <c r="A3419" t="s">
        <v>790</v>
      </c>
      <c r="B3419" t="s">
        <v>609</v>
      </c>
      <c r="C3419" t="s">
        <v>777</v>
      </c>
      <c r="D3419">
        <v>4</v>
      </c>
      <c r="E3419">
        <v>28328.702952</v>
      </c>
      <c r="F3419">
        <v>5629809.3964059995</v>
      </c>
      <c r="G3419" s="1">
        <f t="shared" si="53"/>
        <v>562.9809396405999</v>
      </c>
    </row>
    <row r="3420" spans="1:7" x14ac:dyDescent="0.35">
      <c r="A3420" t="s">
        <v>790</v>
      </c>
      <c r="B3420" t="s">
        <v>609</v>
      </c>
      <c r="C3420" t="s">
        <v>777</v>
      </c>
      <c r="D3420">
        <v>4</v>
      </c>
      <c r="E3420">
        <v>6232.6138920000003</v>
      </c>
      <c r="F3420">
        <v>603001.22638100001</v>
      </c>
      <c r="G3420" s="1">
        <f t="shared" si="53"/>
        <v>60.3001226381</v>
      </c>
    </row>
    <row r="3421" spans="1:7" x14ac:dyDescent="0.35">
      <c r="A3421" t="s">
        <v>790</v>
      </c>
      <c r="B3421" t="s">
        <v>609</v>
      </c>
      <c r="C3421" t="s">
        <v>777</v>
      </c>
      <c r="D3421">
        <v>5</v>
      </c>
      <c r="E3421">
        <v>120</v>
      </c>
      <c r="F3421">
        <v>900</v>
      </c>
      <c r="G3421" s="1">
        <f t="shared" si="53"/>
        <v>0.09</v>
      </c>
    </row>
    <row r="3422" spans="1:7" x14ac:dyDescent="0.35">
      <c r="A3422" t="s">
        <v>790</v>
      </c>
      <c r="B3422" t="s">
        <v>609</v>
      </c>
      <c r="C3422" t="s">
        <v>777</v>
      </c>
      <c r="D3422">
        <v>5</v>
      </c>
      <c r="E3422">
        <v>120</v>
      </c>
      <c r="F3422">
        <v>900</v>
      </c>
      <c r="G3422" s="1">
        <f t="shared" si="53"/>
        <v>0.09</v>
      </c>
    </row>
    <row r="3423" spans="1:7" x14ac:dyDescent="0.35">
      <c r="A3423" t="s">
        <v>790</v>
      </c>
      <c r="B3423" t="s">
        <v>609</v>
      </c>
      <c r="C3423" t="s">
        <v>777</v>
      </c>
      <c r="D3423">
        <v>4</v>
      </c>
      <c r="E3423">
        <v>7899.5791330000002</v>
      </c>
      <c r="F3423">
        <v>801517.59718200006</v>
      </c>
      <c r="G3423" s="1">
        <f t="shared" si="53"/>
        <v>80.151759718200012</v>
      </c>
    </row>
    <row r="3424" spans="1:7" x14ac:dyDescent="0.35">
      <c r="A3424" t="s">
        <v>790</v>
      </c>
      <c r="B3424" t="s">
        <v>609</v>
      </c>
      <c r="C3424" t="s">
        <v>777</v>
      </c>
      <c r="D3424">
        <v>5</v>
      </c>
      <c r="E3424">
        <v>71424.122415000005</v>
      </c>
      <c r="F3424">
        <v>28031303.017687</v>
      </c>
      <c r="G3424" s="1">
        <f t="shared" si="53"/>
        <v>2803.1303017687001</v>
      </c>
    </row>
    <row r="3425" spans="1:7" x14ac:dyDescent="0.35">
      <c r="A3425" t="s">
        <v>326</v>
      </c>
      <c r="B3425" t="s">
        <v>609</v>
      </c>
      <c r="C3425" t="s">
        <v>777</v>
      </c>
      <c r="D3425">
        <v>5</v>
      </c>
      <c r="E3425">
        <v>137106.21857299999</v>
      </c>
      <c r="F3425">
        <v>123547794.978037</v>
      </c>
      <c r="G3425" s="1">
        <f t="shared" si="53"/>
        <v>12354.7794978037</v>
      </c>
    </row>
    <row r="3426" spans="1:7" x14ac:dyDescent="0.35">
      <c r="A3426" t="s">
        <v>952</v>
      </c>
      <c r="B3426" t="s">
        <v>609</v>
      </c>
      <c r="C3426" t="s">
        <v>777</v>
      </c>
      <c r="D3426">
        <v>4</v>
      </c>
      <c r="E3426">
        <v>24259.532373999999</v>
      </c>
      <c r="F3426">
        <v>10295380.927468</v>
      </c>
      <c r="G3426" s="1">
        <f t="shared" si="53"/>
        <v>1029.5380927468</v>
      </c>
    </row>
    <row r="3427" spans="1:7" x14ac:dyDescent="0.35">
      <c r="A3427" t="s">
        <v>952</v>
      </c>
      <c r="B3427" t="s">
        <v>609</v>
      </c>
      <c r="C3427" t="s">
        <v>777</v>
      </c>
      <c r="D3427">
        <v>4</v>
      </c>
      <c r="E3427">
        <v>9278.5824919999995</v>
      </c>
      <c r="F3427">
        <v>2224798.7736189999</v>
      </c>
      <c r="G3427" s="1">
        <f t="shared" si="53"/>
        <v>222.47987736189998</v>
      </c>
    </row>
    <row r="3428" spans="1:7" x14ac:dyDescent="0.35">
      <c r="A3428" t="s">
        <v>952</v>
      </c>
      <c r="B3428" t="s">
        <v>609</v>
      </c>
      <c r="C3428" t="s">
        <v>777</v>
      </c>
      <c r="D3428">
        <v>4</v>
      </c>
      <c r="E3428">
        <v>1574.562733</v>
      </c>
      <c r="F3428">
        <v>36382.402818000002</v>
      </c>
      <c r="G3428" s="1">
        <f t="shared" si="53"/>
        <v>3.6382402818000004</v>
      </c>
    </row>
    <row r="3429" spans="1:7" x14ac:dyDescent="0.35">
      <c r="A3429" t="s">
        <v>952</v>
      </c>
      <c r="B3429" t="s">
        <v>609</v>
      </c>
      <c r="C3429" t="s">
        <v>777</v>
      </c>
      <c r="D3429">
        <v>5</v>
      </c>
      <c r="E3429">
        <v>61888.294333999998</v>
      </c>
      <c r="F3429">
        <v>28455678.327381998</v>
      </c>
      <c r="G3429" s="1">
        <f t="shared" si="53"/>
        <v>2845.5678327381997</v>
      </c>
    </row>
    <row r="3430" spans="1:7" x14ac:dyDescent="0.35">
      <c r="A3430" t="s">
        <v>998</v>
      </c>
      <c r="B3430" t="s">
        <v>998</v>
      </c>
      <c r="C3430" t="s">
        <v>957</v>
      </c>
      <c r="D3430">
        <v>4</v>
      </c>
      <c r="E3430">
        <v>9085.2704080000003</v>
      </c>
      <c r="F3430">
        <v>2696605.2355590002</v>
      </c>
      <c r="G3430" s="1">
        <f t="shared" si="53"/>
        <v>269.6605235559</v>
      </c>
    </row>
    <row r="3431" spans="1:7" x14ac:dyDescent="0.35">
      <c r="A3431" t="s">
        <v>998</v>
      </c>
      <c r="B3431" t="s">
        <v>998</v>
      </c>
      <c r="C3431" t="s">
        <v>957</v>
      </c>
      <c r="D3431">
        <v>4</v>
      </c>
      <c r="E3431">
        <v>1380</v>
      </c>
      <c r="F3431">
        <v>55800</v>
      </c>
      <c r="G3431" s="1">
        <f t="shared" si="53"/>
        <v>5.58</v>
      </c>
    </row>
    <row r="3432" spans="1:7" x14ac:dyDescent="0.35">
      <c r="A3432" t="s">
        <v>998</v>
      </c>
      <c r="B3432" t="s">
        <v>998</v>
      </c>
      <c r="C3432" t="s">
        <v>957</v>
      </c>
      <c r="D3432">
        <v>4</v>
      </c>
      <c r="E3432">
        <v>180</v>
      </c>
      <c r="F3432">
        <v>1800</v>
      </c>
      <c r="G3432" s="1">
        <f t="shared" si="53"/>
        <v>0.18</v>
      </c>
    </row>
    <row r="3433" spans="1:7" x14ac:dyDescent="0.35">
      <c r="A3433" t="s">
        <v>998</v>
      </c>
      <c r="B3433" t="s">
        <v>998</v>
      </c>
      <c r="C3433" t="s">
        <v>957</v>
      </c>
      <c r="D3433">
        <v>4</v>
      </c>
      <c r="E3433">
        <v>360</v>
      </c>
      <c r="F3433">
        <v>6300</v>
      </c>
      <c r="G3433" s="1">
        <f t="shared" si="53"/>
        <v>0.63</v>
      </c>
    </row>
    <row r="3434" spans="1:7" x14ac:dyDescent="0.35">
      <c r="A3434" t="s">
        <v>998</v>
      </c>
      <c r="B3434" t="s">
        <v>998</v>
      </c>
      <c r="C3434" t="s">
        <v>957</v>
      </c>
      <c r="D3434">
        <v>4</v>
      </c>
      <c r="E3434">
        <v>20629.840169999999</v>
      </c>
      <c r="F3434">
        <v>2883462.2153730001</v>
      </c>
      <c r="G3434" s="1">
        <f t="shared" si="53"/>
        <v>288.34622153730004</v>
      </c>
    </row>
    <row r="3435" spans="1:7" x14ac:dyDescent="0.35">
      <c r="A3435" t="s">
        <v>998</v>
      </c>
      <c r="B3435" t="s">
        <v>998</v>
      </c>
      <c r="C3435" t="s">
        <v>957</v>
      </c>
      <c r="D3435">
        <v>4</v>
      </c>
      <c r="E3435">
        <v>24105.644510999999</v>
      </c>
      <c r="F3435">
        <v>9194631.9074469991</v>
      </c>
      <c r="G3435" s="1">
        <f t="shared" si="53"/>
        <v>919.46319074469989</v>
      </c>
    </row>
    <row r="3436" spans="1:7" x14ac:dyDescent="0.35">
      <c r="A3436" t="s">
        <v>998</v>
      </c>
      <c r="B3436" t="s">
        <v>998</v>
      </c>
      <c r="C3436" t="s">
        <v>957</v>
      </c>
      <c r="D3436">
        <v>5</v>
      </c>
      <c r="E3436">
        <v>159355.348727</v>
      </c>
      <c r="F3436">
        <v>396968128.08829498</v>
      </c>
      <c r="G3436" s="1">
        <f t="shared" si="53"/>
        <v>39696.812808829498</v>
      </c>
    </row>
    <row r="3437" spans="1:7" x14ac:dyDescent="0.35">
      <c r="A3437" t="s">
        <v>998</v>
      </c>
      <c r="B3437" t="s">
        <v>998</v>
      </c>
      <c r="C3437" t="s">
        <v>957</v>
      </c>
      <c r="D3437">
        <v>4</v>
      </c>
      <c r="E3437">
        <v>3177.144092</v>
      </c>
      <c r="F3437">
        <v>10514.646015</v>
      </c>
      <c r="G3437" s="1">
        <f t="shared" si="53"/>
        <v>1.0514646015</v>
      </c>
    </row>
    <row r="3438" spans="1:7" x14ac:dyDescent="0.35">
      <c r="A3438" t="s">
        <v>998</v>
      </c>
      <c r="B3438" t="s">
        <v>998</v>
      </c>
      <c r="C3438" t="s">
        <v>957</v>
      </c>
      <c r="D3438">
        <v>4</v>
      </c>
      <c r="E3438">
        <v>7034.0206200000002</v>
      </c>
      <c r="F3438">
        <v>22392.532469999998</v>
      </c>
      <c r="G3438" s="1">
        <f t="shared" si="53"/>
        <v>2.2392532469999997</v>
      </c>
    </row>
    <row r="3439" spans="1:7" x14ac:dyDescent="0.35">
      <c r="A3439" t="s">
        <v>998</v>
      </c>
      <c r="B3439" t="s">
        <v>998</v>
      </c>
      <c r="C3439" t="s">
        <v>957</v>
      </c>
      <c r="D3439">
        <v>5</v>
      </c>
      <c r="E3439">
        <v>21290.868307000001</v>
      </c>
      <c r="F3439">
        <v>69602.959608999998</v>
      </c>
      <c r="G3439" s="1">
        <f t="shared" si="53"/>
        <v>6.9602959608999999</v>
      </c>
    </row>
    <row r="3440" spans="1:7" x14ac:dyDescent="0.35">
      <c r="A3440" t="s">
        <v>958</v>
      </c>
      <c r="B3440" t="s">
        <v>957</v>
      </c>
      <c r="C3440" t="s">
        <v>957</v>
      </c>
      <c r="D3440">
        <v>4</v>
      </c>
      <c r="E3440">
        <v>1500</v>
      </c>
      <c r="F3440">
        <v>91800</v>
      </c>
      <c r="G3440" s="1">
        <f t="shared" si="53"/>
        <v>9.18</v>
      </c>
    </row>
    <row r="3441" spans="1:7" x14ac:dyDescent="0.35">
      <c r="A3441" t="s">
        <v>958</v>
      </c>
      <c r="B3441" t="s">
        <v>957</v>
      </c>
      <c r="C3441" t="s">
        <v>957</v>
      </c>
      <c r="D3441">
        <v>5</v>
      </c>
      <c r="E3441">
        <v>149925.604375</v>
      </c>
      <c r="F3441">
        <v>158589847.689733</v>
      </c>
      <c r="G3441" s="1">
        <f t="shared" si="53"/>
        <v>15858.9847689733</v>
      </c>
    </row>
    <row r="3442" spans="1:7" x14ac:dyDescent="0.35">
      <c r="A3442" t="s">
        <v>1624</v>
      </c>
      <c r="B3442" t="s">
        <v>998</v>
      </c>
      <c r="C3442" t="s">
        <v>957</v>
      </c>
      <c r="D3442">
        <v>4</v>
      </c>
      <c r="E3442">
        <v>91806.831252000004</v>
      </c>
      <c r="F3442">
        <v>65178575.570376001</v>
      </c>
      <c r="G3442" s="1">
        <f t="shared" si="53"/>
        <v>6517.8575570375997</v>
      </c>
    </row>
    <row r="3443" spans="1:7" x14ac:dyDescent="0.35">
      <c r="A3443" t="s">
        <v>1624</v>
      </c>
      <c r="B3443" t="s">
        <v>998</v>
      </c>
      <c r="C3443" t="s">
        <v>957</v>
      </c>
      <c r="D3443">
        <v>4</v>
      </c>
      <c r="E3443">
        <v>20711.918014999999</v>
      </c>
      <c r="F3443">
        <v>9094724.2748099994</v>
      </c>
      <c r="G3443" s="1">
        <f t="shared" si="53"/>
        <v>909.47242748099995</v>
      </c>
    </row>
    <row r="3444" spans="1:7" x14ac:dyDescent="0.35">
      <c r="A3444" t="s">
        <v>1624</v>
      </c>
      <c r="B3444" t="s">
        <v>998</v>
      </c>
      <c r="C3444" t="s">
        <v>957</v>
      </c>
      <c r="D3444">
        <v>5</v>
      </c>
      <c r="E3444">
        <v>215761.70998499999</v>
      </c>
      <c r="F3444">
        <v>713124749.92994702</v>
      </c>
      <c r="G3444" s="1">
        <f t="shared" si="53"/>
        <v>71312.474992994699</v>
      </c>
    </row>
    <row r="3445" spans="1:7" x14ac:dyDescent="0.35">
      <c r="A3445" t="s">
        <v>1624</v>
      </c>
      <c r="B3445" t="s">
        <v>998</v>
      </c>
      <c r="C3445" t="s">
        <v>957</v>
      </c>
      <c r="D3445">
        <v>5</v>
      </c>
      <c r="E3445">
        <v>70605.869382999997</v>
      </c>
      <c r="F3445">
        <v>229385.50700000001</v>
      </c>
      <c r="G3445" s="1">
        <f t="shared" si="53"/>
        <v>22.9385507</v>
      </c>
    </row>
    <row r="3446" spans="1:7" x14ac:dyDescent="0.35">
      <c r="A3446" t="s">
        <v>439</v>
      </c>
      <c r="B3446" t="s">
        <v>998</v>
      </c>
      <c r="C3446" t="s">
        <v>957</v>
      </c>
      <c r="D3446">
        <v>4</v>
      </c>
      <c r="E3446">
        <v>1020</v>
      </c>
      <c r="F3446">
        <v>27000</v>
      </c>
      <c r="G3446" s="1">
        <f t="shared" si="53"/>
        <v>2.7</v>
      </c>
    </row>
    <row r="3447" spans="1:7" x14ac:dyDescent="0.35">
      <c r="A3447" t="s">
        <v>439</v>
      </c>
      <c r="B3447" t="s">
        <v>998</v>
      </c>
      <c r="C3447" t="s">
        <v>957</v>
      </c>
      <c r="D3447">
        <v>4</v>
      </c>
      <c r="E3447">
        <v>120</v>
      </c>
      <c r="F3447">
        <v>900</v>
      </c>
      <c r="G3447" s="1">
        <f t="shared" si="53"/>
        <v>0.09</v>
      </c>
    </row>
    <row r="3448" spans="1:7" x14ac:dyDescent="0.35">
      <c r="A3448" t="s">
        <v>439</v>
      </c>
      <c r="B3448" t="s">
        <v>998</v>
      </c>
      <c r="C3448" t="s">
        <v>957</v>
      </c>
      <c r="D3448">
        <v>4</v>
      </c>
      <c r="E3448">
        <v>120</v>
      </c>
      <c r="F3448">
        <v>900</v>
      </c>
      <c r="G3448" s="1">
        <f t="shared" si="53"/>
        <v>0.09</v>
      </c>
    </row>
    <row r="3449" spans="1:7" x14ac:dyDescent="0.35">
      <c r="A3449" t="s">
        <v>439</v>
      </c>
      <c r="B3449" t="s">
        <v>998</v>
      </c>
      <c r="C3449" t="s">
        <v>957</v>
      </c>
      <c r="D3449">
        <v>4</v>
      </c>
      <c r="E3449">
        <v>1560</v>
      </c>
      <c r="F3449">
        <v>103500</v>
      </c>
      <c r="G3449" s="1">
        <f t="shared" si="53"/>
        <v>10.35</v>
      </c>
    </row>
    <row r="3450" spans="1:7" x14ac:dyDescent="0.35">
      <c r="A3450" t="s">
        <v>439</v>
      </c>
      <c r="B3450" t="s">
        <v>998</v>
      </c>
      <c r="C3450" t="s">
        <v>957</v>
      </c>
      <c r="D3450">
        <v>4</v>
      </c>
      <c r="E3450">
        <v>2580</v>
      </c>
      <c r="F3450">
        <v>216000</v>
      </c>
      <c r="G3450" s="1">
        <f t="shared" si="53"/>
        <v>21.6</v>
      </c>
    </row>
    <row r="3451" spans="1:7" x14ac:dyDescent="0.35">
      <c r="A3451" t="s">
        <v>439</v>
      </c>
      <c r="B3451" t="s">
        <v>998</v>
      </c>
      <c r="C3451" t="s">
        <v>957</v>
      </c>
      <c r="D3451">
        <v>4</v>
      </c>
      <c r="E3451">
        <v>15673.485951000001</v>
      </c>
      <c r="F3451">
        <v>2970718.9268049998</v>
      </c>
      <c r="G3451" s="1">
        <f t="shared" si="53"/>
        <v>297.07189268049996</v>
      </c>
    </row>
    <row r="3452" spans="1:7" x14ac:dyDescent="0.35">
      <c r="A3452" t="s">
        <v>439</v>
      </c>
      <c r="B3452" t="s">
        <v>998</v>
      </c>
      <c r="C3452" t="s">
        <v>957</v>
      </c>
      <c r="D3452">
        <v>4</v>
      </c>
      <c r="E3452">
        <v>30214.496034</v>
      </c>
      <c r="F3452">
        <v>24664943.569173999</v>
      </c>
      <c r="G3452" s="1">
        <f t="shared" si="53"/>
        <v>2466.4943569173997</v>
      </c>
    </row>
    <row r="3453" spans="1:7" x14ac:dyDescent="0.35">
      <c r="A3453" t="s">
        <v>439</v>
      </c>
      <c r="B3453" t="s">
        <v>998</v>
      </c>
      <c r="C3453" t="s">
        <v>957</v>
      </c>
      <c r="D3453">
        <v>4</v>
      </c>
      <c r="E3453">
        <v>2520</v>
      </c>
      <c r="F3453">
        <v>213300</v>
      </c>
      <c r="G3453" s="1">
        <f t="shared" si="53"/>
        <v>21.33</v>
      </c>
    </row>
    <row r="3454" spans="1:7" x14ac:dyDescent="0.35">
      <c r="A3454" t="s">
        <v>439</v>
      </c>
      <c r="B3454" t="s">
        <v>998</v>
      </c>
      <c r="C3454" t="s">
        <v>957</v>
      </c>
      <c r="D3454">
        <v>4</v>
      </c>
      <c r="E3454">
        <v>120</v>
      </c>
      <c r="F3454">
        <v>900</v>
      </c>
      <c r="G3454" s="1">
        <f t="shared" si="53"/>
        <v>0.09</v>
      </c>
    </row>
    <row r="3455" spans="1:7" x14ac:dyDescent="0.35">
      <c r="A3455" t="s">
        <v>439</v>
      </c>
      <c r="B3455" t="s">
        <v>998</v>
      </c>
      <c r="C3455" t="s">
        <v>957</v>
      </c>
      <c r="D3455">
        <v>4</v>
      </c>
      <c r="E3455">
        <v>120</v>
      </c>
      <c r="F3455">
        <v>900</v>
      </c>
      <c r="G3455" s="1">
        <f t="shared" si="53"/>
        <v>0.09</v>
      </c>
    </row>
    <row r="3456" spans="1:7" x14ac:dyDescent="0.35">
      <c r="A3456" t="s">
        <v>439</v>
      </c>
      <c r="B3456" t="s">
        <v>998</v>
      </c>
      <c r="C3456" t="s">
        <v>957</v>
      </c>
      <c r="D3456">
        <v>4</v>
      </c>
      <c r="E3456">
        <v>120</v>
      </c>
      <c r="F3456">
        <v>900</v>
      </c>
      <c r="G3456" s="1">
        <f t="shared" si="53"/>
        <v>0.09</v>
      </c>
    </row>
    <row r="3457" spans="1:7" x14ac:dyDescent="0.35">
      <c r="A3457" t="s">
        <v>439</v>
      </c>
      <c r="B3457" t="s">
        <v>998</v>
      </c>
      <c r="C3457" t="s">
        <v>957</v>
      </c>
      <c r="D3457">
        <v>4</v>
      </c>
      <c r="E3457">
        <v>107280</v>
      </c>
      <c r="F3457">
        <v>52259400</v>
      </c>
      <c r="G3457" s="1">
        <f t="shared" si="53"/>
        <v>5225.9399999999996</v>
      </c>
    </row>
    <row r="3458" spans="1:7" x14ac:dyDescent="0.35">
      <c r="A3458" t="s">
        <v>439</v>
      </c>
      <c r="B3458" t="s">
        <v>998</v>
      </c>
      <c r="C3458" t="s">
        <v>957</v>
      </c>
      <c r="D3458">
        <v>5</v>
      </c>
      <c r="E3458">
        <v>120</v>
      </c>
      <c r="F3458">
        <v>900</v>
      </c>
      <c r="G3458" s="1">
        <f t="shared" si="53"/>
        <v>0.09</v>
      </c>
    </row>
    <row r="3459" spans="1:7" x14ac:dyDescent="0.35">
      <c r="A3459" t="s">
        <v>439</v>
      </c>
      <c r="B3459" t="s">
        <v>998</v>
      </c>
      <c r="C3459" t="s">
        <v>957</v>
      </c>
      <c r="D3459">
        <v>5</v>
      </c>
      <c r="E3459">
        <v>240</v>
      </c>
      <c r="F3459">
        <v>2700</v>
      </c>
      <c r="G3459" s="1">
        <f t="shared" ref="G3459:G3522" si="54">+F3459/10000</f>
        <v>0.27</v>
      </c>
    </row>
    <row r="3460" spans="1:7" x14ac:dyDescent="0.35">
      <c r="A3460" t="s">
        <v>439</v>
      </c>
      <c r="B3460" t="s">
        <v>998</v>
      </c>
      <c r="C3460" t="s">
        <v>957</v>
      </c>
      <c r="D3460">
        <v>4</v>
      </c>
      <c r="E3460">
        <v>42900</v>
      </c>
      <c r="F3460">
        <v>21789000</v>
      </c>
      <c r="G3460" s="1">
        <f t="shared" si="54"/>
        <v>2178.9</v>
      </c>
    </row>
    <row r="3461" spans="1:7" x14ac:dyDescent="0.35">
      <c r="A3461" t="s">
        <v>439</v>
      </c>
      <c r="B3461" t="s">
        <v>998</v>
      </c>
      <c r="C3461" t="s">
        <v>957</v>
      </c>
      <c r="D3461">
        <v>4</v>
      </c>
      <c r="E3461">
        <v>86280</v>
      </c>
      <c r="F3461">
        <v>30338100</v>
      </c>
      <c r="G3461" s="1">
        <f t="shared" si="54"/>
        <v>3033.81</v>
      </c>
    </row>
    <row r="3462" spans="1:7" x14ac:dyDescent="0.35">
      <c r="A3462" t="s">
        <v>439</v>
      </c>
      <c r="B3462" t="s">
        <v>998</v>
      </c>
      <c r="C3462" t="s">
        <v>957</v>
      </c>
      <c r="D3462">
        <v>4</v>
      </c>
      <c r="E3462">
        <v>72157.398969999995</v>
      </c>
      <c r="F3462">
        <v>42118523.802226998</v>
      </c>
      <c r="G3462" s="1">
        <f t="shared" si="54"/>
        <v>4211.8523802227</v>
      </c>
    </row>
    <row r="3463" spans="1:7" x14ac:dyDescent="0.35">
      <c r="A3463" t="s">
        <v>439</v>
      </c>
      <c r="B3463" t="s">
        <v>998</v>
      </c>
      <c r="C3463" t="s">
        <v>957</v>
      </c>
      <c r="D3463">
        <v>4</v>
      </c>
      <c r="E3463">
        <v>60455.559397999998</v>
      </c>
      <c r="F3463">
        <v>33935496.087489001</v>
      </c>
      <c r="G3463" s="1">
        <f t="shared" si="54"/>
        <v>3393.5496087489</v>
      </c>
    </row>
    <row r="3464" spans="1:7" x14ac:dyDescent="0.35">
      <c r="A3464" t="s">
        <v>439</v>
      </c>
      <c r="B3464" t="s">
        <v>998</v>
      </c>
      <c r="C3464" t="s">
        <v>957</v>
      </c>
      <c r="D3464">
        <v>5</v>
      </c>
      <c r="E3464">
        <v>305941.45254700002</v>
      </c>
      <c r="F3464">
        <v>753215265.12456703</v>
      </c>
      <c r="G3464" s="1">
        <f t="shared" si="54"/>
        <v>75321.526512456709</v>
      </c>
    </row>
    <row r="3465" spans="1:7" x14ac:dyDescent="0.35">
      <c r="A3465" t="s">
        <v>1625</v>
      </c>
      <c r="B3465" t="s">
        <v>1157</v>
      </c>
      <c r="C3465" t="s">
        <v>1154</v>
      </c>
      <c r="D3465">
        <v>5</v>
      </c>
      <c r="E3465">
        <v>137.78798599999999</v>
      </c>
      <c r="F3465">
        <v>282.38860499999998</v>
      </c>
      <c r="G3465" s="1">
        <f t="shared" si="54"/>
        <v>2.8238860499999997E-2</v>
      </c>
    </row>
    <row r="3466" spans="1:7" x14ac:dyDescent="0.35">
      <c r="A3466" t="s">
        <v>1625</v>
      </c>
      <c r="B3466" t="s">
        <v>1157</v>
      </c>
      <c r="C3466" t="s">
        <v>1154</v>
      </c>
      <c r="D3466">
        <v>5</v>
      </c>
      <c r="E3466">
        <v>50680.730725000001</v>
      </c>
      <c r="F3466">
        <v>169754.87263299999</v>
      </c>
      <c r="G3466" s="1">
        <f t="shared" si="54"/>
        <v>16.9754872633</v>
      </c>
    </row>
    <row r="3467" spans="1:7" x14ac:dyDescent="0.35">
      <c r="A3467" t="s">
        <v>1625</v>
      </c>
      <c r="B3467" t="s">
        <v>1157</v>
      </c>
      <c r="C3467" t="s">
        <v>1154</v>
      </c>
      <c r="D3467">
        <v>4</v>
      </c>
      <c r="E3467">
        <v>88397.759177</v>
      </c>
      <c r="F3467">
        <v>282419.75304799998</v>
      </c>
      <c r="G3467" s="1">
        <f t="shared" si="54"/>
        <v>28.241975304799997</v>
      </c>
    </row>
    <row r="3468" spans="1:7" x14ac:dyDescent="0.35">
      <c r="A3468" t="s">
        <v>1625</v>
      </c>
      <c r="B3468" t="s">
        <v>1157</v>
      </c>
      <c r="C3468" t="s">
        <v>1154</v>
      </c>
      <c r="D3468">
        <v>5</v>
      </c>
      <c r="E3468">
        <v>3167.0725870000001</v>
      </c>
      <c r="F3468">
        <v>9718.0998920000002</v>
      </c>
      <c r="G3468" s="1">
        <f t="shared" si="54"/>
        <v>0.97180998920000006</v>
      </c>
    </row>
    <row r="3469" spans="1:7" x14ac:dyDescent="0.35">
      <c r="A3469" t="s">
        <v>1625</v>
      </c>
      <c r="B3469" t="s">
        <v>1157</v>
      </c>
      <c r="C3469" t="s">
        <v>1154</v>
      </c>
      <c r="D3469">
        <v>4</v>
      </c>
      <c r="E3469">
        <v>120</v>
      </c>
      <c r="F3469">
        <v>900</v>
      </c>
      <c r="G3469" s="1">
        <f t="shared" si="54"/>
        <v>0.09</v>
      </c>
    </row>
    <row r="3470" spans="1:7" x14ac:dyDescent="0.35">
      <c r="A3470" t="s">
        <v>1625</v>
      </c>
      <c r="B3470" t="s">
        <v>1157</v>
      </c>
      <c r="C3470" t="s">
        <v>1154</v>
      </c>
      <c r="D3470">
        <v>4</v>
      </c>
      <c r="E3470">
        <v>4320</v>
      </c>
      <c r="F3470">
        <v>215100</v>
      </c>
      <c r="G3470" s="1">
        <f t="shared" si="54"/>
        <v>21.51</v>
      </c>
    </row>
    <row r="3471" spans="1:7" x14ac:dyDescent="0.35">
      <c r="A3471" t="s">
        <v>1625</v>
      </c>
      <c r="B3471" t="s">
        <v>1157</v>
      </c>
      <c r="C3471" t="s">
        <v>1154</v>
      </c>
      <c r="D3471">
        <v>5</v>
      </c>
      <c r="E3471">
        <v>32100</v>
      </c>
      <c r="F3471">
        <v>42443100</v>
      </c>
      <c r="G3471" s="1">
        <f t="shared" si="54"/>
        <v>4244.3100000000004</v>
      </c>
    </row>
    <row r="3472" spans="1:7" x14ac:dyDescent="0.35">
      <c r="A3472" t="s">
        <v>1625</v>
      </c>
      <c r="B3472" t="s">
        <v>1157</v>
      </c>
      <c r="C3472" t="s">
        <v>1154</v>
      </c>
      <c r="D3472">
        <v>5</v>
      </c>
      <c r="E3472">
        <v>7380</v>
      </c>
      <c r="F3472">
        <v>568800</v>
      </c>
      <c r="G3472" s="1">
        <f t="shared" si="54"/>
        <v>56.88</v>
      </c>
    </row>
    <row r="3473" spans="1:7" x14ac:dyDescent="0.35">
      <c r="A3473" t="s">
        <v>1625</v>
      </c>
      <c r="B3473" t="s">
        <v>1157</v>
      </c>
      <c r="C3473" t="s">
        <v>1154</v>
      </c>
      <c r="D3473">
        <v>4</v>
      </c>
      <c r="E3473">
        <v>300</v>
      </c>
      <c r="F3473">
        <v>3600</v>
      </c>
      <c r="G3473" s="1">
        <f t="shared" si="54"/>
        <v>0.36</v>
      </c>
    </row>
    <row r="3474" spans="1:7" x14ac:dyDescent="0.35">
      <c r="A3474" t="s">
        <v>1625</v>
      </c>
      <c r="B3474" t="s">
        <v>1157</v>
      </c>
      <c r="C3474" t="s">
        <v>1154</v>
      </c>
      <c r="D3474">
        <v>4</v>
      </c>
      <c r="E3474">
        <v>420</v>
      </c>
      <c r="F3474">
        <v>5400</v>
      </c>
      <c r="G3474" s="1">
        <f t="shared" si="54"/>
        <v>0.54</v>
      </c>
    </row>
    <row r="3475" spans="1:7" x14ac:dyDescent="0.35">
      <c r="A3475" t="s">
        <v>1625</v>
      </c>
      <c r="B3475" t="s">
        <v>1157</v>
      </c>
      <c r="C3475" t="s">
        <v>1154</v>
      </c>
      <c r="D3475">
        <v>4</v>
      </c>
      <c r="E3475">
        <v>300</v>
      </c>
      <c r="F3475">
        <v>3600</v>
      </c>
      <c r="G3475" s="1">
        <f t="shared" si="54"/>
        <v>0.36</v>
      </c>
    </row>
    <row r="3476" spans="1:7" x14ac:dyDescent="0.35">
      <c r="A3476" t="s">
        <v>1625</v>
      </c>
      <c r="B3476" t="s">
        <v>1157</v>
      </c>
      <c r="C3476" t="s">
        <v>1154</v>
      </c>
      <c r="D3476">
        <v>4</v>
      </c>
      <c r="E3476">
        <v>300</v>
      </c>
      <c r="F3476">
        <v>3600</v>
      </c>
      <c r="G3476" s="1">
        <f t="shared" si="54"/>
        <v>0.36</v>
      </c>
    </row>
    <row r="3477" spans="1:7" x14ac:dyDescent="0.35">
      <c r="A3477" t="s">
        <v>1625</v>
      </c>
      <c r="B3477" t="s">
        <v>1157</v>
      </c>
      <c r="C3477" t="s">
        <v>1154</v>
      </c>
      <c r="D3477">
        <v>4</v>
      </c>
      <c r="E3477">
        <v>300</v>
      </c>
      <c r="F3477">
        <v>3600</v>
      </c>
      <c r="G3477" s="1">
        <f t="shared" si="54"/>
        <v>0.36</v>
      </c>
    </row>
    <row r="3478" spans="1:7" x14ac:dyDescent="0.35">
      <c r="A3478" t="s">
        <v>1625</v>
      </c>
      <c r="B3478" t="s">
        <v>1157</v>
      </c>
      <c r="C3478" t="s">
        <v>1154</v>
      </c>
      <c r="D3478">
        <v>4</v>
      </c>
      <c r="E3478">
        <v>240</v>
      </c>
      <c r="F3478">
        <v>2700</v>
      </c>
      <c r="G3478" s="1">
        <f t="shared" si="54"/>
        <v>0.27</v>
      </c>
    </row>
    <row r="3479" spans="1:7" x14ac:dyDescent="0.35">
      <c r="A3479" t="s">
        <v>1625</v>
      </c>
      <c r="B3479" t="s">
        <v>1157</v>
      </c>
      <c r="C3479" t="s">
        <v>1154</v>
      </c>
      <c r="D3479">
        <v>4</v>
      </c>
      <c r="E3479">
        <v>5460</v>
      </c>
      <c r="F3479">
        <v>271800</v>
      </c>
      <c r="G3479" s="1">
        <f t="shared" si="54"/>
        <v>27.18</v>
      </c>
    </row>
    <row r="3480" spans="1:7" x14ac:dyDescent="0.35">
      <c r="A3480" t="s">
        <v>1625</v>
      </c>
      <c r="B3480" t="s">
        <v>1157</v>
      </c>
      <c r="C3480" t="s">
        <v>1154</v>
      </c>
      <c r="D3480">
        <v>4</v>
      </c>
      <c r="E3480">
        <v>120</v>
      </c>
      <c r="F3480">
        <v>900</v>
      </c>
      <c r="G3480" s="1">
        <f t="shared" si="54"/>
        <v>0.09</v>
      </c>
    </row>
    <row r="3481" spans="1:7" x14ac:dyDescent="0.35">
      <c r="A3481" t="s">
        <v>1625</v>
      </c>
      <c r="B3481" t="s">
        <v>1157</v>
      </c>
      <c r="C3481" t="s">
        <v>1154</v>
      </c>
      <c r="D3481">
        <v>4</v>
      </c>
      <c r="E3481">
        <v>120</v>
      </c>
      <c r="F3481">
        <v>900</v>
      </c>
      <c r="G3481" s="1">
        <f t="shared" si="54"/>
        <v>0.09</v>
      </c>
    </row>
    <row r="3482" spans="1:7" x14ac:dyDescent="0.35">
      <c r="A3482" t="s">
        <v>1625</v>
      </c>
      <c r="B3482" t="s">
        <v>1157</v>
      </c>
      <c r="C3482" t="s">
        <v>1154</v>
      </c>
      <c r="D3482">
        <v>4</v>
      </c>
      <c r="E3482">
        <v>180</v>
      </c>
      <c r="F3482">
        <v>1800</v>
      </c>
      <c r="G3482" s="1">
        <f t="shared" si="54"/>
        <v>0.18</v>
      </c>
    </row>
    <row r="3483" spans="1:7" x14ac:dyDescent="0.35">
      <c r="A3483" t="s">
        <v>1625</v>
      </c>
      <c r="B3483" t="s">
        <v>1157</v>
      </c>
      <c r="C3483" t="s">
        <v>1154</v>
      </c>
      <c r="D3483">
        <v>3</v>
      </c>
      <c r="E3483">
        <v>2520</v>
      </c>
      <c r="F3483">
        <v>130500</v>
      </c>
      <c r="G3483" s="1">
        <f t="shared" si="54"/>
        <v>13.05</v>
      </c>
    </row>
    <row r="3484" spans="1:7" x14ac:dyDescent="0.35">
      <c r="A3484" t="s">
        <v>1625</v>
      </c>
      <c r="B3484" t="s">
        <v>1157</v>
      </c>
      <c r="C3484" t="s">
        <v>1154</v>
      </c>
      <c r="D3484">
        <v>3</v>
      </c>
      <c r="E3484">
        <v>2340</v>
      </c>
      <c r="F3484">
        <v>116100</v>
      </c>
      <c r="G3484" s="1">
        <f t="shared" si="54"/>
        <v>11.61</v>
      </c>
    </row>
    <row r="3485" spans="1:7" x14ac:dyDescent="0.35">
      <c r="A3485" t="s">
        <v>1625</v>
      </c>
      <c r="B3485" t="s">
        <v>1157</v>
      </c>
      <c r="C3485" t="s">
        <v>1154</v>
      </c>
      <c r="D3485">
        <v>4</v>
      </c>
      <c r="E3485">
        <v>360</v>
      </c>
      <c r="F3485">
        <v>5400</v>
      </c>
      <c r="G3485" s="1">
        <f t="shared" si="54"/>
        <v>0.54</v>
      </c>
    </row>
    <row r="3486" spans="1:7" x14ac:dyDescent="0.35">
      <c r="A3486" t="s">
        <v>1625</v>
      </c>
      <c r="B3486" t="s">
        <v>1157</v>
      </c>
      <c r="C3486" t="s">
        <v>1154</v>
      </c>
      <c r="D3486">
        <v>3</v>
      </c>
      <c r="E3486">
        <v>5160</v>
      </c>
      <c r="F3486">
        <v>201600</v>
      </c>
      <c r="G3486" s="1">
        <f t="shared" si="54"/>
        <v>20.16</v>
      </c>
    </row>
    <row r="3487" spans="1:7" x14ac:dyDescent="0.35">
      <c r="A3487" t="s">
        <v>1625</v>
      </c>
      <c r="B3487" t="s">
        <v>1157</v>
      </c>
      <c r="C3487" t="s">
        <v>1154</v>
      </c>
      <c r="D3487">
        <v>3</v>
      </c>
      <c r="E3487">
        <v>960</v>
      </c>
      <c r="F3487">
        <v>25200</v>
      </c>
      <c r="G3487" s="1">
        <f t="shared" si="54"/>
        <v>2.52</v>
      </c>
    </row>
    <row r="3488" spans="1:7" x14ac:dyDescent="0.35">
      <c r="A3488" t="s">
        <v>1625</v>
      </c>
      <c r="B3488" t="s">
        <v>1157</v>
      </c>
      <c r="C3488" t="s">
        <v>1154</v>
      </c>
      <c r="D3488">
        <v>4</v>
      </c>
      <c r="E3488">
        <v>120</v>
      </c>
      <c r="F3488">
        <v>900</v>
      </c>
      <c r="G3488" s="1">
        <f t="shared" si="54"/>
        <v>0.09</v>
      </c>
    </row>
    <row r="3489" spans="1:7" x14ac:dyDescent="0.35">
      <c r="A3489" t="s">
        <v>1625</v>
      </c>
      <c r="B3489" t="s">
        <v>1157</v>
      </c>
      <c r="C3489" t="s">
        <v>1154</v>
      </c>
      <c r="D3489">
        <v>5</v>
      </c>
      <c r="E3489">
        <v>2580</v>
      </c>
      <c r="F3489">
        <v>109800</v>
      </c>
      <c r="G3489" s="1">
        <f t="shared" si="54"/>
        <v>10.98</v>
      </c>
    </row>
    <row r="3490" spans="1:7" x14ac:dyDescent="0.35">
      <c r="A3490" t="s">
        <v>1625</v>
      </c>
      <c r="B3490" t="s">
        <v>1157</v>
      </c>
      <c r="C3490" t="s">
        <v>1154</v>
      </c>
      <c r="D3490">
        <v>4</v>
      </c>
      <c r="E3490">
        <v>360</v>
      </c>
      <c r="F3490">
        <v>4500</v>
      </c>
      <c r="G3490" s="1">
        <f t="shared" si="54"/>
        <v>0.45</v>
      </c>
    </row>
    <row r="3491" spans="1:7" x14ac:dyDescent="0.35">
      <c r="A3491" t="s">
        <v>1625</v>
      </c>
      <c r="B3491" t="s">
        <v>1157</v>
      </c>
      <c r="C3491" t="s">
        <v>1154</v>
      </c>
      <c r="D3491">
        <v>4</v>
      </c>
      <c r="E3491">
        <v>180</v>
      </c>
      <c r="F3491">
        <v>1800</v>
      </c>
      <c r="G3491" s="1">
        <f t="shared" si="54"/>
        <v>0.18</v>
      </c>
    </row>
    <row r="3492" spans="1:7" x14ac:dyDescent="0.35">
      <c r="A3492" t="s">
        <v>1625</v>
      </c>
      <c r="B3492" t="s">
        <v>1157</v>
      </c>
      <c r="C3492" t="s">
        <v>1154</v>
      </c>
      <c r="D3492">
        <v>4</v>
      </c>
      <c r="E3492">
        <v>420</v>
      </c>
      <c r="F3492">
        <v>5400</v>
      </c>
      <c r="G3492" s="1">
        <f t="shared" si="54"/>
        <v>0.54</v>
      </c>
    </row>
    <row r="3493" spans="1:7" x14ac:dyDescent="0.35">
      <c r="A3493" t="s">
        <v>1625</v>
      </c>
      <c r="B3493" t="s">
        <v>1157</v>
      </c>
      <c r="C3493" t="s">
        <v>1154</v>
      </c>
      <c r="D3493">
        <v>3</v>
      </c>
      <c r="E3493">
        <v>7320</v>
      </c>
      <c r="F3493">
        <v>516600</v>
      </c>
      <c r="G3493" s="1">
        <f t="shared" si="54"/>
        <v>51.66</v>
      </c>
    </row>
    <row r="3494" spans="1:7" x14ac:dyDescent="0.35">
      <c r="A3494" t="s">
        <v>1625</v>
      </c>
      <c r="B3494" t="s">
        <v>1157</v>
      </c>
      <c r="C3494" t="s">
        <v>1154</v>
      </c>
      <c r="D3494">
        <v>5</v>
      </c>
      <c r="E3494">
        <v>67440</v>
      </c>
      <c r="F3494">
        <v>113634000</v>
      </c>
      <c r="G3494" s="1">
        <f t="shared" si="54"/>
        <v>11363.4</v>
      </c>
    </row>
    <row r="3495" spans="1:7" x14ac:dyDescent="0.35">
      <c r="A3495" t="s">
        <v>1625</v>
      </c>
      <c r="B3495" t="s">
        <v>1157</v>
      </c>
      <c r="C3495" t="s">
        <v>1154</v>
      </c>
      <c r="D3495">
        <v>4</v>
      </c>
      <c r="E3495">
        <v>120</v>
      </c>
      <c r="F3495">
        <v>900</v>
      </c>
      <c r="G3495" s="1">
        <f t="shared" si="54"/>
        <v>0.09</v>
      </c>
    </row>
    <row r="3496" spans="1:7" x14ac:dyDescent="0.35">
      <c r="A3496" t="s">
        <v>1625</v>
      </c>
      <c r="B3496" t="s">
        <v>1157</v>
      </c>
      <c r="C3496" t="s">
        <v>1154</v>
      </c>
      <c r="D3496">
        <v>4</v>
      </c>
      <c r="E3496">
        <v>180</v>
      </c>
      <c r="F3496">
        <v>1800</v>
      </c>
      <c r="G3496" s="1">
        <f t="shared" si="54"/>
        <v>0.18</v>
      </c>
    </row>
    <row r="3497" spans="1:7" x14ac:dyDescent="0.35">
      <c r="A3497" t="s">
        <v>1625</v>
      </c>
      <c r="B3497" t="s">
        <v>1157</v>
      </c>
      <c r="C3497" t="s">
        <v>1154</v>
      </c>
      <c r="D3497">
        <v>5</v>
      </c>
      <c r="E3497">
        <v>2340</v>
      </c>
      <c r="F3497">
        <v>115200</v>
      </c>
      <c r="G3497" s="1">
        <f t="shared" si="54"/>
        <v>11.52</v>
      </c>
    </row>
    <row r="3498" spans="1:7" x14ac:dyDescent="0.35">
      <c r="A3498" t="s">
        <v>1625</v>
      </c>
      <c r="B3498" t="s">
        <v>1157</v>
      </c>
      <c r="C3498" t="s">
        <v>1154</v>
      </c>
      <c r="D3498">
        <v>5</v>
      </c>
      <c r="E3498">
        <v>3780</v>
      </c>
      <c r="F3498">
        <v>234900</v>
      </c>
      <c r="G3498" s="1">
        <f t="shared" si="54"/>
        <v>23.49</v>
      </c>
    </row>
    <row r="3499" spans="1:7" x14ac:dyDescent="0.35">
      <c r="A3499" t="s">
        <v>1625</v>
      </c>
      <c r="B3499" t="s">
        <v>1157</v>
      </c>
      <c r="C3499" t="s">
        <v>1154</v>
      </c>
      <c r="D3499">
        <v>5</v>
      </c>
      <c r="E3499">
        <v>453.19516099999998</v>
      </c>
      <c r="F3499">
        <v>6238.7858960000003</v>
      </c>
      <c r="G3499" s="1">
        <f t="shared" si="54"/>
        <v>0.62387858959999998</v>
      </c>
    </row>
    <row r="3500" spans="1:7" x14ac:dyDescent="0.35">
      <c r="A3500" t="s">
        <v>1625</v>
      </c>
      <c r="B3500" t="s">
        <v>1157</v>
      </c>
      <c r="C3500" t="s">
        <v>1154</v>
      </c>
      <c r="D3500">
        <v>4</v>
      </c>
      <c r="E3500">
        <v>360</v>
      </c>
      <c r="F3500">
        <v>5400</v>
      </c>
      <c r="G3500" s="1">
        <f t="shared" si="54"/>
        <v>0.54</v>
      </c>
    </row>
    <row r="3501" spans="1:7" x14ac:dyDescent="0.35">
      <c r="A3501" t="s">
        <v>1625</v>
      </c>
      <c r="B3501" t="s">
        <v>1157</v>
      </c>
      <c r="C3501" t="s">
        <v>1154</v>
      </c>
      <c r="D3501">
        <v>5</v>
      </c>
      <c r="E3501">
        <v>4260</v>
      </c>
      <c r="F3501">
        <v>153900</v>
      </c>
      <c r="G3501" s="1">
        <f t="shared" si="54"/>
        <v>15.39</v>
      </c>
    </row>
    <row r="3502" spans="1:7" x14ac:dyDescent="0.35">
      <c r="A3502" t="s">
        <v>1625</v>
      </c>
      <c r="B3502" t="s">
        <v>1157</v>
      </c>
      <c r="C3502" t="s">
        <v>1154</v>
      </c>
      <c r="D3502">
        <v>4</v>
      </c>
      <c r="E3502">
        <v>360</v>
      </c>
      <c r="F3502">
        <v>6300</v>
      </c>
      <c r="G3502" s="1">
        <f t="shared" si="54"/>
        <v>0.63</v>
      </c>
    </row>
    <row r="3503" spans="1:7" x14ac:dyDescent="0.35">
      <c r="A3503" t="s">
        <v>1625</v>
      </c>
      <c r="B3503" t="s">
        <v>1157</v>
      </c>
      <c r="C3503" t="s">
        <v>1154</v>
      </c>
      <c r="D3503">
        <v>5</v>
      </c>
      <c r="E3503">
        <v>4680</v>
      </c>
      <c r="F3503">
        <v>220500</v>
      </c>
      <c r="G3503" s="1">
        <f t="shared" si="54"/>
        <v>22.05</v>
      </c>
    </row>
    <row r="3504" spans="1:7" x14ac:dyDescent="0.35">
      <c r="A3504" t="s">
        <v>1625</v>
      </c>
      <c r="B3504" t="s">
        <v>1157</v>
      </c>
      <c r="C3504" t="s">
        <v>1154</v>
      </c>
      <c r="D3504">
        <v>5</v>
      </c>
      <c r="E3504">
        <v>2820</v>
      </c>
      <c r="F3504">
        <v>108000</v>
      </c>
      <c r="G3504" s="1">
        <f t="shared" si="54"/>
        <v>10.8</v>
      </c>
    </row>
    <row r="3505" spans="1:7" x14ac:dyDescent="0.35">
      <c r="A3505" t="s">
        <v>1625</v>
      </c>
      <c r="B3505" t="s">
        <v>1157</v>
      </c>
      <c r="C3505" t="s">
        <v>1154</v>
      </c>
      <c r="D3505">
        <v>5</v>
      </c>
      <c r="E3505">
        <v>5940</v>
      </c>
      <c r="F3505">
        <v>260100</v>
      </c>
      <c r="G3505" s="1">
        <f t="shared" si="54"/>
        <v>26.01</v>
      </c>
    </row>
    <row r="3506" spans="1:7" x14ac:dyDescent="0.35">
      <c r="A3506" t="s">
        <v>1625</v>
      </c>
      <c r="B3506" t="s">
        <v>1157</v>
      </c>
      <c r="C3506" t="s">
        <v>1154</v>
      </c>
      <c r="D3506">
        <v>5</v>
      </c>
      <c r="E3506">
        <v>4080</v>
      </c>
      <c r="F3506">
        <v>115200</v>
      </c>
      <c r="G3506" s="1">
        <f t="shared" si="54"/>
        <v>11.52</v>
      </c>
    </row>
    <row r="3507" spans="1:7" x14ac:dyDescent="0.35">
      <c r="A3507" t="s">
        <v>1625</v>
      </c>
      <c r="B3507" t="s">
        <v>1157</v>
      </c>
      <c r="C3507" t="s">
        <v>1154</v>
      </c>
      <c r="D3507">
        <v>5</v>
      </c>
      <c r="E3507">
        <v>4140</v>
      </c>
      <c r="F3507">
        <v>244800</v>
      </c>
      <c r="G3507" s="1">
        <f t="shared" si="54"/>
        <v>24.48</v>
      </c>
    </row>
    <row r="3508" spans="1:7" x14ac:dyDescent="0.35">
      <c r="A3508" t="s">
        <v>1625</v>
      </c>
      <c r="B3508" t="s">
        <v>1157</v>
      </c>
      <c r="C3508" t="s">
        <v>1154</v>
      </c>
      <c r="D3508">
        <v>5</v>
      </c>
      <c r="E3508">
        <v>4140</v>
      </c>
      <c r="F3508">
        <v>364500</v>
      </c>
      <c r="G3508" s="1">
        <f t="shared" si="54"/>
        <v>36.450000000000003</v>
      </c>
    </row>
    <row r="3509" spans="1:7" x14ac:dyDescent="0.35">
      <c r="A3509" t="s">
        <v>1625</v>
      </c>
      <c r="B3509" t="s">
        <v>1157</v>
      </c>
      <c r="C3509" t="s">
        <v>1154</v>
      </c>
      <c r="D3509">
        <v>5</v>
      </c>
      <c r="E3509">
        <v>3600</v>
      </c>
      <c r="F3509">
        <v>163800</v>
      </c>
      <c r="G3509" s="1">
        <f t="shared" si="54"/>
        <v>16.38</v>
      </c>
    </row>
    <row r="3510" spans="1:7" x14ac:dyDescent="0.35">
      <c r="A3510" t="s">
        <v>1625</v>
      </c>
      <c r="B3510" t="s">
        <v>1157</v>
      </c>
      <c r="C3510" t="s">
        <v>1154</v>
      </c>
      <c r="D3510">
        <v>4</v>
      </c>
      <c r="E3510">
        <v>540</v>
      </c>
      <c r="F3510">
        <v>8100</v>
      </c>
      <c r="G3510" s="1">
        <f t="shared" si="54"/>
        <v>0.81</v>
      </c>
    </row>
    <row r="3511" spans="1:7" x14ac:dyDescent="0.35">
      <c r="A3511" t="s">
        <v>1625</v>
      </c>
      <c r="B3511" t="s">
        <v>1157</v>
      </c>
      <c r="C3511" t="s">
        <v>1154</v>
      </c>
      <c r="D3511">
        <v>5</v>
      </c>
      <c r="E3511">
        <v>600</v>
      </c>
      <c r="F3511">
        <v>15300</v>
      </c>
      <c r="G3511" s="1">
        <f t="shared" si="54"/>
        <v>1.53</v>
      </c>
    </row>
    <row r="3512" spans="1:7" x14ac:dyDescent="0.35">
      <c r="A3512" t="s">
        <v>1625</v>
      </c>
      <c r="B3512" t="s">
        <v>1157</v>
      </c>
      <c r="C3512" t="s">
        <v>1154</v>
      </c>
      <c r="D3512">
        <v>5</v>
      </c>
      <c r="E3512">
        <v>5280</v>
      </c>
      <c r="F3512">
        <v>131400</v>
      </c>
      <c r="G3512" s="1">
        <f t="shared" si="54"/>
        <v>13.14</v>
      </c>
    </row>
    <row r="3513" spans="1:7" x14ac:dyDescent="0.35">
      <c r="A3513" t="s">
        <v>1625</v>
      </c>
      <c r="B3513" t="s">
        <v>1157</v>
      </c>
      <c r="C3513" t="s">
        <v>1154</v>
      </c>
      <c r="D3513">
        <v>5</v>
      </c>
      <c r="E3513">
        <v>5520</v>
      </c>
      <c r="F3513">
        <v>207900</v>
      </c>
      <c r="G3513" s="1">
        <f t="shared" si="54"/>
        <v>20.79</v>
      </c>
    </row>
    <row r="3514" spans="1:7" x14ac:dyDescent="0.35">
      <c r="A3514" t="s">
        <v>1625</v>
      </c>
      <c r="B3514" t="s">
        <v>1157</v>
      </c>
      <c r="C3514" t="s">
        <v>1154</v>
      </c>
      <c r="D3514">
        <v>5</v>
      </c>
      <c r="E3514">
        <v>3720</v>
      </c>
      <c r="F3514">
        <v>121500</v>
      </c>
      <c r="G3514" s="1">
        <f t="shared" si="54"/>
        <v>12.15</v>
      </c>
    </row>
    <row r="3515" spans="1:7" x14ac:dyDescent="0.35">
      <c r="A3515" t="s">
        <v>1625</v>
      </c>
      <c r="B3515" t="s">
        <v>1157</v>
      </c>
      <c r="C3515" t="s">
        <v>1154</v>
      </c>
      <c r="D3515">
        <v>5</v>
      </c>
      <c r="E3515">
        <v>2400</v>
      </c>
      <c r="F3515">
        <v>67500</v>
      </c>
      <c r="G3515" s="1">
        <f t="shared" si="54"/>
        <v>6.75</v>
      </c>
    </row>
    <row r="3516" spans="1:7" x14ac:dyDescent="0.35">
      <c r="A3516" t="s">
        <v>1625</v>
      </c>
      <c r="B3516" t="s">
        <v>1157</v>
      </c>
      <c r="C3516" t="s">
        <v>1154</v>
      </c>
      <c r="D3516">
        <v>5</v>
      </c>
      <c r="E3516">
        <v>6240</v>
      </c>
      <c r="F3516">
        <v>315000</v>
      </c>
      <c r="G3516" s="1">
        <f t="shared" si="54"/>
        <v>31.5</v>
      </c>
    </row>
    <row r="3517" spans="1:7" x14ac:dyDescent="0.35">
      <c r="A3517" t="s">
        <v>1625</v>
      </c>
      <c r="B3517" t="s">
        <v>1157</v>
      </c>
      <c r="C3517" t="s">
        <v>1154</v>
      </c>
      <c r="D3517">
        <v>5</v>
      </c>
      <c r="E3517">
        <v>10020</v>
      </c>
      <c r="F3517">
        <v>1098000</v>
      </c>
      <c r="G3517" s="1">
        <f t="shared" si="54"/>
        <v>109.8</v>
      </c>
    </row>
    <row r="3518" spans="1:7" x14ac:dyDescent="0.35">
      <c r="A3518" t="s">
        <v>1625</v>
      </c>
      <c r="B3518" t="s">
        <v>1157</v>
      </c>
      <c r="C3518" t="s">
        <v>1154</v>
      </c>
      <c r="D3518">
        <v>4</v>
      </c>
      <c r="E3518">
        <v>120</v>
      </c>
      <c r="F3518">
        <v>900</v>
      </c>
      <c r="G3518" s="1">
        <f t="shared" si="54"/>
        <v>0.09</v>
      </c>
    </row>
    <row r="3519" spans="1:7" x14ac:dyDescent="0.35">
      <c r="A3519" t="s">
        <v>1625</v>
      </c>
      <c r="B3519" t="s">
        <v>1157</v>
      </c>
      <c r="C3519" t="s">
        <v>1154</v>
      </c>
      <c r="D3519">
        <v>5</v>
      </c>
      <c r="E3519">
        <v>4800</v>
      </c>
      <c r="F3519">
        <v>205200</v>
      </c>
      <c r="G3519" s="1">
        <f t="shared" si="54"/>
        <v>20.52</v>
      </c>
    </row>
    <row r="3520" spans="1:7" x14ac:dyDescent="0.35">
      <c r="A3520" t="s">
        <v>1625</v>
      </c>
      <c r="B3520" t="s">
        <v>1157</v>
      </c>
      <c r="C3520" t="s">
        <v>1154</v>
      </c>
      <c r="D3520">
        <v>5</v>
      </c>
      <c r="E3520">
        <v>6060</v>
      </c>
      <c r="F3520">
        <v>187200</v>
      </c>
      <c r="G3520" s="1">
        <f t="shared" si="54"/>
        <v>18.72</v>
      </c>
    </row>
    <row r="3521" spans="1:7" x14ac:dyDescent="0.35">
      <c r="A3521" t="s">
        <v>1625</v>
      </c>
      <c r="B3521" t="s">
        <v>1157</v>
      </c>
      <c r="C3521" t="s">
        <v>1154</v>
      </c>
      <c r="D3521">
        <v>5</v>
      </c>
      <c r="E3521">
        <v>9120</v>
      </c>
      <c r="F3521">
        <v>499500</v>
      </c>
      <c r="G3521" s="1">
        <f t="shared" si="54"/>
        <v>49.95</v>
      </c>
    </row>
    <row r="3522" spans="1:7" x14ac:dyDescent="0.35">
      <c r="A3522" t="s">
        <v>1625</v>
      </c>
      <c r="B3522" t="s">
        <v>1157</v>
      </c>
      <c r="C3522" t="s">
        <v>1154</v>
      </c>
      <c r="D3522">
        <v>5</v>
      </c>
      <c r="E3522">
        <v>194890.73305499999</v>
      </c>
      <c r="F3522">
        <v>614662694.19458997</v>
      </c>
      <c r="G3522" s="1">
        <f t="shared" si="54"/>
        <v>61466.269419459</v>
      </c>
    </row>
    <row r="3523" spans="1:7" x14ac:dyDescent="0.35">
      <c r="A3523" t="s">
        <v>1625</v>
      </c>
      <c r="B3523" t="s">
        <v>1157</v>
      </c>
      <c r="C3523" t="s">
        <v>1154</v>
      </c>
      <c r="D3523">
        <v>5</v>
      </c>
      <c r="E3523">
        <v>5100</v>
      </c>
      <c r="F3523">
        <v>200700</v>
      </c>
      <c r="G3523" s="1">
        <f t="shared" ref="G3523:G3586" si="55">+F3523/10000</f>
        <v>20.07</v>
      </c>
    </row>
    <row r="3524" spans="1:7" x14ac:dyDescent="0.35">
      <c r="A3524" t="s">
        <v>1625</v>
      </c>
      <c r="B3524" t="s">
        <v>1157</v>
      </c>
      <c r="C3524" t="s">
        <v>1154</v>
      </c>
      <c r="D3524">
        <v>5</v>
      </c>
      <c r="E3524">
        <v>6540</v>
      </c>
      <c r="F3524">
        <v>270000</v>
      </c>
      <c r="G3524" s="1">
        <f t="shared" si="55"/>
        <v>27</v>
      </c>
    </row>
    <row r="3525" spans="1:7" x14ac:dyDescent="0.35">
      <c r="A3525" t="s">
        <v>1625</v>
      </c>
      <c r="B3525" t="s">
        <v>1157</v>
      </c>
      <c r="C3525" t="s">
        <v>1154</v>
      </c>
      <c r="D3525">
        <v>5</v>
      </c>
      <c r="E3525">
        <v>4320</v>
      </c>
      <c r="F3525">
        <v>117900</v>
      </c>
      <c r="G3525" s="1">
        <f t="shared" si="55"/>
        <v>11.79</v>
      </c>
    </row>
    <row r="3526" spans="1:7" x14ac:dyDescent="0.35">
      <c r="A3526" t="s">
        <v>1625</v>
      </c>
      <c r="B3526" t="s">
        <v>1157</v>
      </c>
      <c r="C3526" t="s">
        <v>1154</v>
      </c>
      <c r="D3526">
        <v>4</v>
      </c>
      <c r="E3526">
        <v>120</v>
      </c>
      <c r="F3526">
        <v>900</v>
      </c>
      <c r="G3526" s="1">
        <f t="shared" si="55"/>
        <v>0.09</v>
      </c>
    </row>
    <row r="3527" spans="1:7" x14ac:dyDescent="0.35">
      <c r="A3527" t="s">
        <v>1625</v>
      </c>
      <c r="B3527" t="s">
        <v>1157</v>
      </c>
      <c r="C3527" t="s">
        <v>1154</v>
      </c>
      <c r="D3527">
        <v>4</v>
      </c>
      <c r="E3527">
        <v>120</v>
      </c>
      <c r="F3527">
        <v>900</v>
      </c>
      <c r="G3527" s="1">
        <f t="shared" si="55"/>
        <v>0.09</v>
      </c>
    </row>
    <row r="3528" spans="1:7" x14ac:dyDescent="0.35">
      <c r="A3528" t="s">
        <v>1625</v>
      </c>
      <c r="B3528" t="s">
        <v>1157</v>
      </c>
      <c r="C3528" t="s">
        <v>1154</v>
      </c>
      <c r="D3528">
        <v>4</v>
      </c>
      <c r="E3528">
        <v>420</v>
      </c>
      <c r="F3528">
        <v>7200</v>
      </c>
      <c r="G3528" s="1">
        <f t="shared" si="55"/>
        <v>0.72</v>
      </c>
    </row>
    <row r="3529" spans="1:7" x14ac:dyDescent="0.35">
      <c r="A3529" t="s">
        <v>1625</v>
      </c>
      <c r="B3529" t="s">
        <v>1157</v>
      </c>
      <c r="C3529" t="s">
        <v>1154</v>
      </c>
      <c r="D3529">
        <v>4</v>
      </c>
      <c r="E3529">
        <v>120</v>
      </c>
      <c r="F3529">
        <v>900</v>
      </c>
      <c r="G3529" s="1">
        <f t="shared" si="55"/>
        <v>0.09</v>
      </c>
    </row>
    <row r="3530" spans="1:7" x14ac:dyDescent="0.35">
      <c r="A3530" t="s">
        <v>1625</v>
      </c>
      <c r="B3530" t="s">
        <v>1157</v>
      </c>
      <c r="C3530" t="s">
        <v>1154</v>
      </c>
      <c r="D3530">
        <v>4</v>
      </c>
      <c r="E3530">
        <v>120</v>
      </c>
      <c r="F3530">
        <v>900</v>
      </c>
      <c r="G3530" s="1">
        <f t="shared" si="55"/>
        <v>0.09</v>
      </c>
    </row>
    <row r="3531" spans="1:7" x14ac:dyDescent="0.35">
      <c r="A3531" t="s">
        <v>1625</v>
      </c>
      <c r="B3531" t="s">
        <v>1157</v>
      </c>
      <c r="C3531" t="s">
        <v>1154</v>
      </c>
      <c r="D3531">
        <v>5</v>
      </c>
      <c r="E3531">
        <v>3180</v>
      </c>
      <c r="F3531">
        <v>123300</v>
      </c>
      <c r="G3531" s="1">
        <f t="shared" si="55"/>
        <v>12.33</v>
      </c>
    </row>
    <row r="3532" spans="1:7" x14ac:dyDescent="0.35">
      <c r="A3532" t="s">
        <v>1625</v>
      </c>
      <c r="B3532" t="s">
        <v>1157</v>
      </c>
      <c r="C3532" t="s">
        <v>1154</v>
      </c>
      <c r="D3532">
        <v>5</v>
      </c>
      <c r="E3532">
        <v>2220</v>
      </c>
      <c r="F3532">
        <v>112500</v>
      </c>
      <c r="G3532" s="1">
        <f t="shared" si="55"/>
        <v>11.25</v>
      </c>
    </row>
    <row r="3533" spans="1:7" x14ac:dyDescent="0.35">
      <c r="A3533" t="s">
        <v>1625</v>
      </c>
      <c r="B3533" t="s">
        <v>1157</v>
      </c>
      <c r="C3533" t="s">
        <v>1154</v>
      </c>
      <c r="D3533">
        <v>5</v>
      </c>
      <c r="E3533">
        <v>5640</v>
      </c>
      <c r="F3533">
        <v>316800</v>
      </c>
      <c r="G3533" s="1">
        <f t="shared" si="55"/>
        <v>31.68</v>
      </c>
    </row>
    <row r="3534" spans="1:7" x14ac:dyDescent="0.35">
      <c r="A3534" t="s">
        <v>1625</v>
      </c>
      <c r="B3534" t="s">
        <v>1157</v>
      </c>
      <c r="C3534" t="s">
        <v>1154</v>
      </c>
      <c r="D3534">
        <v>5</v>
      </c>
      <c r="E3534">
        <v>8040</v>
      </c>
      <c r="F3534">
        <v>303300</v>
      </c>
      <c r="G3534" s="1">
        <f t="shared" si="55"/>
        <v>30.33</v>
      </c>
    </row>
    <row r="3535" spans="1:7" x14ac:dyDescent="0.35">
      <c r="A3535" t="s">
        <v>1625</v>
      </c>
      <c r="B3535" t="s">
        <v>1157</v>
      </c>
      <c r="C3535" t="s">
        <v>1154</v>
      </c>
      <c r="D3535">
        <v>4</v>
      </c>
      <c r="E3535">
        <v>180</v>
      </c>
      <c r="F3535">
        <v>1800</v>
      </c>
      <c r="G3535" s="1">
        <f t="shared" si="55"/>
        <v>0.18</v>
      </c>
    </row>
    <row r="3536" spans="1:7" x14ac:dyDescent="0.35">
      <c r="A3536" t="s">
        <v>1625</v>
      </c>
      <c r="B3536" t="s">
        <v>1157</v>
      </c>
      <c r="C3536" t="s">
        <v>1154</v>
      </c>
      <c r="D3536">
        <v>5</v>
      </c>
      <c r="E3536">
        <v>4980</v>
      </c>
      <c r="F3536">
        <v>442800</v>
      </c>
      <c r="G3536" s="1">
        <f t="shared" si="55"/>
        <v>44.28</v>
      </c>
    </row>
    <row r="3537" spans="1:7" x14ac:dyDescent="0.35">
      <c r="A3537" t="s">
        <v>1625</v>
      </c>
      <c r="B3537" t="s">
        <v>1157</v>
      </c>
      <c r="C3537" t="s">
        <v>1154</v>
      </c>
      <c r="D3537">
        <v>5</v>
      </c>
      <c r="E3537">
        <v>8160</v>
      </c>
      <c r="F3537">
        <v>387000</v>
      </c>
      <c r="G3537" s="1">
        <f t="shared" si="55"/>
        <v>38.700000000000003</v>
      </c>
    </row>
    <row r="3538" spans="1:7" x14ac:dyDescent="0.35">
      <c r="A3538" t="s">
        <v>1625</v>
      </c>
      <c r="B3538" t="s">
        <v>1157</v>
      </c>
      <c r="C3538" t="s">
        <v>1154</v>
      </c>
      <c r="D3538">
        <v>4</v>
      </c>
      <c r="E3538">
        <v>120</v>
      </c>
      <c r="F3538">
        <v>900</v>
      </c>
      <c r="G3538" s="1">
        <f t="shared" si="55"/>
        <v>0.09</v>
      </c>
    </row>
    <row r="3539" spans="1:7" x14ac:dyDescent="0.35">
      <c r="A3539" t="s">
        <v>1625</v>
      </c>
      <c r="B3539" t="s">
        <v>1157</v>
      </c>
      <c r="C3539" t="s">
        <v>1154</v>
      </c>
      <c r="D3539">
        <v>5</v>
      </c>
      <c r="E3539">
        <v>3900</v>
      </c>
      <c r="F3539">
        <v>296100</v>
      </c>
      <c r="G3539" s="1">
        <f t="shared" si="55"/>
        <v>29.61</v>
      </c>
    </row>
    <row r="3540" spans="1:7" x14ac:dyDescent="0.35">
      <c r="A3540" t="s">
        <v>1625</v>
      </c>
      <c r="B3540" t="s">
        <v>1157</v>
      </c>
      <c r="C3540" t="s">
        <v>1154</v>
      </c>
      <c r="D3540">
        <v>4</v>
      </c>
      <c r="E3540">
        <v>240</v>
      </c>
      <c r="F3540">
        <v>2700</v>
      </c>
      <c r="G3540" s="1">
        <f t="shared" si="55"/>
        <v>0.27</v>
      </c>
    </row>
    <row r="3541" spans="1:7" x14ac:dyDescent="0.35">
      <c r="A3541" t="s">
        <v>1625</v>
      </c>
      <c r="B3541" t="s">
        <v>1157</v>
      </c>
      <c r="C3541" t="s">
        <v>1154</v>
      </c>
      <c r="D3541">
        <v>5</v>
      </c>
      <c r="E3541">
        <v>18600</v>
      </c>
      <c r="F3541">
        <v>1616400</v>
      </c>
      <c r="G3541" s="1">
        <f t="shared" si="55"/>
        <v>161.63999999999999</v>
      </c>
    </row>
    <row r="3542" spans="1:7" x14ac:dyDescent="0.35">
      <c r="A3542" t="s">
        <v>1625</v>
      </c>
      <c r="B3542" t="s">
        <v>1157</v>
      </c>
      <c r="C3542" t="s">
        <v>1154</v>
      </c>
      <c r="D3542">
        <v>5</v>
      </c>
      <c r="E3542">
        <v>2580</v>
      </c>
      <c r="F3542">
        <v>104400</v>
      </c>
      <c r="G3542" s="1">
        <f t="shared" si="55"/>
        <v>10.44</v>
      </c>
    </row>
    <row r="3543" spans="1:7" x14ac:dyDescent="0.35">
      <c r="A3543" t="s">
        <v>1625</v>
      </c>
      <c r="B3543" t="s">
        <v>1157</v>
      </c>
      <c r="C3543" t="s">
        <v>1154</v>
      </c>
      <c r="D3543">
        <v>5</v>
      </c>
      <c r="E3543">
        <v>5400</v>
      </c>
      <c r="F3543">
        <v>365400</v>
      </c>
      <c r="G3543" s="1">
        <f t="shared" si="55"/>
        <v>36.54</v>
      </c>
    </row>
    <row r="3544" spans="1:7" x14ac:dyDescent="0.35">
      <c r="A3544" t="s">
        <v>1625</v>
      </c>
      <c r="B3544" t="s">
        <v>1157</v>
      </c>
      <c r="C3544" t="s">
        <v>1154</v>
      </c>
      <c r="D3544">
        <v>5</v>
      </c>
      <c r="E3544">
        <v>3540</v>
      </c>
      <c r="F3544">
        <v>126000</v>
      </c>
      <c r="G3544" s="1">
        <f t="shared" si="55"/>
        <v>12.6</v>
      </c>
    </row>
    <row r="3545" spans="1:7" x14ac:dyDescent="0.35">
      <c r="A3545" t="s">
        <v>1625</v>
      </c>
      <c r="B3545" t="s">
        <v>1157</v>
      </c>
      <c r="C3545" t="s">
        <v>1154</v>
      </c>
      <c r="D3545">
        <v>5</v>
      </c>
      <c r="E3545">
        <v>3240</v>
      </c>
      <c r="F3545">
        <v>188100</v>
      </c>
      <c r="G3545" s="1">
        <f t="shared" si="55"/>
        <v>18.809999999999999</v>
      </c>
    </row>
    <row r="3546" spans="1:7" x14ac:dyDescent="0.35">
      <c r="A3546" t="s">
        <v>1625</v>
      </c>
      <c r="B3546" t="s">
        <v>1157</v>
      </c>
      <c r="C3546" t="s">
        <v>1154</v>
      </c>
      <c r="D3546">
        <v>5</v>
      </c>
      <c r="E3546">
        <v>9960</v>
      </c>
      <c r="F3546">
        <v>332100</v>
      </c>
      <c r="G3546" s="1">
        <f t="shared" si="55"/>
        <v>33.21</v>
      </c>
    </row>
    <row r="3547" spans="1:7" x14ac:dyDescent="0.35">
      <c r="A3547" t="s">
        <v>1625</v>
      </c>
      <c r="B3547" t="s">
        <v>1157</v>
      </c>
      <c r="C3547" t="s">
        <v>1154</v>
      </c>
      <c r="D3547">
        <v>5</v>
      </c>
      <c r="E3547">
        <v>7920</v>
      </c>
      <c r="F3547">
        <v>333900</v>
      </c>
      <c r="G3547" s="1">
        <f t="shared" si="55"/>
        <v>33.39</v>
      </c>
    </row>
    <row r="3548" spans="1:7" x14ac:dyDescent="0.35">
      <c r="A3548" t="s">
        <v>1625</v>
      </c>
      <c r="B3548" t="s">
        <v>1157</v>
      </c>
      <c r="C3548" t="s">
        <v>1154</v>
      </c>
      <c r="D3548">
        <v>4</v>
      </c>
      <c r="E3548">
        <v>240</v>
      </c>
      <c r="F3548">
        <v>2700</v>
      </c>
      <c r="G3548" s="1">
        <f t="shared" si="55"/>
        <v>0.27</v>
      </c>
    </row>
    <row r="3549" spans="1:7" x14ac:dyDescent="0.35">
      <c r="A3549" t="s">
        <v>1625</v>
      </c>
      <c r="B3549" t="s">
        <v>1157</v>
      </c>
      <c r="C3549" t="s">
        <v>1154</v>
      </c>
      <c r="D3549">
        <v>4</v>
      </c>
      <c r="E3549">
        <v>240</v>
      </c>
      <c r="F3549">
        <v>2700</v>
      </c>
      <c r="G3549" s="1">
        <f t="shared" si="55"/>
        <v>0.27</v>
      </c>
    </row>
    <row r="3550" spans="1:7" x14ac:dyDescent="0.35">
      <c r="A3550" t="s">
        <v>1625</v>
      </c>
      <c r="B3550" t="s">
        <v>1157</v>
      </c>
      <c r="C3550" t="s">
        <v>1154</v>
      </c>
      <c r="D3550">
        <v>5</v>
      </c>
      <c r="E3550">
        <v>3540</v>
      </c>
      <c r="F3550">
        <v>97200</v>
      </c>
      <c r="G3550" s="1">
        <f t="shared" si="55"/>
        <v>9.7200000000000006</v>
      </c>
    </row>
    <row r="3551" spans="1:7" x14ac:dyDescent="0.35">
      <c r="A3551" t="s">
        <v>1625</v>
      </c>
      <c r="B3551" t="s">
        <v>1157</v>
      </c>
      <c r="C3551" t="s">
        <v>1154</v>
      </c>
      <c r="D3551">
        <v>5</v>
      </c>
      <c r="E3551">
        <v>63941.136028000001</v>
      </c>
      <c r="F3551">
        <v>90218745.796737</v>
      </c>
      <c r="G3551" s="1">
        <f t="shared" si="55"/>
        <v>9021.8745796737003</v>
      </c>
    </row>
    <row r="3552" spans="1:7" x14ac:dyDescent="0.35">
      <c r="A3552" t="s">
        <v>1625</v>
      </c>
      <c r="B3552" t="s">
        <v>1157</v>
      </c>
      <c r="C3552" t="s">
        <v>1154</v>
      </c>
      <c r="D3552">
        <v>5</v>
      </c>
      <c r="E3552">
        <v>4140</v>
      </c>
      <c r="F3552">
        <v>208800</v>
      </c>
      <c r="G3552" s="1">
        <f t="shared" si="55"/>
        <v>20.88</v>
      </c>
    </row>
    <row r="3553" spans="1:7" x14ac:dyDescent="0.35">
      <c r="A3553" t="s">
        <v>1625</v>
      </c>
      <c r="B3553" t="s">
        <v>1157</v>
      </c>
      <c r="C3553" t="s">
        <v>1154</v>
      </c>
      <c r="D3553">
        <v>4</v>
      </c>
      <c r="E3553">
        <v>120</v>
      </c>
      <c r="F3553">
        <v>900</v>
      </c>
      <c r="G3553" s="1">
        <f t="shared" si="55"/>
        <v>0.09</v>
      </c>
    </row>
    <row r="3554" spans="1:7" x14ac:dyDescent="0.35">
      <c r="A3554" t="s">
        <v>1625</v>
      </c>
      <c r="B3554" t="s">
        <v>1157</v>
      </c>
      <c r="C3554" t="s">
        <v>1154</v>
      </c>
      <c r="D3554">
        <v>4</v>
      </c>
      <c r="E3554">
        <v>120</v>
      </c>
      <c r="F3554">
        <v>900</v>
      </c>
      <c r="G3554" s="1">
        <f t="shared" si="55"/>
        <v>0.09</v>
      </c>
    </row>
    <row r="3555" spans="1:7" x14ac:dyDescent="0.35">
      <c r="A3555" t="s">
        <v>1625</v>
      </c>
      <c r="B3555" t="s">
        <v>1157</v>
      </c>
      <c r="C3555" t="s">
        <v>1154</v>
      </c>
      <c r="D3555">
        <v>5</v>
      </c>
      <c r="E3555">
        <v>4260</v>
      </c>
      <c r="F3555">
        <v>225000</v>
      </c>
      <c r="G3555" s="1">
        <f t="shared" si="55"/>
        <v>22.5</v>
      </c>
    </row>
    <row r="3556" spans="1:7" x14ac:dyDescent="0.35">
      <c r="A3556" t="s">
        <v>1625</v>
      </c>
      <c r="B3556" t="s">
        <v>1157</v>
      </c>
      <c r="C3556" t="s">
        <v>1154</v>
      </c>
      <c r="D3556">
        <v>4</v>
      </c>
      <c r="E3556">
        <v>180</v>
      </c>
      <c r="F3556">
        <v>1800</v>
      </c>
      <c r="G3556" s="1">
        <f t="shared" si="55"/>
        <v>0.18</v>
      </c>
    </row>
    <row r="3557" spans="1:7" x14ac:dyDescent="0.35">
      <c r="A3557" t="s">
        <v>1625</v>
      </c>
      <c r="B3557" t="s">
        <v>1157</v>
      </c>
      <c r="C3557" t="s">
        <v>1154</v>
      </c>
      <c r="D3557">
        <v>5</v>
      </c>
      <c r="E3557">
        <v>6480</v>
      </c>
      <c r="F3557">
        <v>258300</v>
      </c>
      <c r="G3557" s="1">
        <f t="shared" si="55"/>
        <v>25.83</v>
      </c>
    </row>
    <row r="3558" spans="1:7" x14ac:dyDescent="0.35">
      <c r="A3558" t="s">
        <v>1625</v>
      </c>
      <c r="B3558" t="s">
        <v>1157</v>
      </c>
      <c r="C3558" t="s">
        <v>1154</v>
      </c>
      <c r="D3558">
        <v>5</v>
      </c>
      <c r="E3558">
        <v>7620</v>
      </c>
      <c r="F3558">
        <v>289800</v>
      </c>
      <c r="G3558" s="1">
        <f t="shared" si="55"/>
        <v>28.98</v>
      </c>
    </row>
    <row r="3559" spans="1:7" x14ac:dyDescent="0.35">
      <c r="A3559" t="s">
        <v>1625</v>
      </c>
      <c r="B3559" t="s">
        <v>1157</v>
      </c>
      <c r="C3559" t="s">
        <v>1154</v>
      </c>
      <c r="D3559">
        <v>4</v>
      </c>
      <c r="E3559">
        <v>1560</v>
      </c>
      <c r="F3559">
        <v>81900</v>
      </c>
      <c r="G3559" s="1">
        <f t="shared" si="55"/>
        <v>8.19</v>
      </c>
    </row>
    <row r="3560" spans="1:7" x14ac:dyDescent="0.35">
      <c r="A3560" t="s">
        <v>1625</v>
      </c>
      <c r="B3560" t="s">
        <v>1157</v>
      </c>
      <c r="C3560" t="s">
        <v>1154</v>
      </c>
      <c r="D3560">
        <v>5</v>
      </c>
      <c r="E3560">
        <v>4800</v>
      </c>
      <c r="F3560">
        <v>200700</v>
      </c>
      <c r="G3560" s="1">
        <f t="shared" si="55"/>
        <v>20.07</v>
      </c>
    </row>
    <row r="3561" spans="1:7" x14ac:dyDescent="0.35">
      <c r="A3561" t="s">
        <v>1625</v>
      </c>
      <c r="B3561" t="s">
        <v>1157</v>
      </c>
      <c r="C3561" t="s">
        <v>1154</v>
      </c>
      <c r="D3561">
        <v>5</v>
      </c>
      <c r="E3561">
        <v>2220</v>
      </c>
      <c r="F3561">
        <v>121500</v>
      </c>
      <c r="G3561" s="1">
        <f t="shared" si="55"/>
        <v>12.15</v>
      </c>
    </row>
    <row r="3562" spans="1:7" x14ac:dyDescent="0.35">
      <c r="A3562" t="s">
        <v>1625</v>
      </c>
      <c r="B3562" t="s">
        <v>1157</v>
      </c>
      <c r="C3562" t="s">
        <v>1154</v>
      </c>
      <c r="D3562">
        <v>5</v>
      </c>
      <c r="E3562">
        <v>35640</v>
      </c>
      <c r="F3562">
        <v>50350500</v>
      </c>
      <c r="G3562" s="1">
        <f t="shared" si="55"/>
        <v>5035.05</v>
      </c>
    </row>
    <row r="3563" spans="1:7" x14ac:dyDescent="0.35">
      <c r="A3563" t="s">
        <v>1625</v>
      </c>
      <c r="B3563" t="s">
        <v>1157</v>
      </c>
      <c r="C3563" t="s">
        <v>1154</v>
      </c>
      <c r="D3563">
        <v>5</v>
      </c>
      <c r="E3563">
        <v>4020</v>
      </c>
      <c r="F3563">
        <v>156600</v>
      </c>
      <c r="G3563" s="1">
        <f t="shared" si="55"/>
        <v>15.66</v>
      </c>
    </row>
    <row r="3564" spans="1:7" x14ac:dyDescent="0.35">
      <c r="A3564" t="s">
        <v>1625</v>
      </c>
      <c r="B3564" t="s">
        <v>1157</v>
      </c>
      <c r="C3564" t="s">
        <v>1154</v>
      </c>
      <c r="D3564">
        <v>4</v>
      </c>
      <c r="E3564">
        <v>120</v>
      </c>
      <c r="F3564">
        <v>900</v>
      </c>
      <c r="G3564" s="1">
        <f t="shared" si="55"/>
        <v>0.09</v>
      </c>
    </row>
    <row r="3565" spans="1:7" x14ac:dyDescent="0.35">
      <c r="A3565" t="s">
        <v>1625</v>
      </c>
      <c r="B3565" t="s">
        <v>1157</v>
      </c>
      <c r="C3565" t="s">
        <v>1154</v>
      </c>
      <c r="D3565">
        <v>4</v>
      </c>
      <c r="E3565">
        <v>120</v>
      </c>
      <c r="F3565">
        <v>900</v>
      </c>
      <c r="G3565" s="1">
        <f t="shared" si="55"/>
        <v>0.09</v>
      </c>
    </row>
    <row r="3566" spans="1:7" x14ac:dyDescent="0.35">
      <c r="A3566" t="s">
        <v>1625</v>
      </c>
      <c r="B3566" t="s">
        <v>1157</v>
      </c>
      <c r="C3566" t="s">
        <v>1154</v>
      </c>
      <c r="D3566">
        <v>4</v>
      </c>
      <c r="E3566">
        <v>360</v>
      </c>
      <c r="F3566">
        <v>4500</v>
      </c>
      <c r="G3566" s="1">
        <f t="shared" si="55"/>
        <v>0.45</v>
      </c>
    </row>
    <row r="3567" spans="1:7" x14ac:dyDescent="0.35">
      <c r="A3567" t="s">
        <v>1625</v>
      </c>
      <c r="B3567" t="s">
        <v>1157</v>
      </c>
      <c r="C3567" t="s">
        <v>1154</v>
      </c>
      <c r="D3567">
        <v>4</v>
      </c>
      <c r="E3567">
        <v>1260</v>
      </c>
      <c r="F3567">
        <v>51300</v>
      </c>
      <c r="G3567" s="1">
        <f t="shared" si="55"/>
        <v>5.13</v>
      </c>
    </row>
    <row r="3568" spans="1:7" x14ac:dyDescent="0.35">
      <c r="A3568" t="s">
        <v>1625</v>
      </c>
      <c r="B3568" t="s">
        <v>1157</v>
      </c>
      <c r="C3568" t="s">
        <v>1154</v>
      </c>
      <c r="D3568">
        <v>4</v>
      </c>
      <c r="E3568">
        <v>360</v>
      </c>
      <c r="F3568">
        <v>5400</v>
      </c>
      <c r="G3568" s="1">
        <f t="shared" si="55"/>
        <v>0.54</v>
      </c>
    </row>
    <row r="3569" spans="1:7" x14ac:dyDescent="0.35">
      <c r="A3569" t="s">
        <v>1625</v>
      </c>
      <c r="B3569" t="s">
        <v>1157</v>
      </c>
      <c r="C3569" t="s">
        <v>1154</v>
      </c>
      <c r="D3569">
        <v>5</v>
      </c>
      <c r="E3569">
        <v>6960</v>
      </c>
      <c r="F3569">
        <v>406800</v>
      </c>
      <c r="G3569" s="1">
        <f t="shared" si="55"/>
        <v>40.68</v>
      </c>
    </row>
    <row r="3570" spans="1:7" x14ac:dyDescent="0.35">
      <c r="A3570" t="s">
        <v>1625</v>
      </c>
      <c r="B3570" t="s">
        <v>1157</v>
      </c>
      <c r="C3570" t="s">
        <v>1154</v>
      </c>
      <c r="D3570">
        <v>4</v>
      </c>
      <c r="E3570">
        <v>120</v>
      </c>
      <c r="F3570">
        <v>900</v>
      </c>
      <c r="G3570" s="1">
        <f t="shared" si="55"/>
        <v>0.09</v>
      </c>
    </row>
    <row r="3571" spans="1:7" x14ac:dyDescent="0.35">
      <c r="A3571" t="s">
        <v>1625</v>
      </c>
      <c r="B3571" t="s">
        <v>1157</v>
      </c>
      <c r="C3571" t="s">
        <v>1154</v>
      </c>
      <c r="D3571">
        <v>5</v>
      </c>
      <c r="E3571">
        <v>2820</v>
      </c>
      <c r="F3571">
        <v>104400</v>
      </c>
      <c r="G3571" s="1">
        <f t="shared" si="55"/>
        <v>10.44</v>
      </c>
    </row>
    <row r="3572" spans="1:7" x14ac:dyDescent="0.35">
      <c r="A3572" t="s">
        <v>1625</v>
      </c>
      <c r="B3572" t="s">
        <v>1157</v>
      </c>
      <c r="C3572" t="s">
        <v>1154</v>
      </c>
      <c r="D3572">
        <v>4</v>
      </c>
      <c r="E3572">
        <v>120</v>
      </c>
      <c r="F3572">
        <v>900</v>
      </c>
      <c r="G3572" s="1">
        <f t="shared" si="55"/>
        <v>0.09</v>
      </c>
    </row>
    <row r="3573" spans="1:7" x14ac:dyDescent="0.35">
      <c r="A3573" t="s">
        <v>1625</v>
      </c>
      <c r="B3573" t="s">
        <v>1157</v>
      </c>
      <c r="C3573" t="s">
        <v>1154</v>
      </c>
      <c r="D3573">
        <v>4</v>
      </c>
      <c r="E3573">
        <v>180</v>
      </c>
      <c r="F3573">
        <v>1800</v>
      </c>
      <c r="G3573" s="1">
        <f t="shared" si="55"/>
        <v>0.18</v>
      </c>
    </row>
    <row r="3574" spans="1:7" x14ac:dyDescent="0.35">
      <c r="A3574" t="s">
        <v>1625</v>
      </c>
      <c r="B3574" t="s">
        <v>1157</v>
      </c>
      <c r="C3574" t="s">
        <v>1154</v>
      </c>
      <c r="D3574">
        <v>4</v>
      </c>
      <c r="E3574">
        <v>120</v>
      </c>
      <c r="F3574">
        <v>900</v>
      </c>
      <c r="G3574" s="1">
        <f t="shared" si="55"/>
        <v>0.09</v>
      </c>
    </row>
    <row r="3575" spans="1:7" x14ac:dyDescent="0.35">
      <c r="A3575" t="s">
        <v>1625</v>
      </c>
      <c r="B3575" t="s">
        <v>1157</v>
      </c>
      <c r="C3575" t="s">
        <v>1154</v>
      </c>
      <c r="D3575">
        <v>4</v>
      </c>
      <c r="E3575">
        <v>120</v>
      </c>
      <c r="F3575">
        <v>900</v>
      </c>
      <c r="G3575" s="1">
        <f t="shared" si="55"/>
        <v>0.09</v>
      </c>
    </row>
    <row r="3576" spans="1:7" x14ac:dyDescent="0.35">
      <c r="A3576" t="s">
        <v>1625</v>
      </c>
      <c r="B3576" t="s">
        <v>1157</v>
      </c>
      <c r="C3576" t="s">
        <v>1154</v>
      </c>
      <c r="D3576">
        <v>5</v>
      </c>
      <c r="E3576">
        <v>3540</v>
      </c>
      <c r="F3576">
        <v>132300</v>
      </c>
      <c r="G3576" s="1">
        <f t="shared" si="55"/>
        <v>13.23</v>
      </c>
    </row>
    <row r="3577" spans="1:7" x14ac:dyDescent="0.35">
      <c r="A3577" t="s">
        <v>1625</v>
      </c>
      <c r="B3577" t="s">
        <v>1157</v>
      </c>
      <c r="C3577" t="s">
        <v>1154</v>
      </c>
      <c r="D3577">
        <v>4</v>
      </c>
      <c r="E3577">
        <v>1860</v>
      </c>
      <c r="F3577">
        <v>99900</v>
      </c>
      <c r="G3577" s="1">
        <f t="shared" si="55"/>
        <v>9.99</v>
      </c>
    </row>
    <row r="3578" spans="1:7" x14ac:dyDescent="0.35">
      <c r="A3578" t="s">
        <v>1625</v>
      </c>
      <c r="B3578" t="s">
        <v>1157</v>
      </c>
      <c r="C3578" t="s">
        <v>1154</v>
      </c>
      <c r="D3578">
        <v>5</v>
      </c>
      <c r="E3578">
        <v>3960</v>
      </c>
      <c r="F3578">
        <v>123300</v>
      </c>
      <c r="G3578" s="1">
        <f t="shared" si="55"/>
        <v>12.33</v>
      </c>
    </row>
    <row r="3579" spans="1:7" x14ac:dyDescent="0.35">
      <c r="A3579" t="s">
        <v>1625</v>
      </c>
      <c r="B3579" t="s">
        <v>1157</v>
      </c>
      <c r="C3579" t="s">
        <v>1154</v>
      </c>
      <c r="D3579">
        <v>5</v>
      </c>
      <c r="E3579">
        <v>2760</v>
      </c>
      <c r="F3579">
        <v>130500</v>
      </c>
      <c r="G3579" s="1">
        <f t="shared" si="55"/>
        <v>13.05</v>
      </c>
    </row>
    <row r="3580" spans="1:7" x14ac:dyDescent="0.35">
      <c r="A3580" t="s">
        <v>1625</v>
      </c>
      <c r="B3580" t="s">
        <v>1157</v>
      </c>
      <c r="C3580" t="s">
        <v>1154</v>
      </c>
      <c r="D3580">
        <v>5</v>
      </c>
      <c r="E3580">
        <v>2880</v>
      </c>
      <c r="F3580">
        <v>120600</v>
      </c>
      <c r="G3580" s="1">
        <f t="shared" si="55"/>
        <v>12.06</v>
      </c>
    </row>
    <row r="3581" spans="1:7" x14ac:dyDescent="0.35">
      <c r="A3581" t="s">
        <v>1625</v>
      </c>
      <c r="B3581" t="s">
        <v>1157</v>
      </c>
      <c r="C3581" t="s">
        <v>1154</v>
      </c>
      <c r="D3581">
        <v>5</v>
      </c>
      <c r="E3581">
        <v>11040</v>
      </c>
      <c r="F3581">
        <v>412200</v>
      </c>
      <c r="G3581" s="1">
        <f t="shared" si="55"/>
        <v>41.22</v>
      </c>
    </row>
    <row r="3582" spans="1:7" x14ac:dyDescent="0.35">
      <c r="A3582" t="s">
        <v>1625</v>
      </c>
      <c r="B3582" t="s">
        <v>1157</v>
      </c>
      <c r="C3582" t="s">
        <v>1154</v>
      </c>
      <c r="D3582">
        <v>4</v>
      </c>
      <c r="E3582">
        <v>180</v>
      </c>
      <c r="F3582">
        <v>1800</v>
      </c>
      <c r="G3582" s="1">
        <f t="shared" si="55"/>
        <v>0.18</v>
      </c>
    </row>
    <row r="3583" spans="1:7" x14ac:dyDescent="0.35">
      <c r="A3583" t="s">
        <v>1625</v>
      </c>
      <c r="B3583" t="s">
        <v>1157</v>
      </c>
      <c r="C3583" t="s">
        <v>1154</v>
      </c>
      <c r="D3583">
        <v>4</v>
      </c>
      <c r="E3583">
        <v>1260</v>
      </c>
      <c r="F3583">
        <v>26100</v>
      </c>
      <c r="G3583" s="1">
        <f t="shared" si="55"/>
        <v>2.61</v>
      </c>
    </row>
    <row r="3584" spans="1:7" x14ac:dyDescent="0.35">
      <c r="A3584" t="s">
        <v>1625</v>
      </c>
      <c r="B3584" t="s">
        <v>1157</v>
      </c>
      <c r="C3584" t="s">
        <v>1154</v>
      </c>
      <c r="D3584">
        <v>4</v>
      </c>
      <c r="E3584">
        <v>1320</v>
      </c>
      <c r="F3584">
        <v>35100</v>
      </c>
      <c r="G3584" s="1">
        <f t="shared" si="55"/>
        <v>3.51</v>
      </c>
    </row>
    <row r="3585" spans="1:7" x14ac:dyDescent="0.35">
      <c r="A3585" t="s">
        <v>1625</v>
      </c>
      <c r="B3585" t="s">
        <v>1157</v>
      </c>
      <c r="C3585" t="s">
        <v>1154</v>
      </c>
      <c r="D3585">
        <v>5</v>
      </c>
      <c r="E3585">
        <v>7200</v>
      </c>
      <c r="F3585">
        <v>422100</v>
      </c>
      <c r="G3585" s="1">
        <f t="shared" si="55"/>
        <v>42.21</v>
      </c>
    </row>
    <row r="3586" spans="1:7" x14ac:dyDescent="0.35">
      <c r="A3586" t="s">
        <v>1625</v>
      </c>
      <c r="B3586" t="s">
        <v>1157</v>
      </c>
      <c r="C3586" t="s">
        <v>1154</v>
      </c>
      <c r="D3586">
        <v>5</v>
      </c>
      <c r="E3586">
        <v>3300</v>
      </c>
      <c r="F3586">
        <v>179100</v>
      </c>
      <c r="G3586" s="1">
        <f t="shared" si="55"/>
        <v>17.91</v>
      </c>
    </row>
    <row r="3587" spans="1:7" x14ac:dyDescent="0.35">
      <c r="A3587" t="s">
        <v>1625</v>
      </c>
      <c r="B3587" t="s">
        <v>1157</v>
      </c>
      <c r="C3587" t="s">
        <v>1154</v>
      </c>
      <c r="D3587">
        <v>5</v>
      </c>
      <c r="E3587">
        <v>94980</v>
      </c>
      <c r="F3587">
        <v>144810000</v>
      </c>
      <c r="G3587" s="1">
        <f t="shared" ref="G3587:G3650" si="56">+F3587/10000</f>
        <v>14481</v>
      </c>
    </row>
    <row r="3588" spans="1:7" x14ac:dyDescent="0.35">
      <c r="A3588" t="s">
        <v>1625</v>
      </c>
      <c r="B3588" t="s">
        <v>1157</v>
      </c>
      <c r="C3588" t="s">
        <v>1154</v>
      </c>
      <c r="D3588">
        <v>5</v>
      </c>
      <c r="E3588">
        <v>5460</v>
      </c>
      <c r="F3588">
        <v>186300</v>
      </c>
      <c r="G3588" s="1">
        <f t="shared" si="56"/>
        <v>18.63</v>
      </c>
    </row>
    <row r="3589" spans="1:7" x14ac:dyDescent="0.35">
      <c r="A3589" t="s">
        <v>1625</v>
      </c>
      <c r="B3589" t="s">
        <v>1157</v>
      </c>
      <c r="C3589" t="s">
        <v>1154</v>
      </c>
      <c r="D3589">
        <v>4</v>
      </c>
      <c r="E3589">
        <v>2760</v>
      </c>
      <c r="F3589">
        <v>144000</v>
      </c>
      <c r="G3589" s="1">
        <f t="shared" si="56"/>
        <v>14.4</v>
      </c>
    </row>
    <row r="3590" spans="1:7" x14ac:dyDescent="0.35">
      <c r="A3590" t="s">
        <v>1625</v>
      </c>
      <c r="B3590" t="s">
        <v>1157</v>
      </c>
      <c r="C3590" t="s">
        <v>1154</v>
      </c>
      <c r="D3590">
        <v>5</v>
      </c>
      <c r="E3590">
        <v>5340</v>
      </c>
      <c r="F3590">
        <v>335700</v>
      </c>
      <c r="G3590" s="1">
        <f t="shared" si="56"/>
        <v>33.57</v>
      </c>
    </row>
    <row r="3591" spans="1:7" x14ac:dyDescent="0.35">
      <c r="A3591" t="s">
        <v>1625</v>
      </c>
      <c r="B3591" t="s">
        <v>1157</v>
      </c>
      <c r="C3591" t="s">
        <v>1154</v>
      </c>
      <c r="D3591">
        <v>4</v>
      </c>
      <c r="E3591">
        <v>180</v>
      </c>
      <c r="F3591">
        <v>1800</v>
      </c>
      <c r="G3591" s="1">
        <f t="shared" si="56"/>
        <v>0.18</v>
      </c>
    </row>
    <row r="3592" spans="1:7" x14ac:dyDescent="0.35">
      <c r="A3592" t="s">
        <v>1625</v>
      </c>
      <c r="B3592" t="s">
        <v>1157</v>
      </c>
      <c r="C3592" t="s">
        <v>1154</v>
      </c>
      <c r="D3592">
        <v>4</v>
      </c>
      <c r="E3592">
        <v>120</v>
      </c>
      <c r="F3592">
        <v>900</v>
      </c>
      <c r="G3592" s="1">
        <f t="shared" si="56"/>
        <v>0.09</v>
      </c>
    </row>
    <row r="3593" spans="1:7" x14ac:dyDescent="0.35">
      <c r="A3593" t="s">
        <v>1625</v>
      </c>
      <c r="B3593" t="s">
        <v>1157</v>
      </c>
      <c r="C3593" t="s">
        <v>1154</v>
      </c>
      <c r="D3593">
        <v>4</v>
      </c>
      <c r="E3593">
        <v>180</v>
      </c>
      <c r="F3593">
        <v>1800</v>
      </c>
      <c r="G3593" s="1">
        <f t="shared" si="56"/>
        <v>0.18</v>
      </c>
    </row>
    <row r="3594" spans="1:7" x14ac:dyDescent="0.35">
      <c r="A3594" t="s">
        <v>1625</v>
      </c>
      <c r="B3594" t="s">
        <v>1157</v>
      </c>
      <c r="C3594" t="s">
        <v>1154</v>
      </c>
      <c r="D3594">
        <v>4</v>
      </c>
      <c r="E3594">
        <v>240</v>
      </c>
      <c r="F3594">
        <v>3600</v>
      </c>
      <c r="G3594" s="1">
        <f t="shared" si="56"/>
        <v>0.36</v>
      </c>
    </row>
    <row r="3595" spans="1:7" x14ac:dyDescent="0.35">
      <c r="A3595" t="s">
        <v>1625</v>
      </c>
      <c r="B3595" t="s">
        <v>1157</v>
      </c>
      <c r="C3595" t="s">
        <v>1154</v>
      </c>
      <c r="D3595">
        <v>4</v>
      </c>
      <c r="E3595">
        <v>120</v>
      </c>
      <c r="F3595">
        <v>900</v>
      </c>
      <c r="G3595" s="1">
        <f t="shared" si="56"/>
        <v>0.09</v>
      </c>
    </row>
    <row r="3596" spans="1:7" x14ac:dyDescent="0.35">
      <c r="A3596" t="s">
        <v>1625</v>
      </c>
      <c r="B3596" t="s">
        <v>1157</v>
      </c>
      <c r="C3596" t="s">
        <v>1154</v>
      </c>
      <c r="D3596">
        <v>4</v>
      </c>
      <c r="E3596">
        <v>120</v>
      </c>
      <c r="F3596">
        <v>900</v>
      </c>
      <c r="G3596" s="1">
        <f t="shared" si="56"/>
        <v>0.09</v>
      </c>
    </row>
    <row r="3597" spans="1:7" x14ac:dyDescent="0.35">
      <c r="A3597" t="s">
        <v>1625</v>
      </c>
      <c r="B3597" t="s">
        <v>1157</v>
      </c>
      <c r="C3597" t="s">
        <v>1154</v>
      </c>
      <c r="D3597">
        <v>4</v>
      </c>
      <c r="E3597">
        <v>720</v>
      </c>
      <c r="F3597">
        <v>13500</v>
      </c>
      <c r="G3597" s="1">
        <f t="shared" si="56"/>
        <v>1.35</v>
      </c>
    </row>
    <row r="3598" spans="1:7" x14ac:dyDescent="0.35">
      <c r="A3598" t="s">
        <v>1625</v>
      </c>
      <c r="B3598" t="s">
        <v>1157</v>
      </c>
      <c r="C3598" t="s">
        <v>1154</v>
      </c>
      <c r="D3598">
        <v>5</v>
      </c>
      <c r="E3598">
        <v>3180</v>
      </c>
      <c r="F3598">
        <v>166500</v>
      </c>
      <c r="G3598" s="1">
        <f t="shared" si="56"/>
        <v>16.649999999999999</v>
      </c>
    </row>
    <row r="3599" spans="1:7" x14ac:dyDescent="0.35">
      <c r="A3599" t="s">
        <v>1625</v>
      </c>
      <c r="B3599" t="s">
        <v>1157</v>
      </c>
      <c r="C3599" t="s">
        <v>1154</v>
      </c>
      <c r="D3599">
        <v>4</v>
      </c>
      <c r="E3599">
        <v>120</v>
      </c>
      <c r="F3599">
        <v>900</v>
      </c>
      <c r="G3599" s="1">
        <f t="shared" si="56"/>
        <v>0.09</v>
      </c>
    </row>
    <row r="3600" spans="1:7" x14ac:dyDescent="0.35">
      <c r="A3600" t="s">
        <v>1625</v>
      </c>
      <c r="B3600" t="s">
        <v>1157</v>
      </c>
      <c r="C3600" t="s">
        <v>1154</v>
      </c>
      <c r="D3600">
        <v>4</v>
      </c>
      <c r="E3600">
        <v>180</v>
      </c>
      <c r="F3600">
        <v>1800</v>
      </c>
      <c r="G3600" s="1">
        <f t="shared" si="56"/>
        <v>0.18</v>
      </c>
    </row>
    <row r="3601" spans="1:7" x14ac:dyDescent="0.35">
      <c r="A3601" t="s">
        <v>1625</v>
      </c>
      <c r="B3601" t="s">
        <v>1157</v>
      </c>
      <c r="C3601" t="s">
        <v>1154</v>
      </c>
      <c r="D3601">
        <v>5</v>
      </c>
      <c r="E3601">
        <v>57540</v>
      </c>
      <c r="F3601">
        <v>52161300</v>
      </c>
      <c r="G3601" s="1">
        <f t="shared" si="56"/>
        <v>5216.13</v>
      </c>
    </row>
    <row r="3602" spans="1:7" x14ac:dyDescent="0.35">
      <c r="A3602" t="s">
        <v>1625</v>
      </c>
      <c r="B3602" t="s">
        <v>1157</v>
      </c>
      <c r="C3602" t="s">
        <v>1154</v>
      </c>
      <c r="D3602">
        <v>5</v>
      </c>
      <c r="E3602">
        <v>6660</v>
      </c>
      <c r="F3602">
        <v>285300</v>
      </c>
      <c r="G3602" s="1">
        <f t="shared" si="56"/>
        <v>28.53</v>
      </c>
    </row>
    <row r="3603" spans="1:7" x14ac:dyDescent="0.35">
      <c r="A3603" t="s">
        <v>1625</v>
      </c>
      <c r="B3603" t="s">
        <v>1157</v>
      </c>
      <c r="C3603" t="s">
        <v>1154</v>
      </c>
      <c r="D3603">
        <v>5</v>
      </c>
      <c r="E3603">
        <v>5520</v>
      </c>
      <c r="F3603">
        <v>445500</v>
      </c>
      <c r="G3603" s="1">
        <f t="shared" si="56"/>
        <v>44.55</v>
      </c>
    </row>
    <row r="3604" spans="1:7" x14ac:dyDescent="0.35">
      <c r="A3604" t="s">
        <v>1625</v>
      </c>
      <c r="B3604" t="s">
        <v>1157</v>
      </c>
      <c r="C3604" t="s">
        <v>1154</v>
      </c>
      <c r="D3604">
        <v>5</v>
      </c>
      <c r="E3604">
        <v>2640</v>
      </c>
      <c r="F3604">
        <v>143100</v>
      </c>
      <c r="G3604" s="1">
        <f t="shared" si="56"/>
        <v>14.31</v>
      </c>
    </row>
    <row r="3605" spans="1:7" x14ac:dyDescent="0.35">
      <c r="A3605" t="s">
        <v>1625</v>
      </c>
      <c r="B3605" t="s">
        <v>1157</v>
      </c>
      <c r="C3605" t="s">
        <v>1154</v>
      </c>
      <c r="D3605">
        <v>5</v>
      </c>
      <c r="E3605">
        <v>52140.733174000001</v>
      </c>
      <c r="F3605">
        <v>83418025.967819005</v>
      </c>
      <c r="G3605" s="1">
        <f t="shared" si="56"/>
        <v>8341.8025967819012</v>
      </c>
    </row>
    <row r="3606" spans="1:7" x14ac:dyDescent="0.35">
      <c r="A3606" t="s">
        <v>1625</v>
      </c>
      <c r="B3606" t="s">
        <v>1157</v>
      </c>
      <c r="C3606" t="s">
        <v>1154</v>
      </c>
      <c r="D3606">
        <v>5</v>
      </c>
      <c r="E3606">
        <v>4920</v>
      </c>
      <c r="F3606">
        <v>151200</v>
      </c>
      <c r="G3606" s="1">
        <f t="shared" si="56"/>
        <v>15.12</v>
      </c>
    </row>
    <row r="3607" spans="1:7" x14ac:dyDescent="0.35">
      <c r="A3607" t="s">
        <v>1625</v>
      </c>
      <c r="B3607" t="s">
        <v>1157</v>
      </c>
      <c r="C3607" t="s">
        <v>1154</v>
      </c>
      <c r="D3607">
        <v>5</v>
      </c>
      <c r="E3607">
        <v>38018.988202</v>
      </c>
      <c r="F3607">
        <v>36157250.723337002</v>
      </c>
      <c r="G3607" s="1">
        <f t="shared" si="56"/>
        <v>3615.7250723337002</v>
      </c>
    </row>
    <row r="3608" spans="1:7" x14ac:dyDescent="0.35">
      <c r="A3608" t="s">
        <v>1625</v>
      </c>
      <c r="B3608" t="s">
        <v>1157</v>
      </c>
      <c r="C3608" t="s">
        <v>1154</v>
      </c>
      <c r="D3608">
        <v>4</v>
      </c>
      <c r="E3608">
        <v>1246936.778983</v>
      </c>
      <c r="F3608">
        <v>1926237631.53092</v>
      </c>
      <c r="G3608" s="1">
        <f t="shared" si="56"/>
        <v>192623.763153092</v>
      </c>
    </row>
    <row r="3609" spans="1:7" x14ac:dyDescent="0.35">
      <c r="A3609" t="s">
        <v>1625</v>
      </c>
      <c r="B3609" t="s">
        <v>1157</v>
      </c>
      <c r="C3609" t="s">
        <v>1154</v>
      </c>
      <c r="D3609">
        <v>5</v>
      </c>
      <c r="E3609">
        <v>232762.61745200001</v>
      </c>
      <c r="F3609">
        <v>195582964.31775799</v>
      </c>
      <c r="G3609" s="1">
        <f t="shared" si="56"/>
        <v>19558.296431775798</v>
      </c>
    </row>
    <row r="3610" spans="1:7" x14ac:dyDescent="0.35">
      <c r="A3610" t="s">
        <v>1625</v>
      </c>
      <c r="B3610" t="s">
        <v>1157</v>
      </c>
      <c r="C3610" t="s">
        <v>1154</v>
      </c>
      <c r="D3610">
        <v>3</v>
      </c>
      <c r="E3610">
        <v>649416.891833</v>
      </c>
      <c r="F3610">
        <v>11212654243.8696</v>
      </c>
      <c r="G3610" s="1">
        <f t="shared" si="56"/>
        <v>1121265.42438696</v>
      </c>
    </row>
    <row r="3611" spans="1:7" x14ac:dyDescent="0.35">
      <c r="A3611" t="s">
        <v>1625</v>
      </c>
      <c r="B3611" t="s">
        <v>1157</v>
      </c>
      <c r="C3611" t="s">
        <v>1154</v>
      </c>
      <c r="D3611">
        <v>5</v>
      </c>
      <c r="E3611">
        <v>15744.223384999999</v>
      </c>
      <c r="F3611">
        <v>50120.411482000003</v>
      </c>
      <c r="G3611" s="1">
        <f t="shared" si="56"/>
        <v>5.0120411482000007</v>
      </c>
    </row>
    <row r="3612" spans="1:7" x14ac:dyDescent="0.35">
      <c r="A3612" t="s">
        <v>1625</v>
      </c>
      <c r="B3612" t="s">
        <v>1157</v>
      </c>
      <c r="C3612" t="s">
        <v>1154</v>
      </c>
      <c r="D3612">
        <v>5</v>
      </c>
      <c r="E3612">
        <v>17409.742774999999</v>
      </c>
      <c r="F3612">
        <v>55022.245693999997</v>
      </c>
      <c r="G3612" s="1">
        <f t="shared" si="56"/>
        <v>5.5022245694</v>
      </c>
    </row>
    <row r="3613" spans="1:7" x14ac:dyDescent="0.35">
      <c r="A3613" t="s">
        <v>1625</v>
      </c>
      <c r="B3613" t="s">
        <v>1157</v>
      </c>
      <c r="C3613" t="s">
        <v>1154</v>
      </c>
      <c r="D3613">
        <v>5</v>
      </c>
      <c r="E3613">
        <v>18409.53945</v>
      </c>
      <c r="F3613">
        <v>58954.159894999997</v>
      </c>
      <c r="G3613" s="1">
        <f t="shared" si="56"/>
        <v>5.8954159895</v>
      </c>
    </row>
    <row r="3614" spans="1:7" x14ac:dyDescent="0.35">
      <c r="A3614" t="s">
        <v>1625</v>
      </c>
      <c r="B3614" t="s">
        <v>1157</v>
      </c>
      <c r="C3614" t="s">
        <v>1154</v>
      </c>
      <c r="D3614">
        <v>4</v>
      </c>
      <c r="E3614">
        <v>93356.169154999996</v>
      </c>
      <c r="F3614">
        <v>310036.77066400001</v>
      </c>
      <c r="G3614" s="1">
        <f t="shared" si="56"/>
        <v>31.003677066400002</v>
      </c>
    </row>
    <row r="3615" spans="1:7" x14ac:dyDescent="0.35">
      <c r="A3615" t="s">
        <v>1625</v>
      </c>
      <c r="B3615" t="s">
        <v>1157</v>
      </c>
      <c r="C3615" t="s">
        <v>1154</v>
      </c>
      <c r="D3615">
        <v>5</v>
      </c>
      <c r="E3615">
        <v>48717.967298000003</v>
      </c>
      <c r="F3615">
        <v>152828.85720599999</v>
      </c>
      <c r="G3615" s="1">
        <f t="shared" si="56"/>
        <v>15.282885720599998</v>
      </c>
    </row>
    <row r="3616" spans="1:7" x14ac:dyDescent="0.35">
      <c r="A3616" t="s">
        <v>1625</v>
      </c>
      <c r="B3616" t="s">
        <v>1157</v>
      </c>
      <c r="C3616" t="s">
        <v>1154</v>
      </c>
      <c r="D3616">
        <v>3</v>
      </c>
      <c r="E3616">
        <v>62261.986546</v>
      </c>
      <c r="F3616">
        <v>195988.652558</v>
      </c>
      <c r="G3616" s="1">
        <f t="shared" si="56"/>
        <v>19.5988652558</v>
      </c>
    </row>
    <row r="3617" spans="1:7" x14ac:dyDescent="0.35">
      <c r="A3617" t="s">
        <v>1021</v>
      </c>
      <c r="B3617" t="s">
        <v>998</v>
      </c>
      <c r="C3617" t="s">
        <v>957</v>
      </c>
      <c r="D3617">
        <v>4</v>
      </c>
      <c r="E3617">
        <v>120</v>
      </c>
      <c r="F3617">
        <v>900</v>
      </c>
      <c r="G3617" s="1">
        <f t="shared" si="56"/>
        <v>0.09</v>
      </c>
    </row>
    <row r="3618" spans="1:7" x14ac:dyDescent="0.35">
      <c r="A3618" t="s">
        <v>1021</v>
      </c>
      <c r="B3618" t="s">
        <v>998</v>
      </c>
      <c r="C3618" t="s">
        <v>957</v>
      </c>
      <c r="D3618">
        <v>5</v>
      </c>
      <c r="E3618">
        <v>102387.85253800001</v>
      </c>
      <c r="F3618">
        <v>334129.25818</v>
      </c>
      <c r="G3618" s="1">
        <f t="shared" si="56"/>
        <v>33.412925817999998</v>
      </c>
    </row>
    <row r="3619" spans="1:7" x14ac:dyDescent="0.35">
      <c r="A3619" t="s">
        <v>1021</v>
      </c>
      <c r="B3619" t="s">
        <v>998</v>
      </c>
      <c r="C3619" t="s">
        <v>957</v>
      </c>
      <c r="D3619">
        <v>5</v>
      </c>
      <c r="E3619">
        <v>116.791065</v>
      </c>
      <c r="F3619">
        <v>445.35746</v>
      </c>
      <c r="G3619" s="1">
        <f t="shared" si="56"/>
        <v>4.4535746000000001E-2</v>
      </c>
    </row>
    <row r="3620" spans="1:7" x14ac:dyDescent="0.35">
      <c r="A3620" t="s">
        <v>1021</v>
      </c>
      <c r="B3620" t="s">
        <v>998</v>
      </c>
      <c r="C3620" t="s">
        <v>957</v>
      </c>
      <c r="D3620">
        <v>5</v>
      </c>
      <c r="E3620">
        <v>90.798499000000007</v>
      </c>
      <c r="F3620">
        <v>442.36568899999997</v>
      </c>
      <c r="G3620" s="1">
        <f t="shared" si="56"/>
        <v>4.4236568899999995E-2</v>
      </c>
    </row>
    <row r="3621" spans="1:7" x14ac:dyDescent="0.35">
      <c r="A3621" t="s">
        <v>1021</v>
      </c>
      <c r="B3621" t="s">
        <v>998</v>
      </c>
      <c r="C3621" t="s">
        <v>957</v>
      </c>
      <c r="D3621">
        <v>5</v>
      </c>
      <c r="E3621">
        <v>137.42153200000001</v>
      </c>
      <c r="F3621">
        <v>531.96226000000001</v>
      </c>
      <c r="G3621" s="1">
        <f t="shared" si="56"/>
        <v>5.3196225999999999E-2</v>
      </c>
    </row>
    <row r="3622" spans="1:7" x14ac:dyDescent="0.35">
      <c r="A3622" t="s">
        <v>1021</v>
      </c>
      <c r="B3622" t="s">
        <v>998</v>
      </c>
      <c r="C3622" t="s">
        <v>957</v>
      </c>
      <c r="D3622">
        <v>5</v>
      </c>
      <c r="E3622">
        <v>81.034514999999999</v>
      </c>
      <c r="F3622">
        <v>243.12147999999999</v>
      </c>
      <c r="G3622" s="1">
        <f t="shared" si="56"/>
        <v>2.4312147999999999E-2</v>
      </c>
    </row>
    <row r="3623" spans="1:7" x14ac:dyDescent="0.35">
      <c r="A3623" t="s">
        <v>1021</v>
      </c>
      <c r="B3623" t="s">
        <v>998</v>
      </c>
      <c r="C3623" t="s">
        <v>957</v>
      </c>
      <c r="D3623">
        <v>5</v>
      </c>
      <c r="E3623">
        <v>7.9891940000000004</v>
      </c>
      <c r="F3623">
        <v>2.267353</v>
      </c>
      <c r="G3623" s="1">
        <f t="shared" si="56"/>
        <v>2.2673529999999998E-4</v>
      </c>
    </row>
    <row r="3624" spans="1:7" x14ac:dyDescent="0.35">
      <c r="A3624" t="s">
        <v>1021</v>
      </c>
      <c r="B3624" t="s">
        <v>998</v>
      </c>
      <c r="C3624" t="s">
        <v>957</v>
      </c>
      <c r="D3624">
        <v>5</v>
      </c>
      <c r="E3624">
        <v>63.549208</v>
      </c>
      <c r="F3624">
        <v>56.901837</v>
      </c>
      <c r="G3624" s="1">
        <f t="shared" si="56"/>
        <v>5.6901837000000004E-3</v>
      </c>
    </row>
    <row r="3625" spans="1:7" x14ac:dyDescent="0.35">
      <c r="A3625" t="s">
        <v>1021</v>
      </c>
      <c r="B3625" t="s">
        <v>998</v>
      </c>
      <c r="C3625" t="s">
        <v>957</v>
      </c>
      <c r="D3625">
        <v>4</v>
      </c>
      <c r="E3625">
        <v>120</v>
      </c>
      <c r="F3625">
        <v>900</v>
      </c>
      <c r="G3625" s="1">
        <f t="shared" si="56"/>
        <v>0.09</v>
      </c>
    </row>
    <row r="3626" spans="1:7" x14ac:dyDescent="0.35">
      <c r="A3626" t="s">
        <v>1021</v>
      </c>
      <c r="B3626" t="s">
        <v>998</v>
      </c>
      <c r="C3626" t="s">
        <v>957</v>
      </c>
      <c r="D3626">
        <v>5</v>
      </c>
      <c r="E3626">
        <v>3900</v>
      </c>
      <c r="F3626">
        <v>123300</v>
      </c>
      <c r="G3626" s="1">
        <f t="shared" si="56"/>
        <v>12.33</v>
      </c>
    </row>
    <row r="3627" spans="1:7" x14ac:dyDescent="0.35">
      <c r="A3627" t="s">
        <v>1021</v>
      </c>
      <c r="B3627" t="s">
        <v>998</v>
      </c>
      <c r="C3627" t="s">
        <v>957</v>
      </c>
      <c r="D3627">
        <v>5</v>
      </c>
      <c r="E3627">
        <v>3900</v>
      </c>
      <c r="F3627">
        <v>184500</v>
      </c>
      <c r="G3627" s="1">
        <f t="shared" si="56"/>
        <v>18.45</v>
      </c>
    </row>
    <row r="3628" spans="1:7" x14ac:dyDescent="0.35">
      <c r="A3628" t="s">
        <v>1021</v>
      </c>
      <c r="B3628" t="s">
        <v>998</v>
      </c>
      <c r="C3628" t="s">
        <v>957</v>
      </c>
      <c r="D3628">
        <v>5</v>
      </c>
      <c r="E3628">
        <v>3180</v>
      </c>
      <c r="F3628">
        <v>104400</v>
      </c>
      <c r="G3628" s="1">
        <f t="shared" si="56"/>
        <v>10.44</v>
      </c>
    </row>
    <row r="3629" spans="1:7" x14ac:dyDescent="0.35">
      <c r="A3629" t="s">
        <v>1021</v>
      </c>
      <c r="B3629" t="s">
        <v>998</v>
      </c>
      <c r="C3629" t="s">
        <v>957</v>
      </c>
      <c r="D3629">
        <v>5</v>
      </c>
      <c r="E3629">
        <v>6180</v>
      </c>
      <c r="F3629">
        <v>250200</v>
      </c>
      <c r="G3629" s="1">
        <f t="shared" si="56"/>
        <v>25.02</v>
      </c>
    </row>
    <row r="3630" spans="1:7" x14ac:dyDescent="0.35">
      <c r="A3630" t="s">
        <v>1021</v>
      </c>
      <c r="B3630" t="s">
        <v>998</v>
      </c>
      <c r="C3630" t="s">
        <v>957</v>
      </c>
      <c r="D3630">
        <v>4</v>
      </c>
      <c r="E3630">
        <v>120</v>
      </c>
      <c r="F3630">
        <v>900</v>
      </c>
      <c r="G3630" s="1">
        <f t="shared" si="56"/>
        <v>0.09</v>
      </c>
    </row>
    <row r="3631" spans="1:7" x14ac:dyDescent="0.35">
      <c r="A3631" t="s">
        <v>1021</v>
      </c>
      <c r="B3631" t="s">
        <v>998</v>
      </c>
      <c r="C3631" t="s">
        <v>957</v>
      </c>
      <c r="D3631">
        <v>4</v>
      </c>
      <c r="E3631">
        <v>1620</v>
      </c>
      <c r="F3631">
        <v>57600</v>
      </c>
      <c r="G3631" s="1">
        <f t="shared" si="56"/>
        <v>5.76</v>
      </c>
    </row>
    <row r="3632" spans="1:7" x14ac:dyDescent="0.35">
      <c r="A3632" t="s">
        <v>1021</v>
      </c>
      <c r="B3632" t="s">
        <v>998</v>
      </c>
      <c r="C3632" t="s">
        <v>957</v>
      </c>
      <c r="D3632">
        <v>4</v>
      </c>
      <c r="E3632">
        <v>480</v>
      </c>
      <c r="F3632">
        <v>11700</v>
      </c>
      <c r="G3632" s="1">
        <f t="shared" si="56"/>
        <v>1.17</v>
      </c>
    </row>
    <row r="3633" spans="1:7" x14ac:dyDescent="0.35">
      <c r="A3633" t="s">
        <v>1021</v>
      </c>
      <c r="B3633" t="s">
        <v>998</v>
      </c>
      <c r="C3633" t="s">
        <v>957</v>
      </c>
      <c r="D3633">
        <v>4</v>
      </c>
      <c r="E3633">
        <v>120</v>
      </c>
      <c r="F3633">
        <v>900</v>
      </c>
      <c r="G3633" s="1">
        <f t="shared" si="56"/>
        <v>0.09</v>
      </c>
    </row>
    <row r="3634" spans="1:7" x14ac:dyDescent="0.35">
      <c r="A3634" t="s">
        <v>1021</v>
      </c>
      <c r="B3634" t="s">
        <v>998</v>
      </c>
      <c r="C3634" t="s">
        <v>957</v>
      </c>
      <c r="D3634">
        <v>4</v>
      </c>
      <c r="E3634">
        <v>420</v>
      </c>
      <c r="F3634">
        <v>5400</v>
      </c>
      <c r="G3634" s="1">
        <f t="shared" si="56"/>
        <v>0.54</v>
      </c>
    </row>
    <row r="3635" spans="1:7" x14ac:dyDescent="0.35">
      <c r="A3635" t="s">
        <v>1021</v>
      </c>
      <c r="B3635" t="s">
        <v>998</v>
      </c>
      <c r="C3635" t="s">
        <v>957</v>
      </c>
      <c r="D3635">
        <v>5</v>
      </c>
      <c r="E3635">
        <v>4556.2278660000002</v>
      </c>
      <c r="F3635">
        <v>674051.744726</v>
      </c>
      <c r="G3635" s="1">
        <f t="shared" si="56"/>
        <v>67.405174472599995</v>
      </c>
    </row>
    <row r="3636" spans="1:7" x14ac:dyDescent="0.35">
      <c r="A3636" t="s">
        <v>1021</v>
      </c>
      <c r="B3636" t="s">
        <v>998</v>
      </c>
      <c r="C3636" t="s">
        <v>957</v>
      </c>
      <c r="D3636">
        <v>5</v>
      </c>
      <c r="E3636">
        <v>4920</v>
      </c>
      <c r="F3636">
        <v>225900</v>
      </c>
      <c r="G3636" s="1">
        <f t="shared" si="56"/>
        <v>22.59</v>
      </c>
    </row>
    <row r="3637" spans="1:7" x14ac:dyDescent="0.35">
      <c r="A3637" t="s">
        <v>1021</v>
      </c>
      <c r="B3637" t="s">
        <v>998</v>
      </c>
      <c r="C3637" t="s">
        <v>957</v>
      </c>
      <c r="D3637">
        <v>4</v>
      </c>
      <c r="E3637">
        <v>120</v>
      </c>
      <c r="F3637">
        <v>900</v>
      </c>
      <c r="G3637" s="1">
        <f t="shared" si="56"/>
        <v>0.09</v>
      </c>
    </row>
    <row r="3638" spans="1:7" x14ac:dyDescent="0.35">
      <c r="A3638" t="s">
        <v>1021</v>
      </c>
      <c r="B3638" t="s">
        <v>998</v>
      </c>
      <c r="C3638" t="s">
        <v>957</v>
      </c>
      <c r="D3638">
        <v>4</v>
      </c>
      <c r="E3638">
        <v>15120</v>
      </c>
      <c r="F3638">
        <v>3389400</v>
      </c>
      <c r="G3638" s="1">
        <f t="shared" si="56"/>
        <v>338.94</v>
      </c>
    </row>
    <row r="3639" spans="1:7" x14ac:dyDescent="0.35">
      <c r="A3639" t="s">
        <v>1021</v>
      </c>
      <c r="B3639" t="s">
        <v>998</v>
      </c>
      <c r="C3639" t="s">
        <v>957</v>
      </c>
      <c r="D3639">
        <v>4</v>
      </c>
      <c r="E3639">
        <v>120</v>
      </c>
      <c r="F3639">
        <v>900</v>
      </c>
      <c r="G3639" s="1">
        <f t="shared" si="56"/>
        <v>0.09</v>
      </c>
    </row>
    <row r="3640" spans="1:7" x14ac:dyDescent="0.35">
      <c r="A3640" t="s">
        <v>1021</v>
      </c>
      <c r="B3640" t="s">
        <v>998</v>
      </c>
      <c r="C3640" t="s">
        <v>957</v>
      </c>
      <c r="D3640">
        <v>4</v>
      </c>
      <c r="E3640">
        <v>120</v>
      </c>
      <c r="F3640">
        <v>900</v>
      </c>
      <c r="G3640" s="1">
        <f t="shared" si="56"/>
        <v>0.09</v>
      </c>
    </row>
    <row r="3641" spans="1:7" x14ac:dyDescent="0.35">
      <c r="A3641" t="s">
        <v>1021</v>
      </c>
      <c r="B3641" t="s">
        <v>998</v>
      </c>
      <c r="C3641" t="s">
        <v>957</v>
      </c>
      <c r="D3641">
        <v>5</v>
      </c>
      <c r="E3641">
        <v>120</v>
      </c>
      <c r="F3641">
        <v>900</v>
      </c>
      <c r="G3641" s="1">
        <f t="shared" si="56"/>
        <v>0.09</v>
      </c>
    </row>
    <row r="3642" spans="1:7" x14ac:dyDescent="0.35">
      <c r="A3642" t="s">
        <v>1021</v>
      </c>
      <c r="B3642" t="s">
        <v>998</v>
      </c>
      <c r="C3642" t="s">
        <v>957</v>
      </c>
      <c r="D3642">
        <v>5</v>
      </c>
      <c r="E3642">
        <v>7200</v>
      </c>
      <c r="F3642">
        <v>1976400</v>
      </c>
      <c r="G3642" s="1">
        <f t="shared" si="56"/>
        <v>197.64</v>
      </c>
    </row>
    <row r="3643" spans="1:7" x14ac:dyDescent="0.35">
      <c r="A3643" t="s">
        <v>1021</v>
      </c>
      <c r="B3643" t="s">
        <v>998</v>
      </c>
      <c r="C3643" t="s">
        <v>957</v>
      </c>
      <c r="D3643">
        <v>4</v>
      </c>
      <c r="E3643">
        <v>180</v>
      </c>
      <c r="F3643">
        <v>1800</v>
      </c>
      <c r="G3643" s="1">
        <f t="shared" si="56"/>
        <v>0.18</v>
      </c>
    </row>
    <row r="3644" spans="1:7" x14ac:dyDescent="0.35">
      <c r="A3644" t="s">
        <v>1021</v>
      </c>
      <c r="B3644" t="s">
        <v>998</v>
      </c>
      <c r="C3644" t="s">
        <v>957</v>
      </c>
      <c r="D3644">
        <v>5</v>
      </c>
      <c r="E3644">
        <v>120</v>
      </c>
      <c r="F3644">
        <v>900</v>
      </c>
      <c r="G3644" s="1">
        <f t="shared" si="56"/>
        <v>0.09</v>
      </c>
    </row>
    <row r="3645" spans="1:7" x14ac:dyDescent="0.35">
      <c r="A3645" t="s">
        <v>1021</v>
      </c>
      <c r="B3645" t="s">
        <v>998</v>
      </c>
      <c r="C3645" t="s">
        <v>957</v>
      </c>
      <c r="D3645">
        <v>5</v>
      </c>
      <c r="E3645">
        <v>120</v>
      </c>
      <c r="F3645">
        <v>900</v>
      </c>
      <c r="G3645" s="1">
        <f t="shared" si="56"/>
        <v>0.09</v>
      </c>
    </row>
    <row r="3646" spans="1:7" x14ac:dyDescent="0.35">
      <c r="A3646" t="s">
        <v>1021</v>
      </c>
      <c r="B3646" t="s">
        <v>998</v>
      </c>
      <c r="C3646" t="s">
        <v>957</v>
      </c>
      <c r="D3646">
        <v>4</v>
      </c>
      <c r="E3646">
        <v>120</v>
      </c>
      <c r="F3646">
        <v>900</v>
      </c>
      <c r="G3646" s="1">
        <f t="shared" si="56"/>
        <v>0.09</v>
      </c>
    </row>
    <row r="3647" spans="1:7" x14ac:dyDescent="0.35">
      <c r="A3647" t="s">
        <v>1021</v>
      </c>
      <c r="B3647" t="s">
        <v>998</v>
      </c>
      <c r="C3647" t="s">
        <v>957</v>
      </c>
      <c r="D3647">
        <v>4</v>
      </c>
      <c r="E3647">
        <v>4200</v>
      </c>
      <c r="F3647">
        <v>278100</v>
      </c>
      <c r="G3647" s="1">
        <f t="shared" si="56"/>
        <v>27.81</v>
      </c>
    </row>
    <row r="3648" spans="1:7" x14ac:dyDescent="0.35">
      <c r="A3648" t="s">
        <v>1021</v>
      </c>
      <c r="B3648" t="s">
        <v>998</v>
      </c>
      <c r="C3648" t="s">
        <v>957</v>
      </c>
      <c r="D3648">
        <v>5</v>
      </c>
      <c r="E3648">
        <v>1380</v>
      </c>
      <c r="F3648">
        <v>63000</v>
      </c>
      <c r="G3648" s="1">
        <f t="shared" si="56"/>
        <v>6.3</v>
      </c>
    </row>
    <row r="3649" spans="1:7" x14ac:dyDescent="0.35">
      <c r="A3649" t="s">
        <v>1021</v>
      </c>
      <c r="B3649" t="s">
        <v>998</v>
      </c>
      <c r="C3649" t="s">
        <v>957</v>
      </c>
      <c r="D3649">
        <v>4</v>
      </c>
      <c r="E3649">
        <v>600</v>
      </c>
      <c r="F3649">
        <v>9900</v>
      </c>
      <c r="G3649" s="1">
        <f t="shared" si="56"/>
        <v>0.99</v>
      </c>
    </row>
    <row r="3650" spans="1:7" x14ac:dyDescent="0.35">
      <c r="A3650" t="s">
        <v>1021</v>
      </c>
      <c r="B3650" t="s">
        <v>998</v>
      </c>
      <c r="C3650" t="s">
        <v>957</v>
      </c>
      <c r="D3650">
        <v>5</v>
      </c>
      <c r="E3650">
        <v>13020</v>
      </c>
      <c r="F3650">
        <v>2703600</v>
      </c>
      <c r="G3650" s="1">
        <f t="shared" si="56"/>
        <v>270.36</v>
      </c>
    </row>
    <row r="3651" spans="1:7" x14ac:dyDescent="0.35">
      <c r="A3651" t="s">
        <v>1021</v>
      </c>
      <c r="B3651" t="s">
        <v>998</v>
      </c>
      <c r="C3651" t="s">
        <v>957</v>
      </c>
      <c r="D3651">
        <v>4</v>
      </c>
      <c r="E3651">
        <v>53820</v>
      </c>
      <c r="F3651">
        <v>32369400</v>
      </c>
      <c r="G3651" s="1">
        <f t="shared" ref="G3651:G3714" si="57">+F3651/10000</f>
        <v>3236.94</v>
      </c>
    </row>
    <row r="3652" spans="1:7" x14ac:dyDescent="0.35">
      <c r="A3652" t="s">
        <v>1021</v>
      </c>
      <c r="B3652" t="s">
        <v>998</v>
      </c>
      <c r="C3652" t="s">
        <v>957</v>
      </c>
      <c r="D3652">
        <v>4</v>
      </c>
      <c r="E3652">
        <v>48383.728151000003</v>
      </c>
      <c r="F3652">
        <v>13677481.073194999</v>
      </c>
      <c r="G3652" s="1">
        <f t="shared" si="57"/>
        <v>1367.7481073194999</v>
      </c>
    </row>
    <row r="3653" spans="1:7" x14ac:dyDescent="0.35">
      <c r="A3653" t="s">
        <v>1021</v>
      </c>
      <c r="B3653" t="s">
        <v>998</v>
      </c>
      <c r="C3653" t="s">
        <v>957</v>
      </c>
      <c r="D3653">
        <v>4</v>
      </c>
      <c r="E3653">
        <v>332882.17803399998</v>
      </c>
      <c r="F3653">
        <v>280321656.43082601</v>
      </c>
      <c r="G3653" s="1">
        <f t="shared" si="57"/>
        <v>28032.165643082601</v>
      </c>
    </row>
    <row r="3654" spans="1:7" x14ac:dyDescent="0.35">
      <c r="A3654" t="s">
        <v>1021</v>
      </c>
      <c r="B3654" t="s">
        <v>998</v>
      </c>
      <c r="C3654" t="s">
        <v>957</v>
      </c>
      <c r="D3654">
        <v>4</v>
      </c>
      <c r="E3654">
        <v>5820</v>
      </c>
      <c r="F3654">
        <v>657000</v>
      </c>
      <c r="G3654" s="1">
        <f t="shared" si="57"/>
        <v>65.7</v>
      </c>
    </row>
    <row r="3655" spans="1:7" x14ac:dyDescent="0.35">
      <c r="A3655" t="s">
        <v>1021</v>
      </c>
      <c r="B3655" t="s">
        <v>998</v>
      </c>
      <c r="C3655" t="s">
        <v>957</v>
      </c>
      <c r="D3655">
        <v>4</v>
      </c>
      <c r="E3655">
        <v>28250.153550999999</v>
      </c>
      <c r="F3655">
        <v>11936543.971042</v>
      </c>
      <c r="G3655" s="1">
        <f t="shared" si="57"/>
        <v>1193.6543971041999</v>
      </c>
    </row>
    <row r="3656" spans="1:7" x14ac:dyDescent="0.35">
      <c r="A3656" t="s">
        <v>1021</v>
      </c>
      <c r="B3656" t="s">
        <v>998</v>
      </c>
      <c r="C3656" t="s">
        <v>957</v>
      </c>
      <c r="D3656">
        <v>5</v>
      </c>
      <c r="E3656">
        <v>470884.983924</v>
      </c>
      <c r="F3656">
        <v>615116317.11054206</v>
      </c>
      <c r="G3656" s="1">
        <f t="shared" si="57"/>
        <v>61511.631711054208</v>
      </c>
    </row>
    <row r="3657" spans="1:7" x14ac:dyDescent="0.35">
      <c r="A3657" t="s">
        <v>1029</v>
      </c>
      <c r="B3657" t="s">
        <v>1030</v>
      </c>
      <c r="C3657" t="s">
        <v>840</v>
      </c>
      <c r="D3657">
        <v>3</v>
      </c>
      <c r="E3657">
        <v>318906.21997199999</v>
      </c>
      <c r="F3657">
        <v>1030010.4901159999</v>
      </c>
      <c r="G3657" s="1">
        <f t="shared" si="57"/>
        <v>103.00104901159999</v>
      </c>
    </row>
    <row r="3658" spans="1:7" x14ac:dyDescent="0.35">
      <c r="A3658" t="s">
        <v>1029</v>
      </c>
      <c r="B3658" t="s">
        <v>1030</v>
      </c>
      <c r="C3658" t="s">
        <v>840</v>
      </c>
      <c r="D3658">
        <v>3</v>
      </c>
      <c r="E3658">
        <v>1188384.663676</v>
      </c>
      <c r="F3658">
        <v>13883211053.650499</v>
      </c>
      <c r="G3658" s="1">
        <f t="shared" si="57"/>
        <v>1388321.10536505</v>
      </c>
    </row>
    <row r="3659" spans="1:7" x14ac:dyDescent="0.35">
      <c r="A3659" t="s">
        <v>1032</v>
      </c>
      <c r="B3659" t="s">
        <v>1033</v>
      </c>
      <c r="C3659" t="s">
        <v>992</v>
      </c>
      <c r="D3659">
        <v>5</v>
      </c>
      <c r="E3659">
        <v>86721.752999999997</v>
      </c>
      <c r="F3659">
        <v>76934896.996896997</v>
      </c>
      <c r="G3659" s="1">
        <f t="shared" si="57"/>
        <v>7693.4896996896996</v>
      </c>
    </row>
    <row r="3660" spans="1:7" x14ac:dyDescent="0.35">
      <c r="A3660" t="s">
        <v>1626</v>
      </c>
      <c r="B3660" t="s">
        <v>998</v>
      </c>
      <c r="C3660" t="s">
        <v>957</v>
      </c>
      <c r="D3660">
        <v>5</v>
      </c>
      <c r="E3660">
        <v>134.505053</v>
      </c>
      <c r="F3660">
        <v>401.76552099999998</v>
      </c>
      <c r="G3660" s="1">
        <f t="shared" si="57"/>
        <v>4.0176552099999999E-2</v>
      </c>
    </row>
    <row r="3661" spans="1:7" x14ac:dyDescent="0.35">
      <c r="A3661" t="s">
        <v>1626</v>
      </c>
      <c r="B3661" t="s">
        <v>998</v>
      </c>
      <c r="C3661" t="s">
        <v>957</v>
      </c>
      <c r="D3661">
        <v>4</v>
      </c>
      <c r="E3661">
        <v>221.41557299999999</v>
      </c>
      <c r="F3661">
        <v>778.14161300000001</v>
      </c>
      <c r="G3661" s="1">
        <f t="shared" si="57"/>
        <v>7.7814161300000004E-2</v>
      </c>
    </row>
    <row r="3662" spans="1:7" x14ac:dyDescent="0.35">
      <c r="A3662" t="s">
        <v>1626</v>
      </c>
      <c r="B3662" t="s">
        <v>998</v>
      </c>
      <c r="C3662" t="s">
        <v>957</v>
      </c>
      <c r="D3662">
        <v>4</v>
      </c>
      <c r="E3662">
        <v>22344.794364000001</v>
      </c>
      <c r="F3662">
        <v>73824.464764999997</v>
      </c>
      <c r="G3662" s="1">
        <f t="shared" si="57"/>
        <v>7.3824464764999993</v>
      </c>
    </row>
    <row r="3663" spans="1:7" x14ac:dyDescent="0.35">
      <c r="A3663" t="s">
        <v>1626</v>
      </c>
      <c r="B3663" t="s">
        <v>998</v>
      </c>
      <c r="C3663" t="s">
        <v>957</v>
      </c>
      <c r="D3663">
        <v>5</v>
      </c>
      <c r="E3663">
        <v>3910.532072</v>
      </c>
      <c r="F3663">
        <v>10326.761893000001</v>
      </c>
      <c r="G3663" s="1">
        <f t="shared" si="57"/>
        <v>1.0326761893</v>
      </c>
    </row>
    <row r="3664" spans="1:7" x14ac:dyDescent="0.35">
      <c r="A3664" t="s">
        <v>1626</v>
      </c>
      <c r="B3664" t="s">
        <v>998</v>
      </c>
      <c r="C3664" t="s">
        <v>957</v>
      </c>
      <c r="D3664">
        <v>3</v>
      </c>
      <c r="E3664">
        <v>12475.02059</v>
      </c>
      <c r="F3664">
        <v>40495.919301000002</v>
      </c>
      <c r="G3664" s="1">
        <f t="shared" si="57"/>
        <v>4.0495919301000001</v>
      </c>
    </row>
    <row r="3665" spans="1:7" x14ac:dyDescent="0.35">
      <c r="A3665" t="s">
        <v>1626</v>
      </c>
      <c r="B3665" t="s">
        <v>998</v>
      </c>
      <c r="C3665" t="s">
        <v>957</v>
      </c>
      <c r="D3665">
        <v>5</v>
      </c>
      <c r="E3665">
        <v>3660</v>
      </c>
      <c r="F3665">
        <v>126900</v>
      </c>
      <c r="G3665" s="1">
        <f t="shared" si="57"/>
        <v>12.69</v>
      </c>
    </row>
    <row r="3666" spans="1:7" x14ac:dyDescent="0.35">
      <c r="A3666" t="s">
        <v>1626</v>
      </c>
      <c r="B3666" t="s">
        <v>998</v>
      </c>
      <c r="C3666" t="s">
        <v>957</v>
      </c>
      <c r="D3666">
        <v>5</v>
      </c>
      <c r="E3666">
        <v>2800.5218599999998</v>
      </c>
      <c r="F3666">
        <v>120276.71426199999</v>
      </c>
      <c r="G3666" s="1">
        <f t="shared" si="57"/>
        <v>12.0276714262</v>
      </c>
    </row>
    <row r="3667" spans="1:7" x14ac:dyDescent="0.35">
      <c r="A3667" t="s">
        <v>1626</v>
      </c>
      <c r="B3667" t="s">
        <v>998</v>
      </c>
      <c r="C3667" t="s">
        <v>957</v>
      </c>
      <c r="D3667">
        <v>4</v>
      </c>
      <c r="E3667">
        <v>180</v>
      </c>
      <c r="F3667">
        <v>1800</v>
      </c>
      <c r="G3667" s="1">
        <f t="shared" si="57"/>
        <v>0.18</v>
      </c>
    </row>
    <row r="3668" spans="1:7" x14ac:dyDescent="0.35">
      <c r="A3668" t="s">
        <v>1626</v>
      </c>
      <c r="B3668" t="s">
        <v>998</v>
      </c>
      <c r="C3668" t="s">
        <v>957</v>
      </c>
      <c r="D3668">
        <v>5</v>
      </c>
      <c r="E3668">
        <v>6840</v>
      </c>
      <c r="F3668">
        <v>431100</v>
      </c>
      <c r="G3668" s="1">
        <f t="shared" si="57"/>
        <v>43.11</v>
      </c>
    </row>
    <row r="3669" spans="1:7" x14ac:dyDescent="0.35">
      <c r="A3669" t="s">
        <v>1626</v>
      </c>
      <c r="B3669" t="s">
        <v>998</v>
      </c>
      <c r="C3669" t="s">
        <v>957</v>
      </c>
      <c r="D3669">
        <v>5</v>
      </c>
      <c r="E3669">
        <v>5100</v>
      </c>
      <c r="F3669">
        <v>212400</v>
      </c>
      <c r="G3669" s="1">
        <f t="shared" si="57"/>
        <v>21.24</v>
      </c>
    </row>
    <row r="3670" spans="1:7" x14ac:dyDescent="0.35">
      <c r="A3670" t="s">
        <v>1626</v>
      </c>
      <c r="B3670" t="s">
        <v>998</v>
      </c>
      <c r="C3670" t="s">
        <v>957</v>
      </c>
      <c r="D3670">
        <v>5</v>
      </c>
      <c r="E3670">
        <v>3000</v>
      </c>
      <c r="F3670">
        <v>135900</v>
      </c>
      <c r="G3670" s="1">
        <f t="shared" si="57"/>
        <v>13.59</v>
      </c>
    </row>
    <row r="3671" spans="1:7" x14ac:dyDescent="0.35">
      <c r="A3671" t="s">
        <v>1626</v>
      </c>
      <c r="B3671" t="s">
        <v>998</v>
      </c>
      <c r="C3671" t="s">
        <v>957</v>
      </c>
      <c r="D3671">
        <v>5</v>
      </c>
      <c r="E3671">
        <v>3840</v>
      </c>
      <c r="F3671">
        <v>130500</v>
      </c>
      <c r="G3671" s="1">
        <f t="shared" si="57"/>
        <v>13.05</v>
      </c>
    </row>
    <row r="3672" spans="1:7" x14ac:dyDescent="0.35">
      <c r="A3672" t="s">
        <v>1626</v>
      </c>
      <c r="B3672" t="s">
        <v>998</v>
      </c>
      <c r="C3672" t="s">
        <v>957</v>
      </c>
      <c r="D3672">
        <v>4</v>
      </c>
      <c r="E3672">
        <v>560.51066700000001</v>
      </c>
      <c r="F3672">
        <v>10161.129207</v>
      </c>
      <c r="G3672" s="1">
        <f t="shared" si="57"/>
        <v>1.0161129206999999</v>
      </c>
    </row>
    <row r="3673" spans="1:7" x14ac:dyDescent="0.35">
      <c r="A3673" t="s">
        <v>1626</v>
      </c>
      <c r="B3673" t="s">
        <v>998</v>
      </c>
      <c r="C3673" t="s">
        <v>957</v>
      </c>
      <c r="D3673">
        <v>5</v>
      </c>
      <c r="E3673">
        <v>1200</v>
      </c>
      <c r="F3673">
        <v>31500</v>
      </c>
      <c r="G3673" s="1">
        <f t="shared" si="57"/>
        <v>3.15</v>
      </c>
    </row>
    <row r="3674" spans="1:7" x14ac:dyDescent="0.35">
      <c r="A3674" t="s">
        <v>1626</v>
      </c>
      <c r="B3674" t="s">
        <v>998</v>
      </c>
      <c r="C3674" t="s">
        <v>957</v>
      </c>
      <c r="D3674">
        <v>5</v>
      </c>
      <c r="E3674">
        <v>5940</v>
      </c>
      <c r="F3674">
        <v>471600</v>
      </c>
      <c r="G3674" s="1">
        <f t="shared" si="57"/>
        <v>47.16</v>
      </c>
    </row>
    <row r="3675" spans="1:7" x14ac:dyDescent="0.35">
      <c r="A3675" t="s">
        <v>1626</v>
      </c>
      <c r="B3675" t="s">
        <v>998</v>
      </c>
      <c r="C3675" t="s">
        <v>957</v>
      </c>
      <c r="D3675">
        <v>5</v>
      </c>
      <c r="E3675">
        <v>7200</v>
      </c>
      <c r="F3675">
        <v>401400</v>
      </c>
      <c r="G3675" s="1">
        <f t="shared" si="57"/>
        <v>40.14</v>
      </c>
    </row>
    <row r="3676" spans="1:7" x14ac:dyDescent="0.35">
      <c r="A3676" t="s">
        <v>1626</v>
      </c>
      <c r="B3676" t="s">
        <v>998</v>
      </c>
      <c r="C3676" t="s">
        <v>957</v>
      </c>
      <c r="D3676">
        <v>5</v>
      </c>
      <c r="E3676">
        <v>3583.837149</v>
      </c>
      <c r="F3676">
        <v>164983.54420800001</v>
      </c>
      <c r="G3676" s="1">
        <f t="shared" si="57"/>
        <v>16.498354420800002</v>
      </c>
    </row>
    <row r="3677" spans="1:7" x14ac:dyDescent="0.35">
      <c r="A3677" t="s">
        <v>1626</v>
      </c>
      <c r="B3677" t="s">
        <v>998</v>
      </c>
      <c r="C3677" t="s">
        <v>957</v>
      </c>
      <c r="D3677">
        <v>5</v>
      </c>
      <c r="E3677">
        <v>9060</v>
      </c>
      <c r="F3677">
        <v>466200</v>
      </c>
      <c r="G3677" s="1">
        <f t="shared" si="57"/>
        <v>46.62</v>
      </c>
    </row>
    <row r="3678" spans="1:7" x14ac:dyDescent="0.35">
      <c r="A3678" t="s">
        <v>1626</v>
      </c>
      <c r="B3678" t="s">
        <v>998</v>
      </c>
      <c r="C3678" t="s">
        <v>957</v>
      </c>
      <c r="D3678">
        <v>5</v>
      </c>
      <c r="E3678">
        <v>5940</v>
      </c>
      <c r="F3678">
        <v>302400</v>
      </c>
      <c r="G3678" s="1">
        <f t="shared" si="57"/>
        <v>30.24</v>
      </c>
    </row>
    <row r="3679" spans="1:7" x14ac:dyDescent="0.35">
      <c r="A3679" t="s">
        <v>1626</v>
      </c>
      <c r="B3679" t="s">
        <v>998</v>
      </c>
      <c r="C3679" t="s">
        <v>957</v>
      </c>
      <c r="D3679">
        <v>4</v>
      </c>
      <c r="E3679">
        <v>660</v>
      </c>
      <c r="F3679">
        <v>12600</v>
      </c>
      <c r="G3679" s="1">
        <f t="shared" si="57"/>
        <v>1.26</v>
      </c>
    </row>
    <row r="3680" spans="1:7" x14ac:dyDescent="0.35">
      <c r="A3680" t="s">
        <v>1626</v>
      </c>
      <c r="B3680" t="s">
        <v>998</v>
      </c>
      <c r="C3680" t="s">
        <v>957</v>
      </c>
      <c r="D3680">
        <v>4</v>
      </c>
      <c r="E3680">
        <v>1500</v>
      </c>
      <c r="F3680">
        <v>41400</v>
      </c>
      <c r="G3680" s="1">
        <f t="shared" si="57"/>
        <v>4.1399999999999997</v>
      </c>
    </row>
    <row r="3681" spans="1:7" x14ac:dyDescent="0.35">
      <c r="A3681" t="s">
        <v>1626</v>
      </c>
      <c r="B3681" t="s">
        <v>998</v>
      </c>
      <c r="C3681" t="s">
        <v>957</v>
      </c>
      <c r="D3681">
        <v>4</v>
      </c>
      <c r="E3681">
        <v>120</v>
      </c>
      <c r="F3681">
        <v>900</v>
      </c>
      <c r="G3681" s="1">
        <f t="shared" si="57"/>
        <v>0.09</v>
      </c>
    </row>
    <row r="3682" spans="1:7" x14ac:dyDescent="0.35">
      <c r="A3682" t="s">
        <v>1626</v>
      </c>
      <c r="B3682" t="s">
        <v>998</v>
      </c>
      <c r="C3682" t="s">
        <v>957</v>
      </c>
      <c r="D3682">
        <v>5</v>
      </c>
      <c r="E3682">
        <v>14700</v>
      </c>
      <c r="F3682">
        <v>1767600</v>
      </c>
      <c r="G3682" s="1">
        <f t="shared" si="57"/>
        <v>176.76</v>
      </c>
    </row>
    <row r="3683" spans="1:7" x14ac:dyDescent="0.35">
      <c r="A3683" t="s">
        <v>1626</v>
      </c>
      <c r="B3683" t="s">
        <v>998</v>
      </c>
      <c r="C3683" t="s">
        <v>957</v>
      </c>
      <c r="D3683">
        <v>5</v>
      </c>
      <c r="E3683">
        <v>8040</v>
      </c>
      <c r="F3683">
        <v>344700</v>
      </c>
      <c r="G3683" s="1">
        <f t="shared" si="57"/>
        <v>34.47</v>
      </c>
    </row>
    <row r="3684" spans="1:7" x14ac:dyDescent="0.35">
      <c r="A3684" t="s">
        <v>1626</v>
      </c>
      <c r="B3684" t="s">
        <v>998</v>
      </c>
      <c r="C3684" t="s">
        <v>957</v>
      </c>
      <c r="D3684">
        <v>5</v>
      </c>
      <c r="E3684">
        <v>4020</v>
      </c>
      <c r="F3684">
        <v>205200</v>
      </c>
      <c r="G3684" s="1">
        <f t="shared" si="57"/>
        <v>20.52</v>
      </c>
    </row>
    <row r="3685" spans="1:7" x14ac:dyDescent="0.35">
      <c r="A3685" t="s">
        <v>1626</v>
      </c>
      <c r="B3685" t="s">
        <v>998</v>
      </c>
      <c r="C3685" t="s">
        <v>957</v>
      </c>
      <c r="D3685">
        <v>4</v>
      </c>
      <c r="E3685">
        <v>120</v>
      </c>
      <c r="F3685">
        <v>900</v>
      </c>
      <c r="G3685" s="1">
        <f t="shared" si="57"/>
        <v>0.09</v>
      </c>
    </row>
    <row r="3686" spans="1:7" x14ac:dyDescent="0.35">
      <c r="A3686" t="s">
        <v>1626</v>
      </c>
      <c r="B3686" t="s">
        <v>998</v>
      </c>
      <c r="C3686" t="s">
        <v>957</v>
      </c>
      <c r="D3686">
        <v>4</v>
      </c>
      <c r="E3686">
        <v>120</v>
      </c>
      <c r="F3686">
        <v>900</v>
      </c>
      <c r="G3686" s="1">
        <f t="shared" si="57"/>
        <v>0.09</v>
      </c>
    </row>
    <row r="3687" spans="1:7" x14ac:dyDescent="0.35">
      <c r="A3687" t="s">
        <v>1626</v>
      </c>
      <c r="B3687" t="s">
        <v>998</v>
      </c>
      <c r="C3687" t="s">
        <v>957</v>
      </c>
      <c r="D3687">
        <v>4</v>
      </c>
      <c r="E3687">
        <v>720</v>
      </c>
      <c r="F3687">
        <v>10800</v>
      </c>
      <c r="G3687" s="1">
        <f t="shared" si="57"/>
        <v>1.08</v>
      </c>
    </row>
    <row r="3688" spans="1:7" x14ac:dyDescent="0.35">
      <c r="A3688" t="s">
        <v>1626</v>
      </c>
      <c r="B3688" t="s">
        <v>998</v>
      </c>
      <c r="C3688" t="s">
        <v>957</v>
      </c>
      <c r="D3688">
        <v>5</v>
      </c>
      <c r="E3688">
        <v>3360</v>
      </c>
      <c r="F3688">
        <v>123300</v>
      </c>
      <c r="G3688" s="1">
        <f t="shared" si="57"/>
        <v>12.33</v>
      </c>
    </row>
    <row r="3689" spans="1:7" x14ac:dyDescent="0.35">
      <c r="A3689" t="s">
        <v>1626</v>
      </c>
      <c r="B3689" t="s">
        <v>998</v>
      </c>
      <c r="C3689" t="s">
        <v>957</v>
      </c>
      <c r="D3689">
        <v>5</v>
      </c>
      <c r="E3689">
        <v>3300</v>
      </c>
      <c r="F3689">
        <v>147600</v>
      </c>
      <c r="G3689" s="1">
        <f t="shared" si="57"/>
        <v>14.76</v>
      </c>
    </row>
    <row r="3690" spans="1:7" x14ac:dyDescent="0.35">
      <c r="A3690" t="s">
        <v>1626</v>
      </c>
      <c r="B3690" t="s">
        <v>998</v>
      </c>
      <c r="C3690" t="s">
        <v>957</v>
      </c>
      <c r="D3690">
        <v>5</v>
      </c>
      <c r="E3690">
        <v>3420</v>
      </c>
      <c r="F3690">
        <v>156600</v>
      </c>
      <c r="G3690" s="1">
        <f t="shared" si="57"/>
        <v>15.66</v>
      </c>
    </row>
    <row r="3691" spans="1:7" x14ac:dyDescent="0.35">
      <c r="A3691" t="s">
        <v>1626</v>
      </c>
      <c r="B3691" t="s">
        <v>998</v>
      </c>
      <c r="C3691" t="s">
        <v>957</v>
      </c>
      <c r="D3691">
        <v>4</v>
      </c>
      <c r="E3691">
        <v>3000</v>
      </c>
      <c r="F3691">
        <v>121500</v>
      </c>
      <c r="G3691" s="1">
        <f t="shared" si="57"/>
        <v>12.15</v>
      </c>
    </row>
    <row r="3692" spans="1:7" x14ac:dyDescent="0.35">
      <c r="A3692" t="s">
        <v>1626</v>
      </c>
      <c r="B3692" t="s">
        <v>998</v>
      </c>
      <c r="C3692" t="s">
        <v>957</v>
      </c>
      <c r="D3692">
        <v>5</v>
      </c>
      <c r="E3692">
        <v>28080</v>
      </c>
      <c r="F3692">
        <v>2099700</v>
      </c>
      <c r="G3692" s="1">
        <f t="shared" si="57"/>
        <v>209.97</v>
      </c>
    </row>
    <row r="3693" spans="1:7" x14ac:dyDescent="0.35">
      <c r="A3693" t="s">
        <v>1626</v>
      </c>
      <c r="B3693" t="s">
        <v>998</v>
      </c>
      <c r="C3693" t="s">
        <v>957</v>
      </c>
      <c r="D3693">
        <v>5</v>
      </c>
      <c r="E3693">
        <v>10500</v>
      </c>
      <c r="F3693">
        <v>592200</v>
      </c>
      <c r="G3693" s="1">
        <f t="shared" si="57"/>
        <v>59.22</v>
      </c>
    </row>
    <row r="3694" spans="1:7" x14ac:dyDescent="0.35">
      <c r="A3694" t="s">
        <v>1626</v>
      </c>
      <c r="B3694" t="s">
        <v>998</v>
      </c>
      <c r="C3694" t="s">
        <v>957</v>
      </c>
      <c r="D3694">
        <v>5</v>
      </c>
      <c r="E3694">
        <v>420</v>
      </c>
      <c r="F3694">
        <v>7200</v>
      </c>
      <c r="G3694" s="1">
        <f t="shared" si="57"/>
        <v>0.72</v>
      </c>
    </row>
    <row r="3695" spans="1:7" x14ac:dyDescent="0.35">
      <c r="A3695" t="s">
        <v>1626</v>
      </c>
      <c r="B3695" t="s">
        <v>998</v>
      </c>
      <c r="C3695" t="s">
        <v>957</v>
      </c>
      <c r="D3695">
        <v>5</v>
      </c>
      <c r="E3695">
        <v>21475.814215999999</v>
      </c>
      <c r="F3695">
        <v>12868772.04941</v>
      </c>
      <c r="G3695" s="1">
        <f t="shared" si="57"/>
        <v>1286.8772049409999</v>
      </c>
    </row>
    <row r="3696" spans="1:7" x14ac:dyDescent="0.35">
      <c r="A3696" t="s">
        <v>1626</v>
      </c>
      <c r="B3696" t="s">
        <v>998</v>
      </c>
      <c r="C3696" t="s">
        <v>957</v>
      </c>
      <c r="D3696">
        <v>4</v>
      </c>
      <c r="E3696">
        <v>120</v>
      </c>
      <c r="F3696">
        <v>900</v>
      </c>
      <c r="G3696" s="1">
        <f t="shared" si="57"/>
        <v>0.09</v>
      </c>
    </row>
    <row r="3697" spans="1:7" x14ac:dyDescent="0.35">
      <c r="A3697" t="s">
        <v>1626</v>
      </c>
      <c r="B3697" t="s">
        <v>998</v>
      </c>
      <c r="C3697" t="s">
        <v>957</v>
      </c>
      <c r="D3697">
        <v>5</v>
      </c>
      <c r="E3697">
        <v>2400</v>
      </c>
      <c r="F3697">
        <v>159300</v>
      </c>
      <c r="G3697" s="1">
        <f t="shared" si="57"/>
        <v>15.93</v>
      </c>
    </row>
    <row r="3698" spans="1:7" x14ac:dyDescent="0.35">
      <c r="A3698" t="s">
        <v>1626</v>
      </c>
      <c r="B3698" t="s">
        <v>998</v>
      </c>
      <c r="C3698" t="s">
        <v>957</v>
      </c>
      <c r="D3698">
        <v>5</v>
      </c>
      <c r="E3698">
        <v>3180</v>
      </c>
      <c r="F3698">
        <v>138600</v>
      </c>
      <c r="G3698" s="1">
        <f t="shared" si="57"/>
        <v>13.86</v>
      </c>
    </row>
    <row r="3699" spans="1:7" x14ac:dyDescent="0.35">
      <c r="A3699" t="s">
        <v>1626</v>
      </c>
      <c r="B3699" t="s">
        <v>998</v>
      </c>
      <c r="C3699" t="s">
        <v>957</v>
      </c>
      <c r="D3699">
        <v>4</v>
      </c>
      <c r="E3699">
        <v>120</v>
      </c>
      <c r="F3699">
        <v>900</v>
      </c>
      <c r="G3699" s="1">
        <f t="shared" si="57"/>
        <v>0.09</v>
      </c>
    </row>
    <row r="3700" spans="1:7" x14ac:dyDescent="0.35">
      <c r="A3700" t="s">
        <v>1626</v>
      </c>
      <c r="B3700" t="s">
        <v>998</v>
      </c>
      <c r="C3700" t="s">
        <v>957</v>
      </c>
      <c r="D3700">
        <v>5</v>
      </c>
      <c r="E3700">
        <v>7260</v>
      </c>
      <c r="F3700">
        <v>205200</v>
      </c>
      <c r="G3700" s="1">
        <f t="shared" si="57"/>
        <v>20.52</v>
      </c>
    </row>
    <row r="3701" spans="1:7" x14ac:dyDescent="0.35">
      <c r="A3701" t="s">
        <v>1626</v>
      </c>
      <c r="B3701" t="s">
        <v>998</v>
      </c>
      <c r="C3701" t="s">
        <v>957</v>
      </c>
      <c r="D3701">
        <v>4</v>
      </c>
      <c r="E3701">
        <v>120</v>
      </c>
      <c r="F3701">
        <v>900</v>
      </c>
      <c r="G3701" s="1">
        <f t="shared" si="57"/>
        <v>0.09</v>
      </c>
    </row>
    <row r="3702" spans="1:7" x14ac:dyDescent="0.35">
      <c r="A3702" t="s">
        <v>1626</v>
      </c>
      <c r="B3702" t="s">
        <v>998</v>
      </c>
      <c r="C3702" t="s">
        <v>957</v>
      </c>
      <c r="D3702">
        <v>4</v>
      </c>
      <c r="E3702">
        <v>300</v>
      </c>
      <c r="F3702">
        <v>4500</v>
      </c>
      <c r="G3702" s="1">
        <f t="shared" si="57"/>
        <v>0.45</v>
      </c>
    </row>
    <row r="3703" spans="1:7" x14ac:dyDescent="0.35">
      <c r="A3703" t="s">
        <v>1626</v>
      </c>
      <c r="B3703" t="s">
        <v>998</v>
      </c>
      <c r="C3703" t="s">
        <v>957</v>
      </c>
      <c r="D3703">
        <v>4</v>
      </c>
      <c r="E3703">
        <v>120</v>
      </c>
      <c r="F3703">
        <v>900</v>
      </c>
      <c r="G3703" s="1">
        <f t="shared" si="57"/>
        <v>0.09</v>
      </c>
    </row>
    <row r="3704" spans="1:7" x14ac:dyDescent="0.35">
      <c r="A3704" t="s">
        <v>1626</v>
      </c>
      <c r="B3704" t="s">
        <v>998</v>
      </c>
      <c r="C3704" t="s">
        <v>957</v>
      </c>
      <c r="D3704">
        <v>3</v>
      </c>
      <c r="E3704">
        <v>780</v>
      </c>
      <c r="F3704">
        <v>16200</v>
      </c>
      <c r="G3704" s="1">
        <f t="shared" si="57"/>
        <v>1.62</v>
      </c>
    </row>
    <row r="3705" spans="1:7" x14ac:dyDescent="0.35">
      <c r="A3705" t="s">
        <v>1626</v>
      </c>
      <c r="B3705" t="s">
        <v>998</v>
      </c>
      <c r="C3705" t="s">
        <v>957</v>
      </c>
      <c r="D3705">
        <v>4</v>
      </c>
      <c r="E3705">
        <v>3300</v>
      </c>
      <c r="F3705">
        <v>209700</v>
      </c>
      <c r="G3705" s="1">
        <f t="shared" si="57"/>
        <v>20.97</v>
      </c>
    </row>
    <row r="3706" spans="1:7" x14ac:dyDescent="0.35">
      <c r="A3706" t="s">
        <v>1626</v>
      </c>
      <c r="B3706" t="s">
        <v>998</v>
      </c>
      <c r="C3706" t="s">
        <v>957</v>
      </c>
      <c r="D3706">
        <v>5</v>
      </c>
      <c r="E3706">
        <v>3420</v>
      </c>
      <c r="F3706">
        <v>146700</v>
      </c>
      <c r="G3706" s="1">
        <f t="shared" si="57"/>
        <v>14.67</v>
      </c>
    </row>
    <row r="3707" spans="1:7" x14ac:dyDescent="0.35">
      <c r="A3707" t="s">
        <v>1626</v>
      </c>
      <c r="B3707" t="s">
        <v>998</v>
      </c>
      <c r="C3707" t="s">
        <v>957</v>
      </c>
      <c r="D3707">
        <v>5</v>
      </c>
      <c r="E3707">
        <v>7800</v>
      </c>
      <c r="F3707">
        <v>617400</v>
      </c>
      <c r="G3707" s="1">
        <f t="shared" si="57"/>
        <v>61.74</v>
      </c>
    </row>
    <row r="3708" spans="1:7" x14ac:dyDescent="0.35">
      <c r="A3708" t="s">
        <v>1626</v>
      </c>
      <c r="B3708" t="s">
        <v>998</v>
      </c>
      <c r="C3708" t="s">
        <v>957</v>
      </c>
      <c r="D3708">
        <v>4</v>
      </c>
      <c r="E3708">
        <v>4080</v>
      </c>
      <c r="F3708">
        <v>277200</v>
      </c>
      <c r="G3708" s="1">
        <f t="shared" si="57"/>
        <v>27.72</v>
      </c>
    </row>
    <row r="3709" spans="1:7" x14ac:dyDescent="0.35">
      <c r="A3709" t="s">
        <v>1626</v>
      </c>
      <c r="B3709" t="s">
        <v>998</v>
      </c>
      <c r="C3709" t="s">
        <v>957</v>
      </c>
      <c r="D3709">
        <v>5</v>
      </c>
      <c r="E3709">
        <v>600</v>
      </c>
      <c r="F3709">
        <v>9000</v>
      </c>
      <c r="G3709" s="1">
        <f t="shared" si="57"/>
        <v>0.9</v>
      </c>
    </row>
    <row r="3710" spans="1:7" x14ac:dyDescent="0.35">
      <c r="A3710" t="s">
        <v>1626</v>
      </c>
      <c r="B3710" t="s">
        <v>998</v>
      </c>
      <c r="C3710" t="s">
        <v>957</v>
      </c>
      <c r="D3710">
        <v>4</v>
      </c>
      <c r="E3710">
        <v>196615.44184799999</v>
      </c>
      <c r="F3710">
        <v>75027092.744583994</v>
      </c>
      <c r="G3710" s="1">
        <f t="shared" si="57"/>
        <v>7502.7092744583997</v>
      </c>
    </row>
    <row r="3711" spans="1:7" x14ac:dyDescent="0.35">
      <c r="A3711" t="s">
        <v>1626</v>
      </c>
      <c r="B3711" t="s">
        <v>998</v>
      </c>
      <c r="C3711" t="s">
        <v>957</v>
      </c>
      <c r="D3711">
        <v>4</v>
      </c>
      <c r="E3711">
        <v>600</v>
      </c>
      <c r="F3711">
        <v>9900</v>
      </c>
      <c r="G3711" s="1">
        <f t="shared" si="57"/>
        <v>0.99</v>
      </c>
    </row>
    <row r="3712" spans="1:7" x14ac:dyDescent="0.35">
      <c r="A3712" t="s">
        <v>1626</v>
      </c>
      <c r="B3712" t="s">
        <v>998</v>
      </c>
      <c r="C3712" t="s">
        <v>957</v>
      </c>
      <c r="D3712">
        <v>4</v>
      </c>
      <c r="E3712">
        <v>240</v>
      </c>
      <c r="F3712">
        <v>2700</v>
      </c>
      <c r="G3712" s="1">
        <f t="shared" si="57"/>
        <v>0.27</v>
      </c>
    </row>
    <row r="3713" spans="1:7" x14ac:dyDescent="0.35">
      <c r="A3713" t="s">
        <v>1626</v>
      </c>
      <c r="B3713" t="s">
        <v>998</v>
      </c>
      <c r="C3713" t="s">
        <v>957</v>
      </c>
      <c r="D3713">
        <v>4</v>
      </c>
      <c r="E3713">
        <v>5760</v>
      </c>
      <c r="F3713">
        <v>412200</v>
      </c>
      <c r="G3713" s="1">
        <f t="shared" si="57"/>
        <v>41.22</v>
      </c>
    </row>
    <row r="3714" spans="1:7" x14ac:dyDescent="0.35">
      <c r="A3714" t="s">
        <v>1626</v>
      </c>
      <c r="B3714" t="s">
        <v>998</v>
      </c>
      <c r="C3714" t="s">
        <v>957</v>
      </c>
      <c r="D3714">
        <v>4</v>
      </c>
      <c r="E3714">
        <v>600</v>
      </c>
      <c r="F3714">
        <v>11700</v>
      </c>
      <c r="G3714" s="1">
        <f t="shared" si="57"/>
        <v>1.17</v>
      </c>
    </row>
    <row r="3715" spans="1:7" x14ac:dyDescent="0.35">
      <c r="A3715" t="s">
        <v>1626</v>
      </c>
      <c r="B3715" t="s">
        <v>998</v>
      </c>
      <c r="C3715" t="s">
        <v>957</v>
      </c>
      <c r="D3715">
        <v>4</v>
      </c>
      <c r="E3715">
        <v>3420</v>
      </c>
      <c r="F3715">
        <v>265500</v>
      </c>
      <c r="G3715" s="1">
        <f t="shared" ref="G3715:G3778" si="58">+F3715/10000</f>
        <v>26.55</v>
      </c>
    </row>
    <row r="3716" spans="1:7" x14ac:dyDescent="0.35">
      <c r="A3716" t="s">
        <v>1626</v>
      </c>
      <c r="B3716" t="s">
        <v>998</v>
      </c>
      <c r="C3716" t="s">
        <v>957</v>
      </c>
      <c r="D3716">
        <v>5</v>
      </c>
      <c r="E3716">
        <v>11580</v>
      </c>
      <c r="F3716">
        <v>732600</v>
      </c>
      <c r="G3716" s="1">
        <f t="shared" si="58"/>
        <v>73.260000000000005</v>
      </c>
    </row>
    <row r="3717" spans="1:7" x14ac:dyDescent="0.35">
      <c r="A3717" t="s">
        <v>1626</v>
      </c>
      <c r="B3717" t="s">
        <v>998</v>
      </c>
      <c r="C3717" t="s">
        <v>957</v>
      </c>
      <c r="D3717">
        <v>5</v>
      </c>
      <c r="E3717">
        <v>3960</v>
      </c>
      <c r="F3717">
        <v>120600</v>
      </c>
      <c r="G3717" s="1">
        <f t="shared" si="58"/>
        <v>12.06</v>
      </c>
    </row>
    <row r="3718" spans="1:7" x14ac:dyDescent="0.35">
      <c r="A3718" t="s">
        <v>1626</v>
      </c>
      <c r="B3718" t="s">
        <v>998</v>
      </c>
      <c r="C3718" t="s">
        <v>957</v>
      </c>
      <c r="D3718">
        <v>5</v>
      </c>
      <c r="E3718">
        <v>4140</v>
      </c>
      <c r="F3718">
        <v>149400</v>
      </c>
      <c r="G3718" s="1">
        <f t="shared" si="58"/>
        <v>14.94</v>
      </c>
    </row>
    <row r="3719" spans="1:7" x14ac:dyDescent="0.35">
      <c r="A3719" t="s">
        <v>1626</v>
      </c>
      <c r="B3719" t="s">
        <v>998</v>
      </c>
      <c r="C3719" t="s">
        <v>957</v>
      </c>
      <c r="D3719">
        <v>5</v>
      </c>
      <c r="E3719">
        <v>7980</v>
      </c>
      <c r="F3719">
        <v>324000</v>
      </c>
      <c r="G3719" s="1">
        <f t="shared" si="58"/>
        <v>32.4</v>
      </c>
    </row>
    <row r="3720" spans="1:7" x14ac:dyDescent="0.35">
      <c r="A3720" t="s">
        <v>1626</v>
      </c>
      <c r="B3720" t="s">
        <v>998</v>
      </c>
      <c r="C3720" t="s">
        <v>957</v>
      </c>
      <c r="D3720">
        <v>3</v>
      </c>
      <c r="E3720">
        <v>600</v>
      </c>
      <c r="F3720">
        <v>10800</v>
      </c>
      <c r="G3720" s="1">
        <f t="shared" si="58"/>
        <v>1.08</v>
      </c>
    </row>
    <row r="3721" spans="1:7" x14ac:dyDescent="0.35">
      <c r="A3721" t="s">
        <v>1626</v>
      </c>
      <c r="B3721" t="s">
        <v>998</v>
      </c>
      <c r="C3721" t="s">
        <v>957</v>
      </c>
      <c r="D3721">
        <v>5</v>
      </c>
      <c r="E3721">
        <v>8400</v>
      </c>
      <c r="F3721">
        <v>990900</v>
      </c>
      <c r="G3721" s="1">
        <f t="shared" si="58"/>
        <v>99.09</v>
      </c>
    </row>
    <row r="3722" spans="1:7" x14ac:dyDescent="0.35">
      <c r="A3722" t="s">
        <v>1626</v>
      </c>
      <c r="B3722" t="s">
        <v>998</v>
      </c>
      <c r="C3722" t="s">
        <v>957</v>
      </c>
      <c r="D3722">
        <v>5</v>
      </c>
      <c r="E3722">
        <v>3000</v>
      </c>
      <c r="F3722">
        <v>97200</v>
      </c>
      <c r="G3722" s="1">
        <f t="shared" si="58"/>
        <v>9.7200000000000006</v>
      </c>
    </row>
    <row r="3723" spans="1:7" x14ac:dyDescent="0.35">
      <c r="A3723" t="s">
        <v>1626</v>
      </c>
      <c r="B3723" t="s">
        <v>998</v>
      </c>
      <c r="C3723" t="s">
        <v>957</v>
      </c>
      <c r="D3723">
        <v>4</v>
      </c>
      <c r="E3723">
        <v>2940</v>
      </c>
      <c r="F3723">
        <v>125100</v>
      </c>
      <c r="G3723" s="1">
        <f t="shared" si="58"/>
        <v>12.51</v>
      </c>
    </row>
    <row r="3724" spans="1:7" x14ac:dyDescent="0.35">
      <c r="A3724" t="s">
        <v>1626</v>
      </c>
      <c r="B3724" t="s">
        <v>998</v>
      </c>
      <c r="C3724" t="s">
        <v>957</v>
      </c>
      <c r="D3724">
        <v>5</v>
      </c>
      <c r="E3724">
        <v>3000</v>
      </c>
      <c r="F3724">
        <v>161100</v>
      </c>
      <c r="G3724" s="1">
        <f t="shared" si="58"/>
        <v>16.11</v>
      </c>
    </row>
    <row r="3725" spans="1:7" x14ac:dyDescent="0.35">
      <c r="A3725" t="s">
        <v>1626</v>
      </c>
      <c r="B3725" t="s">
        <v>998</v>
      </c>
      <c r="C3725" t="s">
        <v>957</v>
      </c>
      <c r="D3725">
        <v>4</v>
      </c>
      <c r="E3725">
        <v>120</v>
      </c>
      <c r="F3725">
        <v>900</v>
      </c>
      <c r="G3725" s="1">
        <f t="shared" si="58"/>
        <v>0.09</v>
      </c>
    </row>
    <row r="3726" spans="1:7" x14ac:dyDescent="0.35">
      <c r="A3726" t="s">
        <v>1626</v>
      </c>
      <c r="B3726" t="s">
        <v>998</v>
      </c>
      <c r="C3726" t="s">
        <v>957</v>
      </c>
      <c r="D3726">
        <v>5</v>
      </c>
      <c r="E3726">
        <v>6120</v>
      </c>
      <c r="F3726">
        <v>236700</v>
      </c>
      <c r="G3726" s="1">
        <f t="shared" si="58"/>
        <v>23.67</v>
      </c>
    </row>
    <row r="3727" spans="1:7" x14ac:dyDescent="0.35">
      <c r="A3727" t="s">
        <v>1626</v>
      </c>
      <c r="B3727" t="s">
        <v>998</v>
      </c>
      <c r="C3727" t="s">
        <v>957</v>
      </c>
      <c r="D3727">
        <v>5</v>
      </c>
      <c r="E3727">
        <v>8880</v>
      </c>
      <c r="F3727">
        <v>470700</v>
      </c>
      <c r="G3727" s="1">
        <f t="shared" si="58"/>
        <v>47.07</v>
      </c>
    </row>
    <row r="3728" spans="1:7" x14ac:dyDescent="0.35">
      <c r="A3728" t="s">
        <v>1626</v>
      </c>
      <c r="B3728" t="s">
        <v>998</v>
      </c>
      <c r="C3728" t="s">
        <v>957</v>
      </c>
      <c r="D3728">
        <v>5</v>
      </c>
      <c r="E3728">
        <v>2580</v>
      </c>
      <c r="F3728">
        <v>116100</v>
      </c>
      <c r="G3728" s="1">
        <f t="shared" si="58"/>
        <v>11.61</v>
      </c>
    </row>
    <row r="3729" spans="1:7" x14ac:dyDescent="0.35">
      <c r="A3729" t="s">
        <v>1626</v>
      </c>
      <c r="B3729" t="s">
        <v>998</v>
      </c>
      <c r="C3729" t="s">
        <v>957</v>
      </c>
      <c r="D3729">
        <v>5</v>
      </c>
      <c r="E3729">
        <v>4860</v>
      </c>
      <c r="F3729">
        <v>216900</v>
      </c>
      <c r="G3729" s="1">
        <f t="shared" si="58"/>
        <v>21.69</v>
      </c>
    </row>
    <row r="3730" spans="1:7" x14ac:dyDescent="0.35">
      <c r="A3730" t="s">
        <v>1626</v>
      </c>
      <c r="B3730" t="s">
        <v>998</v>
      </c>
      <c r="C3730" t="s">
        <v>957</v>
      </c>
      <c r="D3730">
        <v>4</v>
      </c>
      <c r="E3730">
        <v>420</v>
      </c>
      <c r="F3730">
        <v>9000</v>
      </c>
      <c r="G3730" s="1">
        <f t="shared" si="58"/>
        <v>0.9</v>
      </c>
    </row>
    <row r="3731" spans="1:7" x14ac:dyDescent="0.35">
      <c r="A3731" t="s">
        <v>1626</v>
      </c>
      <c r="B3731" t="s">
        <v>998</v>
      </c>
      <c r="C3731" t="s">
        <v>957</v>
      </c>
      <c r="D3731">
        <v>4</v>
      </c>
      <c r="E3731">
        <v>600</v>
      </c>
      <c r="F3731">
        <v>12600</v>
      </c>
      <c r="G3731" s="1">
        <f t="shared" si="58"/>
        <v>1.26</v>
      </c>
    </row>
    <row r="3732" spans="1:7" x14ac:dyDescent="0.35">
      <c r="A3732" t="s">
        <v>1626</v>
      </c>
      <c r="B3732" t="s">
        <v>998</v>
      </c>
      <c r="C3732" t="s">
        <v>957</v>
      </c>
      <c r="D3732">
        <v>4</v>
      </c>
      <c r="E3732">
        <v>2160</v>
      </c>
      <c r="F3732">
        <v>71100</v>
      </c>
      <c r="G3732" s="1">
        <f t="shared" si="58"/>
        <v>7.11</v>
      </c>
    </row>
    <row r="3733" spans="1:7" x14ac:dyDescent="0.35">
      <c r="A3733" t="s">
        <v>1626</v>
      </c>
      <c r="B3733" t="s">
        <v>998</v>
      </c>
      <c r="C3733" t="s">
        <v>957</v>
      </c>
      <c r="D3733">
        <v>4</v>
      </c>
      <c r="E3733">
        <v>3420</v>
      </c>
      <c r="F3733">
        <v>198000</v>
      </c>
      <c r="G3733" s="1">
        <f t="shared" si="58"/>
        <v>19.8</v>
      </c>
    </row>
    <row r="3734" spans="1:7" x14ac:dyDescent="0.35">
      <c r="A3734" t="s">
        <v>1626</v>
      </c>
      <c r="B3734" t="s">
        <v>998</v>
      </c>
      <c r="C3734" t="s">
        <v>957</v>
      </c>
      <c r="D3734">
        <v>4</v>
      </c>
      <c r="E3734">
        <v>180</v>
      </c>
      <c r="F3734">
        <v>1800</v>
      </c>
      <c r="G3734" s="1">
        <f t="shared" si="58"/>
        <v>0.18</v>
      </c>
    </row>
    <row r="3735" spans="1:7" x14ac:dyDescent="0.35">
      <c r="A3735" t="s">
        <v>1626</v>
      </c>
      <c r="B3735" t="s">
        <v>998</v>
      </c>
      <c r="C3735" t="s">
        <v>957</v>
      </c>
      <c r="D3735">
        <v>5</v>
      </c>
      <c r="E3735">
        <v>3000</v>
      </c>
      <c r="F3735">
        <v>151200</v>
      </c>
      <c r="G3735" s="1">
        <f t="shared" si="58"/>
        <v>15.12</v>
      </c>
    </row>
    <row r="3736" spans="1:7" x14ac:dyDescent="0.35">
      <c r="A3736" t="s">
        <v>1626</v>
      </c>
      <c r="B3736" t="s">
        <v>998</v>
      </c>
      <c r="C3736" t="s">
        <v>957</v>
      </c>
      <c r="D3736">
        <v>4</v>
      </c>
      <c r="E3736">
        <v>240</v>
      </c>
      <c r="F3736">
        <v>3600</v>
      </c>
      <c r="G3736" s="1">
        <f t="shared" si="58"/>
        <v>0.36</v>
      </c>
    </row>
    <row r="3737" spans="1:7" x14ac:dyDescent="0.35">
      <c r="A3737" t="s">
        <v>1626</v>
      </c>
      <c r="B3737" t="s">
        <v>998</v>
      </c>
      <c r="C3737" t="s">
        <v>957</v>
      </c>
      <c r="D3737">
        <v>4</v>
      </c>
      <c r="E3737">
        <v>2340</v>
      </c>
      <c r="F3737">
        <v>101700</v>
      </c>
      <c r="G3737" s="1">
        <f t="shared" si="58"/>
        <v>10.17</v>
      </c>
    </row>
    <row r="3738" spans="1:7" x14ac:dyDescent="0.35">
      <c r="A3738" t="s">
        <v>1626</v>
      </c>
      <c r="B3738" t="s">
        <v>998</v>
      </c>
      <c r="C3738" t="s">
        <v>957</v>
      </c>
      <c r="D3738">
        <v>4</v>
      </c>
      <c r="E3738">
        <v>180</v>
      </c>
      <c r="F3738">
        <v>1800</v>
      </c>
      <c r="G3738" s="1">
        <f t="shared" si="58"/>
        <v>0.18</v>
      </c>
    </row>
    <row r="3739" spans="1:7" x14ac:dyDescent="0.35">
      <c r="A3739" t="s">
        <v>1626</v>
      </c>
      <c r="B3739" t="s">
        <v>998</v>
      </c>
      <c r="C3739" t="s">
        <v>957</v>
      </c>
      <c r="D3739">
        <v>5</v>
      </c>
      <c r="E3739">
        <v>4560</v>
      </c>
      <c r="F3739">
        <v>237600</v>
      </c>
      <c r="G3739" s="1">
        <f t="shared" si="58"/>
        <v>23.76</v>
      </c>
    </row>
    <row r="3740" spans="1:7" x14ac:dyDescent="0.35">
      <c r="A3740" t="s">
        <v>1626</v>
      </c>
      <c r="B3740" t="s">
        <v>998</v>
      </c>
      <c r="C3740" t="s">
        <v>957</v>
      </c>
      <c r="D3740">
        <v>5</v>
      </c>
      <c r="E3740">
        <v>120</v>
      </c>
      <c r="F3740">
        <v>900</v>
      </c>
      <c r="G3740" s="1">
        <f t="shared" si="58"/>
        <v>0.09</v>
      </c>
    </row>
    <row r="3741" spans="1:7" x14ac:dyDescent="0.35">
      <c r="A3741" t="s">
        <v>1626</v>
      </c>
      <c r="B3741" t="s">
        <v>998</v>
      </c>
      <c r="C3741" t="s">
        <v>957</v>
      </c>
      <c r="D3741">
        <v>4</v>
      </c>
      <c r="E3741">
        <v>120</v>
      </c>
      <c r="F3741">
        <v>900</v>
      </c>
      <c r="G3741" s="1">
        <f t="shared" si="58"/>
        <v>0.09</v>
      </c>
    </row>
    <row r="3742" spans="1:7" x14ac:dyDescent="0.35">
      <c r="A3742" t="s">
        <v>1626</v>
      </c>
      <c r="B3742" t="s">
        <v>998</v>
      </c>
      <c r="C3742" t="s">
        <v>957</v>
      </c>
      <c r="D3742">
        <v>4</v>
      </c>
      <c r="E3742">
        <v>360</v>
      </c>
      <c r="F3742">
        <v>6300</v>
      </c>
      <c r="G3742" s="1">
        <f t="shared" si="58"/>
        <v>0.63</v>
      </c>
    </row>
    <row r="3743" spans="1:7" x14ac:dyDescent="0.35">
      <c r="A3743" t="s">
        <v>1626</v>
      </c>
      <c r="B3743" t="s">
        <v>998</v>
      </c>
      <c r="C3743" t="s">
        <v>957</v>
      </c>
      <c r="D3743">
        <v>4</v>
      </c>
      <c r="E3743">
        <v>600</v>
      </c>
      <c r="F3743">
        <v>18000</v>
      </c>
      <c r="G3743" s="1">
        <f t="shared" si="58"/>
        <v>1.8</v>
      </c>
    </row>
    <row r="3744" spans="1:7" x14ac:dyDescent="0.35">
      <c r="A3744" t="s">
        <v>1626</v>
      </c>
      <c r="B3744" t="s">
        <v>998</v>
      </c>
      <c r="C3744" t="s">
        <v>957</v>
      </c>
      <c r="D3744">
        <v>4</v>
      </c>
      <c r="E3744">
        <v>85122.990296999997</v>
      </c>
      <c r="F3744">
        <v>25491746.552389</v>
      </c>
      <c r="G3744" s="1">
        <f t="shared" si="58"/>
        <v>2549.1746552389</v>
      </c>
    </row>
    <row r="3745" spans="1:7" x14ac:dyDescent="0.35">
      <c r="A3745" t="s">
        <v>1626</v>
      </c>
      <c r="B3745" t="s">
        <v>998</v>
      </c>
      <c r="C3745" t="s">
        <v>957</v>
      </c>
      <c r="D3745">
        <v>4</v>
      </c>
      <c r="E3745">
        <v>3180</v>
      </c>
      <c r="F3745">
        <v>118800</v>
      </c>
      <c r="G3745" s="1">
        <f t="shared" si="58"/>
        <v>11.88</v>
      </c>
    </row>
    <row r="3746" spans="1:7" x14ac:dyDescent="0.35">
      <c r="A3746" t="s">
        <v>1626</v>
      </c>
      <c r="B3746" t="s">
        <v>998</v>
      </c>
      <c r="C3746" t="s">
        <v>957</v>
      </c>
      <c r="D3746">
        <v>4</v>
      </c>
      <c r="E3746">
        <v>420</v>
      </c>
      <c r="F3746">
        <v>7200</v>
      </c>
      <c r="G3746" s="1">
        <f t="shared" si="58"/>
        <v>0.72</v>
      </c>
    </row>
    <row r="3747" spans="1:7" x14ac:dyDescent="0.35">
      <c r="A3747" t="s">
        <v>1626</v>
      </c>
      <c r="B3747" t="s">
        <v>998</v>
      </c>
      <c r="C3747" t="s">
        <v>957</v>
      </c>
      <c r="D3747">
        <v>4</v>
      </c>
      <c r="E3747">
        <v>216660</v>
      </c>
      <c r="F3747">
        <v>34295400</v>
      </c>
      <c r="G3747" s="1">
        <f t="shared" si="58"/>
        <v>3429.54</v>
      </c>
    </row>
    <row r="3748" spans="1:7" x14ac:dyDescent="0.35">
      <c r="A3748" t="s">
        <v>1626</v>
      </c>
      <c r="B3748" t="s">
        <v>998</v>
      </c>
      <c r="C3748" t="s">
        <v>957</v>
      </c>
      <c r="D3748">
        <v>4</v>
      </c>
      <c r="E3748">
        <v>9120</v>
      </c>
      <c r="F3748">
        <v>839700</v>
      </c>
      <c r="G3748" s="1">
        <f t="shared" si="58"/>
        <v>83.97</v>
      </c>
    </row>
    <row r="3749" spans="1:7" x14ac:dyDescent="0.35">
      <c r="A3749" t="s">
        <v>1626</v>
      </c>
      <c r="B3749" t="s">
        <v>998</v>
      </c>
      <c r="C3749" t="s">
        <v>957</v>
      </c>
      <c r="D3749">
        <v>4</v>
      </c>
      <c r="E3749">
        <v>660</v>
      </c>
      <c r="F3749">
        <v>19800</v>
      </c>
      <c r="G3749" s="1">
        <f t="shared" si="58"/>
        <v>1.98</v>
      </c>
    </row>
    <row r="3750" spans="1:7" x14ac:dyDescent="0.35">
      <c r="A3750" t="s">
        <v>1626</v>
      </c>
      <c r="B3750" t="s">
        <v>998</v>
      </c>
      <c r="C3750" t="s">
        <v>957</v>
      </c>
      <c r="D3750">
        <v>4</v>
      </c>
      <c r="E3750">
        <v>240</v>
      </c>
      <c r="F3750">
        <v>3600</v>
      </c>
      <c r="G3750" s="1">
        <f t="shared" si="58"/>
        <v>0.36</v>
      </c>
    </row>
    <row r="3751" spans="1:7" x14ac:dyDescent="0.35">
      <c r="A3751" t="s">
        <v>1626</v>
      </c>
      <c r="B3751" t="s">
        <v>998</v>
      </c>
      <c r="C3751" t="s">
        <v>957</v>
      </c>
      <c r="D3751">
        <v>4</v>
      </c>
      <c r="E3751">
        <v>360</v>
      </c>
      <c r="F3751">
        <v>4500</v>
      </c>
      <c r="G3751" s="1">
        <f t="shared" si="58"/>
        <v>0.45</v>
      </c>
    </row>
    <row r="3752" spans="1:7" x14ac:dyDescent="0.35">
      <c r="A3752" t="s">
        <v>1626</v>
      </c>
      <c r="B3752" t="s">
        <v>998</v>
      </c>
      <c r="C3752" t="s">
        <v>957</v>
      </c>
      <c r="D3752">
        <v>4</v>
      </c>
      <c r="E3752">
        <v>1680</v>
      </c>
      <c r="F3752">
        <v>72900</v>
      </c>
      <c r="G3752" s="1">
        <f t="shared" si="58"/>
        <v>7.29</v>
      </c>
    </row>
    <row r="3753" spans="1:7" x14ac:dyDescent="0.35">
      <c r="A3753" t="s">
        <v>1626</v>
      </c>
      <c r="B3753" t="s">
        <v>998</v>
      </c>
      <c r="C3753" t="s">
        <v>957</v>
      </c>
      <c r="D3753">
        <v>4</v>
      </c>
      <c r="E3753">
        <v>420</v>
      </c>
      <c r="F3753">
        <v>8100</v>
      </c>
      <c r="G3753" s="1">
        <f t="shared" si="58"/>
        <v>0.81</v>
      </c>
    </row>
    <row r="3754" spans="1:7" x14ac:dyDescent="0.35">
      <c r="A3754" t="s">
        <v>1626</v>
      </c>
      <c r="B3754" t="s">
        <v>998</v>
      </c>
      <c r="C3754" t="s">
        <v>957</v>
      </c>
      <c r="D3754">
        <v>4</v>
      </c>
      <c r="E3754">
        <v>240</v>
      </c>
      <c r="F3754">
        <v>2700</v>
      </c>
      <c r="G3754" s="1">
        <f t="shared" si="58"/>
        <v>0.27</v>
      </c>
    </row>
    <row r="3755" spans="1:7" x14ac:dyDescent="0.35">
      <c r="A3755" t="s">
        <v>1626</v>
      </c>
      <c r="B3755" t="s">
        <v>998</v>
      </c>
      <c r="C3755" t="s">
        <v>957</v>
      </c>
      <c r="D3755">
        <v>4</v>
      </c>
      <c r="E3755">
        <v>180</v>
      </c>
      <c r="F3755">
        <v>1800</v>
      </c>
      <c r="G3755" s="1">
        <f t="shared" si="58"/>
        <v>0.18</v>
      </c>
    </row>
    <row r="3756" spans="1:7" x14ac:dyDescent="0.35">
      <c r="A3756" t="s">
        <v>1626</v>
      </c>
      <c r="B3756" t="s">
        <v>998</v>
      </c>
      <c r="C3756" t="s">
        <v>957</v>
      </c>
      <c r="D3756">
        <v>4</v>
      </c>
      <c r="E3756">
        <v>180</v>
      </c>
      <c r="F3756">
        <v>1800</v>
      </c>
      <c r="G3756" s="1">
        <f t="shared" si="58"/>
        <v>0.18</v>
      </c>
    </row>
    <row r="3757" spans="1:7" x14ac:dyDescent="0.35">
      <c r="A3757" t="s">
        <v>1626</v>
      </c>
      <c r="B3757" t="s">
        <v>998</v>
      </c>
      <c r="C3757" t="s">
        <v>957</v>
      </c>
      <c r="D3757">
        <v>4</v>
      </c>
      <c r="E3757">
        <v>180</v>
      </c>
      <c r="F3757">
        <v>1800</v>
      </c>
      <c r="G3757" s="1">
        <f t="shared" si="58"/>
        <v>0.18</v>
      </c>
    </row>
    <row r="3758" spans="1:7" x14ac:dyDescent="0.35">
      <c r="A3758" t="s">
        <v>1626</v>
      </c>
      <c r="B3758" t="s">
        <v>998</v>
      </c>
      <c r="C3758" t="s">
        <v>957</v>
      </c>
      <c r="D3758">
        <v>4</v>
      </c>
      <c r="E3758">
        <v>120</v>
      </c>
      <c r="F3758">
        <v>900</v>
      </c>
      <c r="G3758" s="1">
        <f t="shared" si="58"/>
        <v>0.09</v>
      </c>
    </row>
    <row r="3759" spans="1:7" x14ac:dyDescent="0.35">
      <c r="A3759" t="s">
        <v>1626</v>
      </c>
      <c r="B3759" t="s">
        <v>998</v>
      </c>
      <c r="C3759" t="s">
        <v>957</v>
      </c>
      <c r="D3759">
        <v>3</v>
      </c>
      <c r="E3759">
        <v>1020</v>
      </c>
      <c r="F3759">
        <v>34200</v>
      </c>
      <c r="G3759" s="1">
        <f t="shared" si="58"/>
        <v>3.42</v>
      </c>
    </row>
    <row r="3760" spans="1:7" x14ac:dyDescent="0.35">
      <c r="A3760" t="s">
        <v>1626</v>
      </c>
      <c r="B3760" t="s">
        <v>998</v>
      </c>
      <c r="C3760" t="s">
        <v>957</v>
      </c>
      <c r="D3760">
        <v>4</v>
      </c>
      <c r="E3760">
        <v>660</v>
      </c>
      <c r="F3760">
        <v>14400</v>
      </c>
      <c r="G3760" s="1">
        <f t="shared" si="58"/>
        <v>1.44</v>
      </c>
    </row>
    <row r="3761" spans="1:7" x14ac:dyDescent="0.35">
      <c r="A3761" t="s">
        <v>1626</v>
      </c>
      <c r="B3761" t="s">
        <v>998</v>
      </c>
      <c r="C3761" t="s">
        <v>957</v>
      </c>
      <c r="D3761">
        <v>4</v>
      </c>
      <c r="E3761">
        <v>780</v>
      </c>
      <c r="F3761">
        <v>16200</v>
      </c>
      <c r="G3761" s="1">
        <f t="shared" si="58"/>
        <v>1.62</v>
      </c>
    </row>
    <row r="3762" spans="1:7" x14ac:dyDescent="0.35">
      <c r="A3762" t="s">
        <v>1626</v>
      </c>
      <c r="B3762" t="s">
        <v>998</v>
      </c>
      <c r="C3762" t="s">
        <v>957</v>
      </c>
      <c r="D3762">
        <v>4</v>
      </c>
      <c r="E3762">
        <v>120</v>
      </c>
      <c r="F3762">
        <v>900</v>
      </c>
      <c r="G3762" s="1">
        <f t="shared" si="58"/>
        <v>0.09</v>
      </c>
    </row>
    <row r="3763" spans="1:7" x14ac:dyDescent="0.35">
      <c r="A3763" t="s">
        <v>1626</v>
      </c>
      <c r="B3763" t="s">
        <v>998</v>
      </c>
      <c r="C3763" t="s">
        <v>957</v>
      </c>
      <c r="D3763">
        <v>4</v>
      </c>
      <c r="E3763">
        <v>4380</v>
      </c>
      <c r="F3763">
        <v>283500</v>
      </c>
      <c r="G3763" s="1">
        <f t="shared" si="58"/>
        <v>28.35</v>
      </c>
    </row>
    <row r="3764" spans="1:7" x14ac:dyDescent="0.35">
      <c r="A3764" t="s">
        <v>1626</v>
      </c>
      <c r="B3764" t="s">
        <v>998</v>
      </c>
      <c r="C3764" t="s">
        <v>957</v>
      </c>
      <c r="D3764">
        <v>4</v>
      </c>
      <c r="E3764">
        <v>780</v>
      </c>
      <c r="F3764">
        <v>17100</v>
      </c>
      <c r="G3764" s="1">
        <f t="shared" si="58"/>
        <v>1.71</v>
      </c>
    </row>
    <row r="3765" spans="1:7" x14ac:dyDescent="0.35">
      <c r="A3765" t="s">
        <v>1626</v>
      </c>
      <c r="B3765" t="s">
        <v>998</v>
      </c>
      <c r="C3765" t="s">
        <v>957</v>
      </c>
      <c r="D3765">
        <v>4</v>
      </c>
      <c r="E3765">
        <v>720</v>
      </c>
      <c r="F3765">
        <v>16200</v>
      </c>
      <c r="G3765" s="1">
        <f t="shared" si="58"/>
        <v>1.62</v>
      </c>
    </row>
    <row r="3766" spans="1:7" x14ac:dyDescent="0.35">
      <c r="A3766" t="s">
        <v>1626</v>
      </c>
      <c r="B3766" t="s">
        <v>998</v>
      </c>
      <c r="C3766" t="s">
        <v>957</v>
      </c>
      <c r="D3766">
        <v>4</v>
      </c>
      <c r="E3766">
        <v>2100</v>
      </c>
      <c r="F3766">
        <v>109800</v>
      </c>
      <c r="G3766" s="1">
        <f t="shared" si="58"/>
        <v>10.98</v>
      </c>
    </row>
    <row r="3767" spans="1:7" x14ac:dyDescent="0.35">
      <c r="A3767" t="s">
        <v>1626</v>
      </c>
      <c r="B3767" t="s">
        <v>998</v>
      </c>
      <c r="C3767" t="s">
        <v>957</v>
      </c>
      <c r="D3767">
        <v>4</v>
      </c>
      <c r="E3767">
        <v>3060</v>
      </c>
      <c r="F3767">
        <v>279000</v>
      </c>
      <c r="G3767" s="1">
        <f t="shared" si="58"/>
        <v>27.9</v>
      </c>
    </row>
    <row r="3768" spans="1:7" x14ac:dyDescent="0.35">
      <c r="A3768" t="s">
        <v>1626</v>
      </c>
      <c r="B3768" t="s">
        <v>998</v>
      </c>
      <c r="C3768" t="s">
        <v>957</v>
      </c>
      <c r="D3768">
        <v>4</v>
      </c>
      <c r="E3768">
        <v>720</v>
      </c>
      <c r="F3768">
        <v>15300</v>
      </c>
      <c r="G3768" s="1">
        <f t="shared" si="58"/>
        <v>1.53</v>
      </c>
    </row>
    <row r="3769" spans="1:7" x14ac:dyDescent="0.35">
      <c r="A3769" t="s">
        <v>1626</v>
      </c>
      <c r="B3769" t="s">
        <v>998</v>
      </c>
      <c r="C3769" t="s">
        <v>957</v>
      </c>
      <c r="D3769">
        <v>4</v>
      </c>
      <c r="E3769">
        <v>12660</v>
      </c>
      <c r="F3769">
        <v>1283400</v>
      </c>
      <c r="G3769" s="1">
        <f t="shared" si="58"/>
        <v>128.34</v>
      </c>
    </row>
    <row r="3770" spans="1:7" x14ac:dyDescent="0.35">
      <c r="A3770" t="s">
        <v>1626</v>
      </c>
      <c r="B3770" t="s">
        <v>998</v>
      </c>
      <c r="C3770" t="s">
        <v>957</v>
      </c>
      <c r="D3770">
        <v>4</v>
      </c>
      <c r="E3770">
        <v>3000</v>
      </c>
      <c r="F3770">
        <v>312300</v>
      </c>
      <c r="G3770" s="1">
        <f t="shared" si="58"/>
        <v>31.23</v>
      </c>
    </row>
    <row r="3771" spans="1:7" x14ac:dyDescent="0.35">
      <c r="A3771" t="s">
        <v>1626</v>
      </c>
      <c r="B3771" t="s">
        <v>998</v>
      </c>
      <c r="C3771" t="s">
        <v>957</v>
      </c>
      <c r="D3771">
        <v>4</v>
      </c>
      <c r="E3771">
        <v>2580</v>
      </c>
      <c r="F3771">
        <v>85500</v>
      </c>
      <c r="G3771" s="1">
        <f t="shared" si="58"/>
        <v>8.5500000000000007</v>
      </c>
    </row>
    <row r="3772" spans="1:7" x14ac:dyDescent="0.35">
      <c r="A3772" t="s">
        <v>1626</v>
      </c>
      <c r="B3772" t="s">
        <v>998</v>
      </c>
      <c r="C3772" t="s">
        <v>957</v>
      </c>
      <c r="D3772">
        <v>5</v>
      </c>
      <c r="E3772">
        <v>4080</v>
      </c>
      <c r="F3772">
        <v>137700</v>
      </c>
      <c r="G3772" s="1">
        <f t="shared" si="58"/>
        <v>13.77</v>
      </c>
    </row>
    <row r="3773" spans="1:7" x14ac:dyDescent="0.35">
      <c r="A3773" t="s">
        <v>1626</v>
      </c>
      <c r="B3773" t="s">
        <v>998</v>
      </c>
      <c r="C3773" t="s">
        <v>957</v>
      </c>
      <c r="D3773">
        <v>4</v>
      </c>
      <c r="E3773">
        <v>1860</v>
      </c>
      <c r="F3773">
        <v>105300</v>
      </c>
      <c r="G3773" s="1">
        <f t="shared" si="58"/>
        <v>10.53</v>
      </c>
    </row>
    <row r="3774" spans="1:7" x14ac:dyDescent="0.35">
      <c r="A3774" t="s">
        <v>1626</v>
      </c>
      <c r="B3774" t="s">
        <v>998</v>
      </c>
      <c r="C3774" t="s">
        <v>957</v>
      </c>
      <c r="D3774">
        <v>5</v>
      </c>
      <c r="E3774">
        <v>5700</v>
      </c>
      <c r="F3774">
        <v>288000</v>
      </c>
      <c r="G3774" s="1">
        <f t="shared" si="58"/>
        <v>28.8</v>
      </c>
    </row>
    <row r="3775" spans="1:7" x14ac:dyDescent="0.35">
      <c r="A3775" t="s">
        <v>1626</v>
      </c>
      <c r="B3775" t="s">
        <v>998</v>
      </c>
      <c r="C3775" t="s">
        <v>957</v>
      </c>
      <c r="D3775">
        <v>4</v>
      </c>
      <c r="E3775">
        <v>360</v>
      </c>
      <c r="F3775">
        <v>8100</v>
      </c>
      <c r="G3775" s="1">
        <f t="shared" si="58"/>
        <v>0.81</v>
      </c>
    </row>
    <row r="3776" spans="1:7" x14ac:dyDescent="0.35">
      <c r="A3776" t="s">
        <v>1626</v>
      </c>
      <c r="B3776" t="s">
        <v>998</v>
      </c>
      <c r="C3776" t="s">
        <v>957</v>
      </c>
      <c r="D3776">
        <v>4</v>
      </c>
      <c r="E3776">
        <v>960</v>
      </c>
      <c r="F3776">
        <v>25200</v>
      </c>
      <c r="G3776" s="1">
        <f t="shared" si="58"/>
        <v>2.52</v>
      </c>
    </row>
    <row r="3777" spans="1:7" x14ac:dyDescent="0.35">
      <c r="A3777" t="s">
        <v>1626</v>
      </c>
      <c r="B3777" t="s">
        <v>998</v>
      </c>
      <c r="C3777" t="s">
        <v>957</v>
      </c>
      <c r="D3777">
        <v>4</v>
      </c>
      <c r="E3777">
        <v>660</v>
      </c>
      <c r="F3777">
        <v>11700</v>
      </c>
      <c r="G3777" s="1">
        <f t="shared" si="58"/>
        <v>1.17</v>
      </c>
    </row>
    <row r="3778" spans="1:7" x14ac:dyDescent="0.35">
      <c r="A3778" t="s">
        <v>1626</v>
      </c>
      <c r="B3778" t="s">
        <v>998</v>
      </c>
      <c r="C3778" t="s">
        <v>957</v>
      </c>
      <c r="D3778">
        <v>4</v>
      </c>
      <c r="E3778">
        <v>360</v>
      </c>
      <c r="F3778">
        <v>8100</v>
      </c>
      <c r="G3778" s="1">
        <f t="shared" si="58"/>
        <v>0.81</v>
      </c>
    </row>
    <row r="3779" spans="1:7" x14ac:dyDescent="0.35">
      <c r="A3779" t="s">
        <v>1626</v>
      </c>
      <c r="B3779" t="s">
        <v>998</v>
      </c>
      <c r="C3779" t="s">
        <v>957</v>
      </c>
      <c r="D3779">
        <v>4</v>
      </c>
      <c r="E3779">
        <v>120</v>
      </c>
      <c r="F3779">
        <v>900</v>
      </c>
      <c r="G3779" s="1">
        <f t="shared" ref="G3779:G3842" si="59">+F3779/10000</f>
        <v>0.09</v>
      </c>
    </row>
    <row r="3780" spans="1:7" x14ac:dyDescent="0.35">
      <c r="A3780" t="s">
        <v>1626</v>
      </c>
      <c r="B3780" t="s">
        <v>998</v>
      </c>
      <c r="C3780" t="s">
        <v>957</v>
      </c>
      <c r="D3780">
        <v>4</v>
      </c>
      <c r="E3780">
        <v>360</v>
      </c>
      <c r="F3780">
        <v>4500</v>
      </c>
      <c r="G3780" s="1">
        <f t="shared" si="59"/>
        <v>0.45</v>
      </c>
    </row>
    <row r="3781" spans="1:7" x14ac:dyDescent="0.35">
      <c r="A3781" t="s">
        <v>1626</v>
      </c>
      <c r="B3781" t="s">
        <v>998</v>
      </c>
      <c r="C3781" t="s">
        <v>957</v>
      </c>
      <c r="D3781">
        <v>4</v>
      </c>
      <c r="E3781">
        <v>420</v>
      </c>
      <c r="F3781">
        <v>10800</v>
      </c>
      <c r="G3781" s="1">
        <f t="shared" si="59"/>
        <v>1.08</v>
      </c>
    </row>
    <row r="3782" spans="1:7" x14ac:dyDescent="0.35">
      <c r="A3782" t="s">
        <v>1626</v>
      </c>
      <c r="B3782" t="s">
        <v>998</v>
      </c>
      <c r="C3782" t="s">
        <v>957</v>
      </c>
      <c r="D3782">
        <v>4</v>
      </c>
      <c r="E3782">
        <v>120</v>
      </c>
      <c r="F3782">
        <v>900</v>
      </c>
      <c r="G3782" s="1">
        <f t="shared" si="59"/>
        <v>0.09</v>
      </c>
    </row>
    <row r="3783" spans="1:7" x14ac:dyDescent="0.35">
      <c r="A3783" t="s">
        <v>1626</v>
      </c>
      <c r="B3783" t="s">
        <v>998</v>
      </c>
      <c r="C3783" t="s">
        <v>957</v>
      </c>
      <c r="D3783">
        <v>4</v>
      </c>
      <c r="E3783">
        <v>240</v>
      </c>
      <c r="F3783">
        <v>2700</v>
      </c>
      <c r="G3783" s="1">
        <f t="shared" si="59"/>
        <v>0.27</v>
      </c>
    </row>
    <row r="3784" spans="1:7" x14ac:dyDescent="0.35">
      <c r="A3784" t="s">
        <v>1626</v>
      </c>
      <c r="B3784" t="s">
        <v>998</v>
      </c>
      <c r="C3784" t="s">
        <v>957</v>
      </c>
      <c r="D3784">
        <v>4</v>
      </c>
      <c r="E3784">
        <v>2340</v>
      </c>
      <c r="F3784">
        <v>42300</v>
      </c>
      <c r="G3784" s="1">
        <f t="shared" si="59"/>
        <v>4.2300000000000004</v>
      </c>
    </row>
    <row r="3785" spans="1:7" x14ac:dyDescent="0.35">
      <c r="A3785" t="s">
        <v>1626</v>
      </c>
      <c r="B3785" t="s">
        <v>998</v>
      </c>
      <c r="C3785" t="s">
        <v>957</v>
      </c>
      <c r="D3785">
        <v>5</v>
      </c>
      <c r="E3785">
        <v>51.170265999999998</v>
      </c>
      <c r="F3785">
        <v>48.255274</v>
      </c>
      <c r="G3785" s="1">
        <f t="shared" si="59"/>
        <v>4.8255273999999997E-3</v>
      </c>
    </row>
    <row r="3786" spans="1:7" x14ac:dyDescent="0.35">
      <c r="A3786" t="s">
        <v>1626</v>
      </c>
      <c r="B3786" t="s">
        <v>998</v>
      </c>
      <c r="C3786" t="s">
        <v>957</v>
      </c>
      <c r="D3786">
        <v>4</v>
      </c>
      <c r="E3786">
        <v>120</v>
      </c>
      <c r="F3786">
        <v>900</v>
      </c>
      <c r="G3786" s="1">
        <f t="shared" si="59"/>
        <v>0.09</v>
      </c>
    </row>
    <row r="3787" spans="1:7" x14ac:dyDescent="0.35">
      <c r="A3787" t="s">
        <v>1626</v>
      </c>
      <c r="B3787" t="s">
        <v>998</v>
      </c>
      <c r="C3787" t="s">
        <v>957</v>
      </c>
      <c r="D3787">
        <v>4</v>
      </c>
      <c r="E3787">
        <v>120</v>
      </c>
      <c r="F3787">
        <v>900</v>
      </c>
      <c r="G3787" s="1">
        <f t="shared" si="59"/>
        <v>0.09</v>
      </c>
    </row>
    <row r="3788" spans="1:7" x14ac:dyDescent="0.35">
      <c r="A3788" t="s">
        <v>1626</v>
      </c>
      <c r="B3788" t="s">
        <v>998</v>
      </c>
      <c r="C3788" t="s">
        <v>957</v>
      </c>
      <c r="D3788">
        <v>4</v>
      </c>
      <c r="E3788">
        <v>120</v>
      </c>
      <c r="F3788">
        <v>900</v>
      </c>
      <c r="G3788" s="1">
        <f t="shared" si="59"/>
        <v>0.09</v>
      </c>
    </row>
    <row r="3789" spans="1:7" x14ac:dyDescent="0.35">
      <c r="A3789" t="s">
        <v>1626</v>
      </c>
      <c r="B3789" t="s">
        <v>998</v>
      </c>
      <c r="C3789" t="s">
        <v>957</v>
      </c>
      <c r="D3789">
        <v>4</v>
      </c>
      <c r="E3789">
        <v>3900</v>
      </c>
      <c r="F3789">
        <v>235800</v>
      </c>
      <c r="G3789" s="1">
        <f t="shared" si="59"/>
        <v>23.58</v>
      </c>
    </row>
    <row r="3790" spans="1:7" x14ac:dyDescent="0.35">
      <c r="A3790" t="s">
        <v>1626</v>
      </c>
      <c r="B3790" t="s">
        <v>998</v>
      </c>
      <c r="C3790" t="s">
        <v>957</v>
      </c>
      <c r="D3790">
        <v>5</v>
      </c>
      <c r="E3790">
        <v>7080</v>
      </c>
      <c r="F3790">
        <v>1074600</v>
      </c>
      <c r="G3790" s="1">
        <f t="shared" si="59"/>
        <v>107.46</v>
      </c>
    </row>
    <row r="3791" spans="1:7" x14ac:dyDescent="0.35">
      <c r="A3791" t="s">
        <v>1626</v>
      </c>
      <c r="B3791" t="s">
        <v>998</v>
      </c>
      <c r="C3791" t="s">
        <v>957</v>
      </c>
      <c r="D3791">
        <v>5</v>
      </c>
      <c r="E3791">
        <v>7380</v>
      </c>
      <c r="F3791">
        <v>1706400</v>
      </c>
      <c r="G3791" s="1">
        <f t="shared" si="59"/>
        <v>170.64</v>
      </c>
    </row>
    <row r="3792" spans="1:7" x14ac:dyDescent="0.35">
      <c r="A3792" t="s">
        <v>1626</v>
      </c>
      <c r="B3792" t="s">
        <v>998</v>
      </c>
      <c r="C3792" t="s">
        <v>957</v>
      </c>
      <c r="D3792">
        <v>4</v>
      </c>
      <c r="E3792">
        <v>120</v>
      </c>
      <c r="F3792">
        <v>900</v>
      </c>
      <c r="G3792" s="1">
        <f t="shared" si="59"/>
        <v>0.09</v>
      </c>
    </row>
    <row r="3793" spans="1:7" x14ac:dyDescent="0.35">
      <c r="A3793" t="s">
        <v>1626</v>
      </c>
      <c r="B3793" t="s">
        <v>998</v>
      </c>
      <c r="C3793" t="s">
        <v>957</v>
      </c>
      <c r="D3793">
        <v>4</v>
      </c>
      <c r="E3793">
        <v>120</v>
      </c>
      <c r="F3793">
        <v>900</v>
      </c>
      <c r="G3793" s="1">
        <f t="shared" si="59"/>
        <v>0.09</v>
      </c>
    </row>
    <row r="3794" spans="1:7" x14ac:dyDescent="0.35">
      <c r="A3794" t="s">
        <v>1626</v>
      </c>
      <c r="B3794" t="s">
        <v>998</v>
      </c>
      <c r="C3794" t="s">
        <v>957</v>
      </c>
      <c r="D3794">
        <v>4</v>
      </c>
      <c r="E3794">
        <v>4860</v>
      </c>
      <c r="F3794">
        <v>269100</v>
      </c>
      <c r="G3794" s="1">
        <f t="shared" si="59"/>
        <v>26.91</v>
      </c>
    </row>
    <row r="3795" spans="1:7" x14ac:dyDescent="0.35">
      <c r="A3795" t="s">
        <v>1626</v>
      </c>
      <c r="B3795" t="s">
        <v>998</v>
      </c>
      <c r="C3795" t="s">
        <v>957</v>
      </c>
      <c r="D3795">
        <v>4</v>
      </c>
      <c r="E3795">
        <v>2340</v>
      </c>
      <c r="F3795">
        <v>94500</v>
      </c>
      <c r="G3795" s="1">
        <f t="shared" si="59"/>
        <v>9.4499999999999993</v>
      </c>
    </row>
    <row r="3796" spans="1:7" x14ac:dyDescent="0.35">
      <c r="A3796" t="s">
        <v>1626</v>
      </c>
      <c r="B3796" t="s">
        <v>998</v>
      </c>
      <c r="C3796" t="s">
        <v>957</v>
      </c>
      <c r="D3796">
        <v>4</v>
      </c>
      <c r="E3796">
        <v>120</v>
      </c>
      <c r="F3796">
        <v>900</v>
      </c>
      <c r="G3796" s="1">
        <f t="shared" si="59"/>
        <v>0.09</v>
      </c>
    </row>
    <row r="3797" spans="1:7" x14ac:dyDescent="0.35">
      <c r="A3797" t="s">
        <v>1626</v>
      </c>
      <c r="B3797" t="s">
        <v>998</v>
      </c>
      <c r="C3797" t="s">
        <v>957</v>
      </c>
      <c r="D3797">
        <v>5</v>
      </c>
      <c r="E3797">
        <v>2040</v>
      </c>
      <c r="F3797">
        <v>69300</v>
      </c>
      <c r="G3797" s="1">
        <f t="shared" si="59"/>
        <v>6.93</v>
      </c>
    </row>
    <row r="3798" spans="1:7" x14ac:dyDescent="0.35">
      <c r="A3798" t="s">
        <v>1626</v>
      </c>
      <c r="B3798" t="s">
        <v>998</v>
      </c>
      <c r="C3798" t="s">
        <v>957</v>
      </c>
      <c r="D3798">
        <v>5</v>
      </c>
      <c r="E3798">
        <v>120</v>
      </c>
      <c r="F3798">
        <v>900</v>
      </c>
      <c r="G3798" s="1">
        <f t="shared" si="59"/>
        <v>0.09</v>
      </c>
    </row>
    <row r="3799" spans="1:7" x14ac:dyDescent="0.35">
      <c r="A3799" t="s">
        <v>1626</v>
      </c>
      <c r="B3799" t="s">
        <v>998</v>
      </c>
      <c r="C3799" t="s">
        <v>957</v>
      </c>
      <c r="D3799">
        <v>5</v>
      </c>
      <c r="E3799">
        <v>85030.219670999999</v>
      </c>
      <c r="F3799">
        <v>88242047.303338006</v>
      </c>
      <c r="G3799" s="1">
        <f t="shared" si="59"/>
        <v>8824.2047303338004</v>
      </c>
    </row>
    <row r="3800" spans="1:7" x14ac:dyDescent="0.35">
      <c r="A3800" t="s">
        <v>1626</v>
      </c>
      <c r="B3800" t="s">
        <v>998</v>
      </c>
      <c r="C3800" t="s">
        <v>957</v>
      </c>
      <c r="D3800">
        <v>4</v>
      </c>
      <c r="E3800">
        <v>1860</v>
      </c>
      <c r="F3800">
        <v>73800</v>
      </c>
      <c r="G3800" s="1">
        <f t="shared" si="59"/>
        <v>7.38</v>
      </c>
    </row>
    <row r="3801" spans="1:7" x14ac:dyDescent="0.35">
      <c r="A3801" t="s">
        <v>1626</v>
      </c>
      <c r="B3801" t="s">
        <v>998</v>
      </c>
      <c r="C3801" t="s">
        <v>957</v>
      </c>
      <c r="D3801">
        <v>4</v>
      </c>
      <c r="E3801">
        <v>120</v>
      </c>
      <c r="F3801">
        <v>900</v>
      </c>
      <c r="G3801" s="1">
        <f t="shared" si="59"/>
        <v>0.09</v>
      </c>
    </row>
    <row r="3802" spans="1:7" x14ac:dyDescent="0.35">
      <c r="A3802" t="s">
        <v>1626</v>
      </c>
      <c r="B3802" t="s">
        <v>998</v>
      </c>
      <c r="C3802" t="s">
        <v>957</v>
      </c>
      <c r="D3802">
        <v>4</v>
      </c>
      <c r="E3802">
        <v>600</v>
      </c>
      <c r="F3802">
        <v>10800</v>
      </c>
      <c r="G3802" s="1">
        <f t="shared" si="59"/>
        <v>1.08</v>
      </c>
    </row>
    <row r="3803" spans="1:7" x14ac:dyDescent="0.35">
      <c r="A3803" t="s">
        <v>1626</v>
      </c>
      <c r="B3803" t="s">
        <v>998</v>
      </c>
      <c r="C3803" t="s">
        <v>957</v>
      </c>
      <c r="D3803">
        <v>5</v>
      </c>
      <c r="E3803">
        <v>120</v>
      </c>
      <c r="F3803">
        <v>900</v>
      </c>
      <c r="G3803" s="1">
        <f t="shared" si="59"/>
        <v>0.09</v>
      </c>
    </row>
    <row r="3804" spans="1:7" x14ac:dyDescent="0.35">
      <c r="A3804" t="s">
        <v>1626</v>
      </c>
      <c r="B3804" t="s">
        <v>998</v>
      </c>
      <c r="C3804" t="s">
        <v>957</v>
      </c>
      <c r="D3804">
        <v>5</v>
      </c>
      <c r="E3804">
        <v>1320</v>
      </c>
      <c r="F3804">
        <v>39600</v>
      </c>
      <c r="G3804" s="1">
        <f t="shared" si="59"/>
        <v>3.96</v>
      </c>
    </row>
    <row r="3805" spans="1:7" x14ac:dyDescent="0.35">
      <c r="A3805" t="s">
        <v>1626</v>
      </c>
      <c r="B3805" t="s">
        <v>998</v>
      </c>
      <c r="C3805" t="s">
        <v>957</v>
      </c>
      <c r="D3805">
        <v>4</v>
      </c>
      <c r="E3805">
        <v>480</v>
      </c>
      <c r="F3805">
        <v>9900</v>
      </c>
      <c r="G3805" s="1">
        <f t="shared" si="59"/>
        <v>0.99</v>
      </c>
    </row>
    <row r="3806" spans="1:7" x14ac:dyDescent="0.35">
      <c r="A3806" t="s">
        <v>1626</v>
      </c>
      <c r="B3806" t="s">
        <v>998</v>
      </c>
      <c r="C3806" t="s">
        <v>957</v>
      </c>
      <c r="D3806">
        <v>4</v>
      </c>
      <c r="E3806">
        <v>120</v>
      </c>
      <c r="F3806">
        <v>900</v>
      </c>
      <c r="G3806" s="1">
        <f t="shared" si="59"/>
        <v>0.09</v>
      </c>
    </row>
    <row r="3807" spans="1:7" x14ac:dyDescent="0.35">
      <c r="A3807" t="s">
        <v>1626</v>
      </c>
      <c r="B3807" t="s">
        <v>998</v>
      </c>
      <c r="C3807" t="s">
        <v>957</v>
      </c>
      <c r="D3807">
        <v>3</v>
      </c>
      <c r="E3807">
        <v>120</v>
      </c>
      <c r="F3807">
        <v>900</v>
      </c>
      <c r="G3807" s="1">
        <f t="shared" si="59"/>
        <v>0.09</v>
      </c>
    </row>
    <row r="3808" spans="1:7" x14ac:dyDescent="0.35">
      <c r="A3808" t="s">
        <v>1626</v>
      </c>
      <c r="B3808" t="s">
        <v>998</v>
      </c>
      <c r="C3808" t="s">
        <v>957</v>
      </c>
      <c r="D3808">
        <v>3</v>
      </c>
      <c r="E3808">
        <v>660</v>
      </c>
      <c r="F3808">
        <v>9900</v>
      </c>
      <c r="G3808" s="1">
        <f t="shared" si="59"/>
        <v>0.99</v>
      </c>
    </row>
    <row r="3809" spans="1:7" x14ac:dyDescent="0.35">
      <c r="A3809" t="s">
        <v>1626</v>
      </c>
      <c r="B3809" t="s">
        <v>998</v>
      </c>
      <c r="C3809" t="s">
        <v>957</v>
      </c>
      <c r="D3809">
        <v>4</v>
      </c>
      <c r="E3809">
        <v>1020</v>
      </c>
      <c r="F3809">
        <v>18000</v>
      </c>
      <c r="G3809" s="1">
        <f t="shared" si="59"/>
        <v>1.8</v>
      </c>
    </row>
    <row r="3810" spans="1:7" x14ac:dyDescent="0.35">
      <c r="A3810" t="s">
        <v>1626</v>
      </c>
      <c r="B3810" t="s">
        <v>998</v>
      </c>
      <c r="C3810" t="s">
        <v>957</v>
      </c>
      <c r="D3810">
        <v>4</v>
      </c>
      <c r="E3810">
        <v>3120</v>
      </c>
      <c r="F3810">
        <v>110700</v>
      </c>
      <c r="G3810" s="1">
        <f t="shared" si="59"/>
        <v>11.07</v>
      </c>
    </row>
    <row r="3811" spans="1:7" x14ac:dyDescent="0.35">
      <c r="A3811" t="s">
        <v>1626</v>
      </c>
      <c r="B3811" t="s">
        <v>998</v>
      </c>
      <c r="C3811" t="s">
        <v>957</v>
      </c>
      <c r="D3811">
        <v>3</v>
      </c>
      <c r="E3811">
        <v>960</v>
      </c>
      <c r="F3811">
        <v>30600</v>
      </c>
      <c r="G3811" s="1">
        <f t="shared" si="59"/>
        <v>3.06</v>
      </c>
    </row>
    <row r="3812" spans="1:7" x14ac:dyDescent="0.35">
      <c r="A3812" t="s">
        <v>1626</v>
      </c>
      <c r="B3812" t="s">
        <v>998</v>
      </c>
      <c r="C3812" t="s">
        <v>957</v>
      </c>
      <c r="D3812">
        <v>3</v>
      </c>
      <c r="E3812">
        <v>240</v>
      </c>
      <c r="F3812">
        <v>2700</v>
      </c>
      <c r="G3812" s="1">
        <f t="shared" si="59"/>
        <v>0.27</v>
      </c>
    </row>
    <row r="3813" spans="1:7" x14ac:dyDescent="0.35">
      <c r="A3813" t="s">
        <v>1626</v>
      </c>
      <c r="B3813" t="s">
        <v>998</v>
      </c>
      <c r="C3813" t="s">
        <v>957</v>
      </c>
      <c r="D3813">
        <v>4</v>
      </c>
      <c r="E3813">
        <v>8580</v>
      </c>
      <c r="F3813">
        <v>738000</v>
      </c>
      <c r="G3813" s="1">
        <f t="shared" si="59"/>
        <v>73.8</v>
      </c>
    </row>
    <row r="3814" spans="1:7" x14ac:dyDescent="0.35">
      <c r="A3814" t="s">
        <v>1626</v>
      </c>
      <c r="B3814" t="s">
        <v>998</v>
      </c>
      <c r="C3814" t="s">
        <v>957</v>
      </c>
      <c r="D3814">
        <v>4</v>
      </c>
      <c r="E3814">
        <v>840</v>
      </c>
      <c r="F3814">
        <v>20700</v>
      </c>
      <c r="G3814" s="1">
        <f t="shared" si="59"/>
        <v>2.0699999999999998</v>
      </c>
    </row>
    <row r="3815" spans="1:7" x14ac:dyDescent="0.35">
      <c r="A3815" t="s">
        <v>1626</v>
      </c>
      <c r="B3815" t="s">
        <v>998</v>
      </c>
      <c r="C3815" t="s">
        <v>957</v>
      </c>
      <c r="D3815">
        <v>4</v>
      </c>
      <c r="E3815">
        <v>52862.334254000001</v>
      </c>
      <c r="F3815">
        <v>32084297.728693999</v>
      </c>
      <c r="G3815" s="1">
        <f t="shared" si="59"/>
        <v>3208.4297728694</v>
      </c>
    </row>
    <row r="3816" spans="1:7" x14ac:dyDescent="0.35">
      <c r="A3816" t="s">
        <v>1626</v>
      </c>
      <c r="B3816" t="s">
        <v>998</v>
      </c>
      <c r="C3816" t="s">
        <v>957</v>
      </c>
      <c r="D3816">
        <v>4</v>
      </c>
      <c r="E3816">
        <v>7222.938744</v>
      </c>
      <c r="F3816">
        <v>897129.924</v>
      </c>
      <c r="G3816" s="1">
        <f t="shared" si="59"/>
        <v>89.712992400000005</v>
      </c>
    </row>
    <row r="3817" spans="1:7" x14ac:dyDescent="0.35">
      <c r="A3817" t="s">
        <v>1626</v>
      </c>
      <c r="B3817" t="s">
        <v>998</v>
      </c>
      <c r="C3817" t="s">
        <v>957</v>
      </c>
      <c r="D3817">
        <v>4</v>
      </c>
      <c r="E3817">
        <v>3600</v>
      </c>
      <c r="F3817">
        <v>519300</v>
      </c>
      <c r="G3817" s="1">
        <f t="shared" si="59"/>
        <v>51.93</v>
      </c>
    </row>
    <row r="3818" spans="1:7" x14ac:dyDescent="0.35">
      <c r="A3818" t="s">
        <v>1626</v>
      </c>
      <c r="B3818" t="s">
        <v>998</v>
      </c>
      <c r="C3818" t="s">
        <v>957</v>
      </c>
      <c r="D3818">
        <v>4</v>
      </c>
      <c r="E3818">
        <v>480</v>
      </c>
      <c r="F3818">
        <v>11700</v>
      </c>
      <c r="G3818" s="1">
        <f t="shared" si="59"/>
        <v>1.17</v>
      </c>
    </row>
    <row r="3819" spans="1:7" x14ac:dyDescent="0.35">
      <c r="A3819" t="s">
        <v>1626</v>
      </c>
      <c r="B3819" t="s">
        <v>998</v>
      </c>
      <c r="C3819" t="s">
        <v>957</v>
      </c>
      <c r="D3819">
        <v>5</v>
      </c>
      <c r="E3819">
        <v>13260</v>
      </c>
      <c r="F3819">
        <v>1188900</v>
      </c>
      <c r="G3819" s="1">
        <f t="shared" si="59"/>
        <v>118.89</v>
      </c>
    </row>
    <row r="3820" spans="1:7" x14ac:dyDescent="0.35">
      <c r="A3820" t="s">
        <v>1626</v>
      </c>
      <c r="B3820" t="s">
        <v>998</v>
      </c>
      <c r="C3820" t="s">
        <v>957</v>
      </c>
      <c r="D3820">
        <v>4</v>
      </c>
      <c r="E3820">
        <v>389446.04083700001</v>
      </c>
      <c r="F3820">
        <v>1013675579.13553</v>
      </c>
      <c r="G3820" s="1">
        <f t="shared" si="59"/>
        <v>101367.557913553</v>
      </c>
    </row>
    <row r="3821" spans="1:7" x14ac:dyDescent="0.35">
      <c r="A3821" t="s">
        <v>1626</v>
      </c>
      <c r="B3821" t="s">
        <v>998</v>
      </c>
      <c r="C3821" t="s">
        <v>957</v>
      </c>
      <c r="D3821">
        <v>4</v>
      </c>
      <c r="E3821">
        <v>23766.417364000001</v>
      </c>
      <c r="F3821">
        <v>25123998.169048</v>
      </c>
      <c r="G3821" s="1">
        <f t="shared" si="59"/>
        <v>2512.3998169048</v>
      </c>
    </row>
    <row r="3822" spans="1:7" x14ac:dyDescent="0.35">
      <c r="A3822" t="s">
        <v>1626</v>
      </c>
      <c r="B3822" t="s">
        <v>998</v>
      </c>
      <c r="C3822" t="s">
        <v>957</v>
      </c>
      <c r="D3822">
        <v>5</v>
      </c>
      <c r="E3822">
        <v>803531.64477400004</v>
      </c>
      <c r="F3822">
        <v>778639758.58250797</v>
      </c>
      <c r="G3822" s="1">
        <f t="shared" si="59"/>
        <v>77863.975858250793</v>
      </c>
    </row>
    <row r="3823" spans="1:7" x14ac:dyDescent="0.35">
      <c r="A3823" t="s">
        <v>1626</v>
      </c>
      <c r="B3823" t="s">
        <v>998</v>
      </c>
      <c r="C3823" t="s">
        <v>957</v>
      </c>
      <c r="D3823">
        <v>3</v>
      </c>
      <c r="E3823">
        <v>241917.94149200001</v>
      </c>
      <c r="F3823">
        <v>773033109.06092203</v>
      </c>
      <c r="G3823" s="1">
        <f t="shared" si="59"/>
        <v>77303.3109060922</v>
      </c>
    </row>
    <row r="3824" spans="1:7" x14ac:dyDescent="0.35">
      <c r="A3824" t="s">
        <v>1042</v>
      </c>
      <c r="B3824" t="s">
        <v>1033</v>
      </c>
      <c r="C3824" t="s">
        <v>992</v>
      </c>
      <c r="D3824">
        <v>4</v>
      </c>
      <c r="E3824">
        <v>2219.2315870000002</v>
      </c>
      <c r="F3824">
        <v>17866.373217</v>
      </c>
      <c r="G3824" s="1">
        <f t="shared" si="59"/>
        <v>1.7866373217</v>
      </c>
    </row>
    <row r="3825" spans="1:7" x14ac:dyDescent="0.35">
      <c r="A3825" t="s">
        <v>1042</v>
      </c>
      <c r="B3825" t="s">
        <v>1033</v>
      </c>
      <c r="C3825" t="s">
        <v>992</v>
      </c>
      <c r="D3825">
        <v>5</v>
      </c>
      <c r="E3825">
        <v>72542.826264999996</v>
      </c>
      <c r="F3825">
        <v>99842802.626238003</v>
      </c>
      <c r="G3825" s="1">
        <f t="shared" si="59"/>
        <v>9984.2802626238008</v>
      </c>
    </row>
    <row r="3826" spans="1:7" x14ac:dyDescent="0.35">
      <c r="A3826" t="s">
        <v>1042</v>
      </c>
      <c r="B3826" t="s">
        <v>1033</v>
      </c>
      <c r="C3826" t="s">
        <v>992</v>
      </c>
      <c r="D3826">
        <v>4</v>
      </c>
      <c r="E3826">
        <v>8940</v>
      </c>
      <c r="F3826">
        <v>929700</v>
      </c>
      <c r="G3826" s="1">
        <f t="shared" si="59"/>
        <v>92.97</v>
      </c>
    </row>
    <row r="3827" spans="1:7" x14ac:dyDescent="0.35">
      <c r="A3827" t="s">
        <v>1042</v>
      </c>
      <c r="B3827" t="s">
        <v>1033</v>
      </c>
      <c r="C3827" t="s">
        <v>992</v>
      </c>
      <c r="D3827">
        <v>5</v>
      </c>
      <c r="E3827">
        <v>120</v>
      </c>
      <c r="F3827">
        <v>900</v>
      </c>
      <c r="G3827" s="1">
        <f t="shared" si="59"/>
        <v>0.09</v>
      </c>
    </row>
    <row r="3828" spans="1:7" x14ac:dyDescent="0.35">
      <c r="A3828" t="s">
        <v>1042</v>
      </c>
      <c r="B3828" t="s">
        <v>1033</v>
      </c>
      <c r="C3828" t="s">
        <v>992</v>
      </c>
      <c r="D3828">
        <v>4</v>
      </c>
      <c r="E3828">
        <v>4980</v>
      </c>
      <c r="F3828">
        <v>736200</v>
      </c>
      <c r="G3828" s="1">
        <f t="shared" si="59"/>
        <v>73.62</v>
      </c>
    </row>
    <row r="3829" spans="1:7" x14ac:dyDescent="0.35">
      <c r="A3829" t="s">
        <v>1042</v>
      </c>
      <c r="B3829" t="s">
        <v>1033</v>
      </c>
      <c r="C3829" t="s">
        <v>992</v>
      </c>
      <c r="D3829">
        <v>4</v>
      </c>
      <c r="E3829">
        <v>1200</v>
      </c>
      <c r="F3829">
        <v>26100</v>
      </c>
      <c r="G3829" s="1">
        <f t="shared" si="59"/>
        <v>2.61</v>
      </c>
    </row>
    <row r="3830" spans="1:7" x14ac:dyDescent="0.35">
      <c r="A3830" t="s">
        <v>1042</v>
      </c>
      <c r="B3830" t="s">
        <v>1033</v>
      </c>
      <c r="C3830" t="s">
        <v>992</v>
      </c>
      <c r="D3830">
        <v>4</v>
      </c>
      <c r="E3830">
        <v>240</v>
      </c>
      <c r="F3830">
        <v>2700</v>
      </c>
      <c r="G3830" s="1">
        <f t="shared" si="59"/>
        <v>0.27</v>
      </c>
    </row>
    <row r="3831" spans="1:7" x14ac:dyDescent="0.35">
      <c r="A3831" t="s">
        <v>1042</v>
      </c>
      <c r="B3831" t="s">
        <v>1033</v>
      </c>
      <c r="C3831" t="s">
        <v>992</v>
      </c>
      <c r="D3831">
        <v>4</v>
      </c>
      <c r="E3831">
        <v>240</v>
      </c>
      <c r="F3831">
        <v>2700</v>
      </c>
      <c r="G3831" s="1">
        <f t="shared" si="59"/>
        <v>0.27</v>
      </c>
    </row>
    <row r="3832" spans="1:7" x14ac:dyDescent="0.35">
      <c r="A3832" t="s">
        <v>1042</v>
      </c>
      <c r="B3832" t="s">
        <v>1033</v>
      </c>
      <c r="C3832" t="s">
        <v>992</v>
      </c>
      <c r="D3832">
        <v>4</v>
      </c>
      <c r="E3832">
        <v>120</v>
      </c>
      <c r="F3832">
        <v>900</v>
      </c>
      <c r="G3832" s="1">
        <f t="shared" si="59"/>
        <v>0.09</v>
      </c>
    </row>
    <row r="3833" spans="1:7" x14ac:dyDescent="0.35">
      <c r="A3833" t="s">
        <v>1042</v>
      </c>
      <c r="B3833" t="s">
        <v>1033</v>
      </c>
      <c r="C3833" t="s">
        <v>992</v>
      </c>
      <c r="D3833">
        <v>4</v>
      </c>
      <c r="E3833">
        <v>120</v>
      </c>
      <c r="F3833">
        <v>900</v>
      </c>
      <c r="G3833" s="1">
        <f t="shared" si="59"/>
        <v>0.09</v>
      </c>
    </row>
    <row r="3834" spans="1:7" x14ac:dyDescent="0.35">
      <c r="A3834" t="s">
        <v>1042</v>
      </c>
      <c r="B3834" t="s">
        <v>1033</v>
      </c>
      <c r="C3834" t="s">
        <v>992</v>
      </c>
      <c r="D3834">
        <v>4</v>
      </c>
      <c r="E3834">
        <v>120</v>
      </c>
      <c r="F3834">
        <v>900</v>
      </c>
      <c r="G3834" s="1">
        <f t="shared" si="59"/>
        <v>0.09</v>
      </c>
    </row>
    <row r="3835" spans="1:7" x14ac:dyDescent="0.35">
      <c r="A3835" t="s">
        <v>1042</v>
      </c>
      <c r="B3835" t="s">
        <v>1033</v>
      </c>
      <c r="C3835" t="s">
        <v>992</v>
      </c>
      <c r="D3835">
        <v>4</v>
      </c>
      <c r="E3835">
        <v>120</v>
      </c>
      <c r="F3835">
        <v>900</v>
      </c>
      <c r="G3835" s="1">
        <f t="shared" si="59"/>
        <v>0.09</v>
      </c>
    </row>
    <row r="3836" spans="1:7" x14ac:dyDescent="0.35">
      <c r="A3836" t="s">
        <v>1042</v>
      </c>
      <c r="B3836" t="s">
        <v>1033</v>
      </c>
      <c r="C3836" t="s">
        <v>992</v>
      </c>
      <c r="D3836">
        <v>5</v>
      </c>
      <c r="E3836">
        <v>180</v>
      </c>
      <c r="F3836">
        <v>1800</v>
      </c>
      <c r="G3836" s="1">
        <f t="shared" si="59"/>
        <v>0.18</v>
      </c>
    </row>
    <row r="3837" spans="1:7" x14ac:dyDescent="0.35">
      <c r="A3837" t="s">
        <v>1042</v>
      </c>
      <c r="B3837" t="s">
        <v>1033</v>
      </c>
      <c r="C3837" t="s">
        <v>992</v>
      </c>
      <c r="D3837">
        <v>5</v>
      </c>
      <c r="E3837">
        <v>240</v>
      </c>
      <c r="F3837">
        <v>2700</v>
      </c>
      <c r="G3837" s="1">
        <f t="shared" si="59"/>
        <v>0.27</v>
      </c>
    </row>
    <row r="3838" spans="1:7" x14ac:dyDescent="0.35">
      <c r="A3838" t="s">
        <v>1042</v>
      </c>
      <c r="B3838" t="s">
        <v>1033</v>
      </c>
      <c r="C3838" t="s">
        <v>992</v>
      </c>
      <c r="D3838">
        <v>5</v>
      </c>
      <c r="E3838">
        <v>3900</v>
      </c>
      <c r="F3838">
        <v>303300</v>
      </c>
      <c r="G3838" s="1">
        <f t="shared" si="59"/>
        <v>30.33</v>
      </c>
    </row>
    <row r="3839" spans="1:7" x14ac:dyDescent="0.35">
      <c r="A3839" t="s">
        <v>1042</v>
      </c>
      <c r="B3839" t="s">
        <v>1033</v>
      </c>
      <c r="C3839" t="s">
        <v>992</v>
      </c>
      <c r="D3839">
        <v>4</v>
      </c>
      <c r="E3839">
        <v>12840</v>
      </c>
      <c r="F3839">
        <v>3654000</v>
      </c>
      <c r="G3839" s="1">
        <f t="shared" si="59"/>
        <v>365.4</v>
      </c>
    </row>
    <row r="3840" spans="1:7" x14ac:dyDescent="0.35">
      <c r="A3840" t="s">
        <v>1042</v>
      </c>
      <c r="B3840" t="s">
        <v>1033</v>
      </c>
      <c r="C3840" t="s">
        <v>992</v>
      </c>
      <c r="D3840">
        <v>4</v>
      </c>
      <c r="E3840">
        <v>1200</v>
      </c>
      <c r="F3840">
        <v>41400</v>
      </c>
      <c r="G3840" s="1">
        <f t="shared" si="59"/>
        <v>4.1399999999999997</v>
      </c>
    </row>
    <row r="3841" spans="1:7" x14ac:dyDescent="0.35">
      <c r="A3841" t="s">
        <v>1042</v>
      </c>
      <c r="B3841" t="s">
        <v>1033</v>
      </c>
      <c r="C3841" t="s">
        <v>992</v>
      </c>
      <c r="D3841">
        <v>4</v>
      </c>
      <c r="E3841">
        <v>1740</v>
      </c>
      <c r="F3841">
        <v>74700</v>
      </c>
      <c r="G3841" s="1">
        <f t="shared" si="59"/>
        <v>7.47</v>
      </c>
    </row>
    <row r="3842" spans="1:7" x14ac:dyDescent="0.35">
      <c r="A3842" t="s">
        <v>1042</v>
      </c>
      <c r="B3842" t="s">
        <v>1033</v>
      </c>
      <c r="C3842" t="s">
        <v>992</v>
      </c>
      <c r="D3842">
        <v>4</v>
      </c>
      <c r="E3842">
        <v>3000</v>
      </c>
      <c r="F3842">
        <v>143100</v>
      </c>
      <c r="G3842" s="1">
        <f t="shared" si="59"/>
        <v>14.31</v>
      </c>
    </row>
    <row r="3843" spans="1:7" x14ac:dyDescent="0.35">
      <c r="A3843" t="s">
        <v>1042</v>
      </c>
      <c r="B3843" t="s">
        <v>1033</v>
      </c>
      <c r="C3843" t="s">
        <v>992</v>
      </c>
      <c r="D3843">
        <v>5</v>
      </c>
      <c r="E3843">
        <v>444991.98947899998</v>
      </c>
      <c r="F3843">
        <v>541838809.06068695</v>
      </c>
      <c r="G3843" s="1">
        <f t="shared" ref="G3843:G3906" si="60">+F3843/10000</f>
        <v>54183.880906068698</v>
      </c>
    </row>
    <row r="3844" spans="1:7" x14ac:dyDescent="0.35">
      <c r="A3844" t="s">
        <v>1042</v>
      </c>
      <c r="B3844" t="s">
        <v>1033</v>
      </c>
      <c r="C3844" t="s">
        <v>992</v>
      </c>
      <c r="D3844">
        <v>5</v>
      </c>
      <c r="E3844">
        <v>224.74686500000001</v>
      </c>
      <c r="F3844">
        <v>2254.6425399999998</v>
      </c>
      <c r="G3844" s="1">
        <f t="shared" si="60"/>
        <v>0.22546425399999998</v>
      </c>
    </row>
    <row r="3845" spans="1:7" x14ac:dyDescent="0.35">
      <c r="A3845" t="s">
        <v>1042</v>
      </c>
      <c r="B3845" t="s">
        <v>1033</v>
      </c>
      <c r="C3845" t="s">
        <v>992</v>
      </c>
      <c r="D3845">
        <v>5</v>
      </c>
      <c r="E3845">
        <v>90.178899000000001</v>
      </c>
      <c r="F3845">
        <v>457.63431100000003</v>
      </c>
      <c r="G3845" s="1">
        <f t="shared" si="60"/>
        <v>4.5763431100000002E-2</v>
      </c>
    </row>
    <row r="3846" spans="1:7" x14ac:dyDescent="0.35">
      <c r="A3846" t="s">
        <v>1042</v>
      </c>
      <c r="B3846" t="s">
        <v>1033</v>
      </c>
      <c r="C3846" t="s">
        <v>992</v>
      </c>
      <c r="D3846">
        <v>5</v>
      </c>
      <c r="E3846">
        <v>165.22993199999999</v>
      </c>
      <c r="F3846">
        <v>1268.03774</v>
      </c>
      <c r="G3846" s="1">
        <f t="shared" si="60"/>
        <v>0.12680377400000001</v>
      </c>
    </row>
    <row r="3847" spans="1:7" x14ac:dyDescent="0.35">
      <c r="A3847" t="s">
        <v>1042</v>
      </c>
      <c r="B3847" t="s">
        <v>1033</v>
      </c>
      <c r="C3847" t="s">
        <v>992</v>
      </c>
      <c r="D3847">
        <v>5</v>
      </c>
      <c r="E3847">
        <v>227.99911499999999</v>
      </c>
      <c r="F3847">
        <v>2456.8785200000002</v>
      </c>
      <c r="G3847" s="1">
        <f t="shared" si="60"/>
        <v>0.24568785200000001</v>
      </c>
    </row>
    <row r="3848" spans="1:7" x14ac:dyDescent="0.35">
      <c r="A3848" t="s">
        <v>1042</v>
      </c>
      <c r="B3848" t="s">
        <v>1033</v>
      </c>
      <c r="C3848" t="s">
        <v>992</v>
      </c>
      <c r="D3848">
        <v>5</v>
      </c>
      <c r="E3848">
        <v>118.707594</v>
      </c>
      <c r="F3848">
        <v>897.73264700000004</v>
      </c>
      <c r="G3848" s="1">
        <f t="shared" si="60"/>
        <v>8.9773264700000008E-2</v>
      </c>
    </row>
    <row r="3849" spans="1:7" x14ac:dyDescent="0.35">
      <c r="A3849" t="s">
        <v>1042</v>
      </c>
      <c r="B3849" t="s">
        <v>1033</v>
      </c>
      <c r="C3849" t="s">
        <v>992</v>
      </c>
      <c r="D3849">
        <v>5</v>
      </c>
      <c r="E3849">
        <v>116.418408</v>
      </c>
      <c r="F3849">
        <v>843.098163</v>
      </c>
      <c r="G3849" s="1">
        <f t="shared" si="60"/>
        <v>8.4309816300000007E-2</v>
      </c>
    </row>
    <row r="3850" spans="1:7" x14ac:dyDescent="0.35">
      <c r="A3850" t="s">
        <v>1042</v>
      </c>
      <c r="B3850" t="s">
        <v>1033</v>
      </c>
      <c r="C3850" t="s">
        <v>992</v>
      </c>
      <c r="D3850">
        <v>5</v>
      </c>
      <c r="E3850">
        <v>67068.661309999996</v>
      </c>
      <c r="F3850">
        <v>216335.30152199999</v>
      </c>
      <c r="G3850" s="1">
        <f t="shared" si="60"/>
        <v>21.633530152199999</v>
      </c>
    </row>
    <row r="3851" spans="1:7" x14ac:dyDescent="0.35">
      <c r="A3851" t="s">
        <v>1047</v>
      </c>
      <c r="B3851" t="s">
        <v>1033</v>
      </c>
      <c r="C3851" t="s">
        <v>992</v>
      </c>
      <c r="D3851">
        <v>5</v>
      </c>
      <c r="E3851">
        <v>93672.919087999995</v>
      </c>
      <c r="F3851">
        <v>137179788.69966501</v>
      </c>
      <c r="G3851" s="1">
        <f t="shared" si="60"/>
        <v>13717.9788699665</v>
      </c>
    </row>
    <row r="3852" spans="1:7" x14ac:dyDescent="0.35">
      <c r="A3852" t="s">
        <v>1054</v>
      </c>
      <c r="B3852" t="s">
        <v>893</v>
      </c>
      <c r="C3852" t="s">
        <v>777</v>
      </c>
      <c r="D3852">
        <v>4</v>
      </c>
      <c r="E3852">
        <v>3115.2039970000001</v>
      </c>
      <c r="F3852">
        <v>207626.546141</v>
      </c>
      <c r="G3852" s="1">
        <f t="shared" si="60"/>
        <v>20.762654614100001</v>
      </c>
    </row>
    <row r="3853" spans="1:7" x14ac:dyDescent="0.35">
      <c r="A3853" t="s">
        <v>1054</v>
      </c>
      <c r="B3853" t="s">
        <v>893</v>
      </c>
      <c r="C3853" t="s">
        <v>777</v>
      </c>
      <c r="D3853">
        <v>4</v>
      </c>
      <c r="E3853">
        <v>2986.4866489999999</v>
      </c>
      <c r="F3853">
        <v>329295.78654</v>
      </c>
      <c r="G3853" s="1">
        <f t="shared" si="60"/>
        <v>32.929578653999997</v>
      </c>
    </row>
    <row r="3854" spans="1:7" x14ac:dyDescent="0.35">
      <c r="A3854" t="s">
        <v>1057</v>
      </c>
      <c r="B3854" t="s">
        <v>893</v>
      </c>
      <c r="C3854" t="s">
        <v>777</v>
      </c>
      <c r="D3854">
        <v>4</v>
      </c>
      <c r="E3854">
        <v>8640.2336749999995</v>
      </c>
      <c r="F3854">
        <v>1895839.0026380001</v>
      </c>
      <c r="G3854" s="1">
        <f t="shared" si="60"/>
        <v>189.58390026380002</v>
      </c>
    </row>
    <row r="3855" spans="1:7" x14ac:dyDescent="0.35">
      <c r="A3855" t="s">
        <v>1057</v>
      </c>
      <c r="B3855" t="s">
        <v>893</v>
      </c>
      <c r="C3855" t="s">
        <v>777</v>
      </c>
      <c r="D3855">
        <v>5</v>
      </c>
      <c r="E3855">
        <v>120</v>
      </c>
      <c r="F3855">
        <v>900</v>
      </c>
      <c r="G3855" s="1">
        <f t="shared" si="60"/>
        <v>0.09</v>
      </c>
    </row>
    <row r="3856" spans="1:7" x14ac:dyDescent="0.35">
      <c r="A3856" t="s">
        <v>1057</v>
      </c>
      <c r="B3856" t="s">
        <v>893</v>
      </c>
      <c r="C3856" t="s">
        <v>777</v>
      </c>
      <c r="D3856">
        <v>4</v>
      </c>
      <c r="E3856">
        <v>8460</v>
      </c>
      <c r="F3856">
        <v>1290600</v>
      </c>
      <c r="G3856" s="1">
        <f t="shared" si="60"/>
        <v>129.06</v>
      </c>
    </row>
    <row r="3857" spans="1:7" x14ac:dyDescent="0.35">
      <c r="A3857" t="s">
        <v>1057</v>
      </c>
      <c r="B3857" t="s">
        <v>893</v>
      </c>
      <c r="C3857" t="s">
        <v>777</v>
      </c>
      <c r="D3857">
        <v>5</v>
      </c>
      <c r="E3857">
        <v>120</v>
      </c>
      <c r="F3857">
        <v>900</v>
      </c>
      <c r="G3857" s="1">
        <f t="shared" si="60"/>
        <v>0.09</v>
      </c>
    </row>
    <row r="3858" spans="1:7" x14ac:dyDescent="0.35">
      <c r="A3858" t="s">
        <v>1057</v>
      </c>
      <c r="B3858" t="s">
        <v>893</v>
      </c>
      <c r="C3858" t="s">
        <v>777</v>
      </c>
      <c r="D3858">
        <v>4</v>
      </c>
      <c r="E3858">
        <v>14880</v>
      </c>
      <c r="F3858">
        <v>2367000</v>
      </c>
      <c r="G3858" s="1">
        <f t="shared" si="60"/>
        <v>236.7</v>
      </c>
    </row>
    <row r="3859" spans="1:7" x14ac:dyDescent="0.35">
      <c r="A3859" t="s">
        <v>1057</v>
      </c>
      <c r="B3859" t="s">
        <v>893</v>
      </c>
      <c r="C3859" t="s">
        <v>777</v>
      </c>
      <c r="D3859">
        <v>4</v>
      </c>
      <c r="E3859">
        <v>300</v>
      </c>
      <c r="F3859">
        <v>4500</v>
      </c>
      <c r="G3859" s="1">
        <f t="shared" si="60"/>
        <v>0.45</v>
      </c>
    </row>
    <row r="3860" spans="1:7" x14ac:dyDescent="0.35">
      <c r="A3860" t="s">
        <v>1057</v>
      </c>
      <c r="B3860" t="s">
        <v>893</v>
      </c>
      <c r="C3860" t="s">
        <v>777</v>
      </c>
      <c r="D3860">
        <v>4</v>
      </c>
      <c r="E3860">
        <v>120</v>
      </c>
      <c r="F3860">
        <v>900</v>
      </c>
      <c r="G3860" s="1">
        <f t="shared" si="60"/>
        <v>0.09</v>
      </c>
    </row>
    <row r="3861" spans="1:7" x14ac:dyDescent="0.35">
      <c r="A3861" t="s">
        <v>1057</v>
      </c>
      <c r="B3861" t="s">
        <v>893</v>
      </c>
      <c r="C3861" t="s">
        <v>777</v>
      </c>
      <c r="D3861">
        <v>4</v>
      </c>
      <c r="E3861">
        <v>180</v>
      </c>
      <c r="F3861">
        <v>1800</v>
      </c>
      <c r="G3861" s="1">
        <f t="shared" si="60"/>
        <v>0.18</v>
      </c>
    </row>
    <row r="3862" spans="1:7" x14ac:dyDescent="0.35">
      <c r="A3862" t="s">
        <v>1057</v>
      </c>
      <c r="B3862" t="s">
        <v>893</v>
      </c>
      <c r="C3862" t="s">
        <v>777</v>
      </c>
      <c r="D3862">
        <v>4</v>
      </c>
      <c r="E3862">
        <v>120</v>
      </c>
      <c r="F3862">
        <v>900</v>
      </c>
      <c r="G3862" s="1">
        <f t="shared" si="60"/>
        <v>0.09</v>
      </c>
    </row>
    <row r="3863" spans="1:7" x14ac:dyDescent="0.35">
      <c r="A3863" t="s">
        <v>1057</v>
      </c>
      <c r="B3863" t="s">
        <v>893</v>
      </c>
      <c r="C3863" t="s">
        <v>777</v>
      </c>
      <c r="D3863">
        <v>4</v>
      </c>
      <c r="E3863">
        <v>120</v>
      </c>
      <c r="F3863">
        <v>900</v>
      </c>
      <c r="G3863" s="1">
        <f t="shared" si="60"/>
        <v>0.09</v>
      </c>
    </row>
    <row r="3864" spans="1:7" x14ac:dyDescent="0.35">
      <c r="A3864" t="s">
        <v>1057</v>
      </c>
      <c r="B3864" t="s">
        <v>893</v>
      </c>
      <c r="C3864" t="s">
        <v>777</v>
      </c>
      <c r="D3864">
        <v>4</v>
      </c>
      <c r="E3864">
        <v>2580</v>
      </c>
      <c r="F3864">
        <v>226800</v>
      </c>
      <c r="G3864" s="1">
        <f t="shared" si="60"/>
        <v>22.68</v>
      </c>
    </row>
    <row r="3865" spans="1:7" x14ac:dyDescent="0.35">
      <c r="A3865" t="s">
        <v>1057</v>
      </c>
      <c r="B3865" t="s">
        <v>893</v>
      </c>
      <c r="C3865" t="s">
        <v>777</v>
      </c>
      <c r="D3865">
        <v>4</v>
      </c>
      <c r="E3865">
        <v>1320</v>
      </c>
      <c r="F3865">
        <v>72000</v>
      </c>
      <c r="G3865" s="1">
        <f t="shared" si="60"/>
        <v>7.2</v>
      </c>
    </row>
    <row r="3866" spans="1:7" x14ac:dyDescent="0.35">
      <c r="A3866" t="s">
        <v>1057</v>
      </c>
      <c r="B3866" t="s">
        <v>893</v>
      </c>
      <c r="C3866" t="s">
        <v>777</v>
      </c>
      <c r="D3866">
        <v>4</v>
      </c>
      <c r="E3866">
        <v>2040</v>
      </c>
      <c r="F3866">
        <v>156600</v>
      </c>
      <c r="G3866" s="1">
        <f t="shared" si="60"/>
        <v>15.66</v>
      </c>
    </row>
    <row r="3867" spans="1:7" x14ac:dyDescent="0.35">
      <c r="A3867" t="s">
        <v>1057</v>
      </c>
      <c r="B3867" t="s">
        <v>893</v>
      </c>
      <c r="C3867" t="s">
        <v>777</v>
      </c>
      <c r="D3867">
        <v>4</v>
      </c>
      <c r="E3867">
        <v>480</v>
      </c>
      <c r="F3867">
        <v>8100</v>
      </c>
      <c r="G3867" s="1">
        <f t="shared" si="60"/>
        <v>0.81</v>
      </c>
    </row>
    <row r="3868" spans="1:7" x14ac:dyDescent="0.35">
      <c r="A3868" t="s">
        <v>1057</v>
      </c>
      <c r="B3868" t="s">
        <v>893</v>
      </c>
      <c r="C3868" t="s">
        <v>777</v>
      </c>
      <c r="D3868">
        <v>4</v>
      </c>
      <c r="E3868">
        <v>11786.063849</v>
      </c>
      <c r="F3868">
        <v>1958504.21346</v>
      </c>
      <c r="G3868" s="1">
        <f t="shared" si="60"/>
        <v>195.85042134599999</v>
      </c>
    </row>
    <row r="3869" spans="1:7" x14ac:dyDescent="0.35">
      <c r="A3869" t="s">
        <v>1057</v>
      </c>
      <c r="B3869" t="s">
        <v>893</v>
      </c>
      <c r="C3869" t="s">
        <v>777</v>
      </c>
      <c r="D3869">
        <v>5</v>
      </c>
      <c r="E3869">
        <v>180</v>
      </c>
      <c r="F3869">
        <v>1800</v>
      </c>
      <c r="G3869" s="1">
        <f t="shared" si="60"/>
        <v>0.18</v>
      </c>
    </row>
    <row r="3870" spans="1:7" x14ac:dyDescent="0.35">
      <c r="A3870" t="s">
        <v>1057</v>
      </c>
      <c r="B3870" t="s">
        <v>893</v>
      </c>
      <c r="C3870" t="s">
        <v>777</v>
      </c>
      <c r="D3870">
        <v>4</v>
      </c>
      <c r="E3870">
        <v>120</v>
      </c>
      <c r="F3870">
        <v>900</v>
      </c>
      <c r="G3870" s="1">
        <f t="shared" si="60"/>
        <v>0.09</v>
      </c>
    </row>
    <row r="3871" spans="1:7" x14ac:dyDescent="0.35">
      <c r="A3871" t="s">
        <v>1057</v>
      </c>
      <c r="B3871" t="s">
        <v>893</v>
      </c>
      <c r="C3871" t="s">
        <v>777</v>
      </c>
      <c r="D3871">
        <v>4</v>
      </c>
      <c r="E3871">
        <v>4380</v>
      </c>
      <c r="F3871">
        <v>518400</v>
      </c>
      <c r="G3871" s="1">
        <f t="shared" si="60"/>
        <v>51.84</v>
      </c>
    </row>
    <row r="3872" spans="1:7" x14ac:dyDescent="0.35">
      <c r="A3872" t="s">
        <v>1057</v>
      </c>
      <c r="B3872" t="s">
        <v>893</v>
      </c>
      <c r="C3872" t="s">
        <v>777</v>
      </c>
      <c r="D3872">
        <v>5</v>
      </c>
      <c r="E3872">
        <v>64305.778747999997</v>
      </c>
      <c r="F3872">
        <v>65982738.533713996</v>
      </c>
      <c r="G3872" s="1">
        <f t="shared" si="60"/>
        <v>6598.2738533714</v>
      </c>
    </row>
    <row r="3873" spans="1:7" x14ac:dyDescent="0.35">
      <c r="A3873" t="s">
        <v>1058</v>
      </c>
      <c r="B3873" t="s">
        <v>893</v>
      </c>
      <c r="C3873" t="s">
        <v>777</v>
      </c>
      <c r="D3873">
        <v>5</v>
      </c>
      <c r="E3873">
        <v>62816.148439999997</v>
      </c>
      <c r="F3873">
        <v>57403791.676863998</v>
      </c>
      <c r="G3873" s="1">
        <f t="shared" si="60"/>
        <v>5740.3791676864003</v>
      </c>
    </row>
    <row r="3874" spans="1:7" x14ac:dyDescent="0.35">
      <c r="A3874" t="s">
        <v>888</v>
      </c>
      <c r="B3874" t="s">
        <v>609</v>
      </c>
      <c r="C3874" t="s">
        <v>777</v>
      </c>
      <c r="D3874">
        <v>4</v>
      </c>
      <c r="E3874">
        <v>120</v>
      </c>
      <c r="F3874">
        <v>900</v>
      </c>
      <c r="G3874" s="1">
        <f t="shared" si="60"/>
        <v>0.09</v>
      </c>
    </row>
    <row r="3875" spans="1:7" x14ac:dyDescent="0.35">
      <c r="A3875" t="s">
        <v>888</v>
      </c>
      <c r="B3875" t="s">
        <v>609</v>
      </c>
      <c r="C3875" t="s">
        <v>777</v>
      </c>
      <c r="D3875">
        <v>4</v>
      </c>
      <c r="E3875">
        <v>120</v>
      </c>
      <c r="F3875">
        <v>900</v>
      </c>
      <c r="G3875" s="1">
        <f t="shared" si="60"/>
        <v>0.09</v>
      </c>
    </row>
    <row r="3876" spans="1:7" x14ac:dyDescent="0.35">
      <c r="A3876" t="s">
        <v>888</v>
      </c>
      <c r="B3876" t="s">
        <v>609</v>
      </c>
      <c r="C3876" t="s">
        <v>777</v>
      </c>
      <c r="D3876">
        <v>4</v>
      </c>
      <c r="E3876">
        <v>240</v>
      </c>
      <c r="F3876">
        <v>2700</v>
      </c>
      <c r="G3876" s="1">
        <f t="shared" si="60"/>
        <v>0.27</v>
      </c>
    </row>
    <row r="3877" spans="1:7" x14ac:dyDescent="0.35">
      <c r="A3877" t="s">
        <v>888</v>
      </c>
      <c r="B3877" t="s">
        <v>609</v>
      </c>
      <c r="C3877" t="s">
        <v>777</v>
      </c>
      <c r="D3877">
        <v>4</v>
      </c>
      <c r="E3877">
        <v>10620</v>
      </c>
      <c r="F3877">
        <v>2660400</v>
      </c>
      <c r="G3877" s="1">
        <f t="shared" si="60"/>
        <v>266.04000000000002</v>
      </c>
    </row>
    <row r="3878" spans="1:7" x14ac:dyDescent="0.35">
      <c r="A3878" t="s">
        <v>888</v>
      </c>
      <c r="B3878" t="s">
        <v>609</v>
      </c>
      <c r="C3878" t="s">
        <v>777</v>
      </c>
      <c r="D3878">
        <v>4</v>
      </c>
      <c r="E3878">
        <v>120</v>
      </c>
      <c r="F3878">
        <v>900</v>
      </c>
      <c r="G3878" s="1">
        <f t="shared" si="60"/>
        <v>0.09</v>
      </c>
    </row>
    <row r="3879" spans="1:7" x14ac:dyDescent="0.35">
      <c r="A3879" t="s">
        <v>888</v>
      </c>
      <c r="B3879" t="s">
        <v>609</v>
      </c>
      <c r="C3879" t="s">
        <v>777</v>
      </c>
      <c r="D3879">
        <v>4</v>
      </c>
      <c r="E3879">
        <v>2160</v>
      </c>
      <c r="F3879">
        <v>104400</v>
      </c>
      <c r="G3879" s="1">
        <f t="shared" si="60"/>
        <v>10.44</v>
      </c>
    </row>
    <row r="3880" spans="1:7" x14ac:dyDescent="0.35">
      <c r="A3880" t="s">
        <v>888</v>
      </c>
      <c r="B3880" t="s">
        <v>609</v>
      </c>
      <c r="C3880" t="s">
        <v>777</v>
      </c>
      <c r="D3880">
        <v>4</v>
      </c>
      <c r="E3880">
        <v>2280</v>
      </c>
      <c r="F3880">
        <v>70200</v>
      </c>
      <c r="G3880" s="1">
        <f t="shared" si="60"/>
        <v>7.02</v>
      </c>
    </row>
    <row r="3881" spans="1:7" x14ac:dyDescent="0.35">
      <c r="A3881" t="s">
        <v>888</v>
      </c>
      <c r="B3881" t="s">
        <v>609</v>
      </c>
      <c r="C3881" t="s">
        <v>777</v>
      </c>
      <c r="D3881">
        <v>4</v>
      </c>
      <c r="E3881">
        <v>120</v>
      </c>
      <c r="F3881">
        <v>900</v>
      </c>
      <c r="G3881" s="1">
        <f t="shared" si="60"/>
        <v>0.09</v>
      </c>
    </row>
    <row r="3882" spans="1:7" x14ac:dyDescent="0.35">
      <c r="A3882" t="s">
        <v>888</v>
      </c>
      <c r="B3882" t="s">
        <v>609</v>
      </c>
      <c r="C3882" t="s">
        <v>777</v>
      </c>
      <c r="D3882">
        <v>5</v>
      </c>
      <c r="E3882">
        <v>96565.848847999994</v>
      </c>
      <c r="F3882">
        <v>64013082.909794003</v>
      </c>
      <c r="G3882" s="1">
        <f t="shared" si="60"/>
        <v>6401.3082909794002</v>
      </c>
    </row>
    <row r="3883" spans="1:7" x14ac:dyDescent="0.35">
      <c r="A3883" t="s">
        <v>1063</v>
      </c>
      <c r="B3883" t="s">
        <v>1064</v>
      </c>
      <c r="C3883" t="s">
        <v>840</v>
      </c>
      <c r="D3883">
        <v>3</v>
      </c>
      <c r="E3883">
        <v>945709.34832800005</v>
      </c>
      <c r="F3883">
        <v>7803624424.1730604</v>
      </c>
      <c r="G3883" s="1">
        <f t="shared" si="60"/>
        <v>780362.44241730601</v>
      </c>
    </row>
    <row r="3884" spans="1:7" x14ac:dyDescent="0.35">
      <c r="A3884" t="s">
        <v>1067</v>
      </c>
      <c r="B3884" t="s">
        <v>1068</v>
      </c>
      <c r="C3884" t="s">
        <v>777</v>
      </c>
      <c r="D3884">
        <v>5</v>
      </c>
      <c r="E3884">
        <v>1140</v>
      </c>
      <c r="F3884">
        <v>33300</v>
      </c>
      <c r="G3884" s="1">
        <f t="shared" si="60"/>
        <v>3.33</v>
      </c>
    </row>
    <row r="3885" spans="1:7" x14ac:dyDescent="0.35">
      <c r="A3885" t="s">
        <v>1067</v>
      </c>
      <c r="B3885" t="s">
        <v>1068</v>
      </c>
      <c r="C3885" t="s">
        <v>777</v>
      </c>
      <c r="D3885">
        <v>5</v>
      </c>
      <c r="E3885">
        <v>120</v>
      </c>
      <c r="F3885">
        <v>900</v>
      </c>
      <c r="G3885" s="1">
        <f t="shared" si="60"/>
        <v>0.09</v>
      </c>
    </row>
    <row r="3886" spans="1:7" x14ac:dyDescent="0.35">
      <c r="A3886" t="s">
        <v>1067</v>
      </c>
      <c r="B3886" t="s">
        <v>1068</v>
      </c>
      <c r="C3886" t="s">
        <v>777</v>
      </c>
      <c r="D3886">
        <v>4</v>
      </c>
      <c r="E3886">
        <v>120</v>
      </c>
      <c r="F3886">
        <v>900</v>
      </c>
      <c r="G3886" s="1">
        <f t="shared" si="60"/>
        <v>0.09</v>
      </c>
    </row>
    <row r="3887" spans="1:7" x14ac:dyDescent="0.35">
      <c r="A3887" t="s">
        <v>1067</v>
      </c>
      <c r="B3887" t="s">
        <v>1068</v>
      </c>
      <c r="C3887" t="s">
        <v>777</v>
      </c>
      <c r="D3887">
        <v>5</v>
      </c>
      <c r="E3887">
        <v>3180</v>
      </c>
      <c r="F3887">
        <v>225000</v>
      </c>
      <c r="G3887" s="1">
        <f t="shared" si="60"/>
        <v>22.5</v>
      </c>
    </row>
    <row r="3888" spans="1:7" x14ac:dyDescent="0.35">
      <c r="A3888" t="s">
        <v>1067</v>
      </c>
      <c r="B3888" t="s">
        <v>1068</v>
      </c>
      <c r="C3888" t="s">
        <v>777</v>
      </c>
      <c r="D3888">
        <v>5</v>
      </c>
      <c r="E3888">
        <v>3840</v>
      </c>
      <c r="F3888">
        <v>622800</v>
      </c>
      <c r="G3888" s="1">
        <f t="shared" si="60"/>
        <v>62.28</v>
      </c>
    </row>
    <row r="3889" spans="1:7" x14ac:dyDescent="0.35">
      <c r="A3889" t="s">
        <v>1067</v>
      </c>
      <c r="B3889" t="s">
        <v>1068</v>
      </c>
      <c r="C3889" t="s">
        <v>777</v>
      </c>
      <c r="D3889">
        <v>5</v>
      </c>
      <c r="E3889">
        <v>120</v>
      </c>
      <c r="F3889">
        <v>900</v>
      </c>
      <c r="G3889" s="1">
        <f t="shared" si="60"/>
        <v>0.09</v>
      </c>
    </row>
    <row r="3890" spans="1:7" x14ac:dyDescent="0.35">
      <c r="A3890" t="s">
        <v>1067</v>
      </c>
      <c r="B3890" t="s">
        <v>1068</v>
      </c>
      <c r="C3890" t="s">
        <v>777</v>
      </c>
      <c r="D3890">
        <v>5</v>
      </c>
      <c r="E3890">
        <v>3840</v>
      </c>
      <c r="F3890">
        <v>302400</v>
      </c>
      <c r="G3890" s="1">
        <f t="shared" si="60"/>
        <v>30.24</v>
      </c>
    </row>
    <row r="3891" spans="1:7" x14ac:dyDescent="0.35">
      <c r="A3891" t="s">
        <v>1067</v>
      </c>
      <c r="B3891" t="s">
        <v>1068</v>
      </c>
      <c r="C3891" t="s">
        <v>777</v>
      </c>
      <c r="D3891">
        <v>5</v>
      </c>
      <c r="E3891">
        <v>120</v>
      </c>
      <c r="F3891">
        <v>900</v>
      </c>
      <c r="G3891" s="1">
        <f t="shared" si="60"/>
        <v>0.09</v>
      </c>
    </row>
    <row r="3892" spans="1:7" x14ac:dyDescent="0.35">
      <c r="A3892" t="s">
        <v>1067</v>
      </c>
      <c r="B3892" t="s">
        <v>1068</v>
      </c>
      <c r="C3892" t="s">
        <v>777</v>
      </c>
      <c r="D3892">
        <v>5</v>
      </c>
      <c r="E3892">
        <v>120</v>
      </c>
      <c r="F3892">
        <v>900</v>
      </c>
      <c r="G3892" s="1">
        <f t="shared" si="60"/>
        <v>0.09</v>
      </c>
    </row>
    <row r="3893" spans="1:7" x14ac:dyDescent="0.35">
      <c r="A3893" t="s">
        <v>1067</v>
      </c>
      <c r="B3893" t="s">
        <v>1068</v>
      </c>
      <c r="C3893" t="s">
        <v>777</v>
      </c>
      <c r="D3893">
        <v>5</v>
      </c>
      <c r="E3893">
        <v>12480</v>
      </c>
      <c r="F3893">
        <v>2564100</v>
      </c>
      <c r="G3893" s="1">
        <f t="shared" si="60"/>
        <v>256.41000000000003</v>
      </c>
    </row>
    <row r="3894" spans="1:7" x14ac:dyDescent="0.35">
      <c r="A3894" t="s">
        <v>1067</v>
      </c>
      <c r="B3894" t="s">
        <v>1068</v>
      </c>
      <c r="C3894" t="s">
        <v>777</v>
      </c>
      <c r="D3894">
        <v>5</v>
      </c>
      <c r="E3894">
        <v>18960</v>
      </c>
      <c r="F3894">
        <v>5913900</v>
      </c>
      <c r="G3894" s="1">
        <f t="shared" si="60"/>
        <v>591.39</v>
      </c>
    </row>
    <row r="3895" spans="1:7" x14ac:dyDescent="0.35">
      <c r="A3895" t="s">
        <v>1067</v>
      </c>
      <c r="B3895" t="s">
        <v>1068</v>
      </c>
      <c r="C3895" t="s">
        <v>777</v>
      </c>
      <c r="D3895">
        <v>4</v>
      </c>
      <c r="E3895">
        <v>75919.323415000006</v>
      </c>
      <c r="F3895">
        <v>58899120.521808997</v>
      </c>
      <c r="G3895" s="1">
        <f t="shared" si="60"/>
        <v>5889.9120521809</v>
      </c>
    </row>
    <row r="3896" spans="1:7" x14ac:dyDescent="0.35">
      <c r="A3896" t="s">
        <v>1067</v>
      </c>
      <c r="B3896" t="s">
        <v>1068</v>
      </c>
      <c r="C3896" t="s">
        <v>777</v>
      </c>
      <c r="D3896">
        <v>5</v>
      </c>
      <c r="E3896">
        <v>86197.392416999995</v>
      </c>
      <c r="F3896">
        <v>190787782.29526499</v>
      </c>
      <c r="G3896" s="1">
        <f t="shared" si="60"/>
        <v>19078.778229526499</v>
      </c>
    </row>
    <row r="3897" spans="1:7" x14ac:dyDescent="0.35">
      <c r="A3897" t="s">
        <v>1030</v>
      </c>
      <c r="B3897" t="s">
        <v>1030</v>
      </c>
      <c r="C3897" t="s">
        <v>840</v>
      </c>
      <c r="D3897">
        <v>3</v>
      </c>
      <c r="E3897">
        <v>535520.63160299999</v>
      </c>
      <c r="F3897">
        <v>3540466897.4765201</v>
      </c>
      <c r="G3897" s="1">
        <f t="shared" si="60"/>
        <v>354046.68974765198</v>
      </c>
    </row>
    <row r="3898" spans="1:7" x14ac:dyDescent="0.35">
      <c r="A3898" t="s">
        <v>1071</v>
      </c>
      <c r="B3898" t="s">
        <v>1068</v>
      </c>
      <c r="C3898" t="s">
        <v>777</v>
      </c>
      <c r="D3898">
        <v>5</v>
      </c>
      <c r="E3898">
        <v>29.699003999999999</v>
      </c>
      <c r="F3898">
        <v>28.869254000000002</v>
      </c>
      <c r="G3898" s="1">
        <f t="shared" si="60"/>
        <v>2.8869254E-3</v>
      </c>
    </row>
    <row r="3899" spans="1:7" x14ac:dyDescent="0.35">
      <c r="A3899" t="s">
        <v>1071</v>
      </c>
      <c r="B3899" t="s">
        <v>1068</v>
      </c>
      <c r="C3899" t="s">
        <v>777</v>
      </c>
      <c r="D3899">
        <v>5</v>
      </c>
      <c r="E3899">
        <v>46866.668808000002</v>
      </c>
      <c r="F3899">
        <v>149795.224441</v>
      </c>
      <c r="G3899" s="1">
        <f t="shared" si="60"/>
        <v>14.979522444100001</v>
      </c>
    </row>
    <row r="3900" spans="1:7" x14ac:dyDescent="0.35">
      <c r="A3900" t="s">
        <v>1071</v>
      </c>
      <c r="B3900" t="s">
        <v>1068</v>
      </c>
      <c r="C3900" t="s">
        <v>777</v>
      </c>
      <c r="D3900">
        <v>5</v>
      </c>
      <c r="E3900">
        <v>26220</v>
      </c>
      <c r="F3900">
        <v>7631100</v>
      </c>
      <c r="G3900" s="1">
        <f t="shared" si="60"/>
        <v>763.11</v>
      </c>
    </row>
    <row r="3901" spans="1:7" x14ac:dyDescent="0.35">
      <c r="A3901" t="s">
        <v>1071</v>
      </c>
      <c r="B3901" t="s">
        <v>1068</v>
      </c>
      <c r="C3901" t="s">
        <v>777</v>
      </c>
      <c r="D3901">
        <v>4</v>
      </c>
      <c r="E3901">
        <v>240</v>
      </c>
      <c r="F3901">
        <v>2700</v>
      </c>
      <c r="G3901" s="1">
        <f t="shared" si="60"/>
        <v>0.27</v>
      </c>
    </row>
    <row r="3902" spans="1:7" x14ac:dyDescent="0.35">
      <c r="A3902" t="s">
        <v>1071</v>
      </c>
      <c r="B3902" t="s">
        <v>1068</v>
      </c>
      <c r="C3902" t="s">
        <v>777</v>
      </c>
      <c r="D3902">
        <v>5</v>
      </c>
      <c r="E3902">
        <v>13980</v>
      </c>
      <c r="F3902">
        <v>757800</v>
      </c>
      <c r="G3902" s="1">
        <f t="shared" si="60"/>
        <v>75.78</v>
      </c>
    </row>
    <row r="3903" spans="1:7" x14ac:dyDescent="0.35">
      <c r="A3903" t="s">
        <v>1071</v>
      </c>
      <c r="B3903" t="s">
        <v>1068</v>
      </c>
      <c r="C3903" t="s">
        <v>777</v>
      </c>
      <c r="D3903">
        <v>5</v>
      </c>
      <c r="E3903">
        <v>3720</v>
      </c>
      <c r="F3903">
        <v>216900</v>
      </c>
      <c r="G3903" s="1">
        <f t="shared" si="60"/>
        <v>21.69</v>
      </c>
    </row>
    <row r="3904" spans="1:7" x14ac:dyDescent="0.35">
      <c r="A3904" t="s">
        <v>1071</v>
      </c>
      <c r="B3904" t="s">
        <v>1068</v>
      </c>
      <c r="C3904" t="s">
        <v>777</v>
      </c>
      <c r="D3904">
        <v>5</v>
      </c>
      <c r="E3904">
        <v>7980</v>
      </c>
      <c r="F3904">
        <v>553500</v>
      </c>
      <c r="G3904" s="1">
        <f t="shared" si="60"/>
        <v>55.35</v>
      </c>
    </row>
    <row r="3905" spans="1:7" x14ac:dyDescent="0.35">
      <c r="A3905" t="s">
        <v>1071</v>
      </c>
      <c r="B3905" t="s">
        <v>1068</v>
      </c>
      <c r="C3905" t="s">
        <v>777</v>
      </c>
      <c r="D3905">
        <v>5</v>
      </c>
      <c r="E3905">
        <v>6360</v>
      </c>
      <c r="F3905">
        <v>359100</v>
      </c>
      <c r="G3905" s="1">
        <f t="shared" si="60"/>
        <v>35.909999999999997</v>
      </c>
    </row>
    <row r="3906" spans="1:7" x14ac:dyDescent="0.35">
      <c r="A3906" t="s">
        <v>1071</v>
      </c>
      <c r="B3906" t="s">
        <v>1068</v>
      </c>
      <c r="C3906" t="s">
        <v>777</v>
      </c>
      <c r="D3906">
        <v>4</v>
      </c>
      <c r="E3906">
        <v>4200</v>
      </c>
      <c r="F3906">
        <v>143100</v>
      </c>
      <c r="G3906" s="1">
        <f t="shared" si="60"/>
        <v>14.31</v>
      </c>
    </row>
    <row r="3907" spans="1:7" x14ac:dyDescent="0.35">
      <c r="A3907" t="s">
        <v>1071</v>
      </c>
      <c r="B3907" t="s">
        <v>1068</v>
      </c>
      <c r="C3907" t="s">
        <v>777</v>
      </c>
      <c r="D3907">
        <v>4</v>
      </c>
      <c r="E3907">
        <v>180</v>
      </c>
      <c r="F3907">
        <v>1800</v>
      </c>
      <c r="G3907" s="1">
        <f t="shared" ref="G3907:G3970" si="61">+F3907/10000</f>
        <v>0.18</v>
      </c>
    </row>
    <row r="3908" spans="1:7" x14ac:dyDescent="0.35">
      <c r="A3908" t="s">
        <v>1071</v>
      </c>
      <c r="B3908" t="s">
        <v>1068</v>
      </c>
      <c r="C3908" t="s">
        <v>777</v>
      </c>
      <c r="D3908">
        <v>4</v>
      </c>
      <c r="E3908">
        <v>240</v>
      </c>
      <c r="F3908">
        <v>2700</v>
      </c>
      <c r="G3908" s="1">
        <f t="shared" si="61"/>
        <v>0.27</v>
      </c>
    </row>
    <row r="3909" spans="1:7" x14ac:dyDescent="0.35">
      <c r="A3909" t="s">
        <v>1071</v>
      </c>
      <c r="B3909" t="s">
        <v>1068</v>
      </c>
      <c r="C3909" t="s">
        <v>777</v>
      </c>
      <c r="D3909">
        <v>5</v>
      </c>
      <c r="E3909">
        <v>68880</v>
      </c>
      <c r="F3909">
        <v>52377300</v>
      </c>
      <c r="G3909" s="1">
        <f t="shared" si="61"/>
        <v>5237.7299999999996</v>
      </c>
    </row>
    <row r="3910" spans="1:7" x14ac:dyDescent="0.35">
      <c r="A3910" t="s">
        <v>1071</v>
      </c>
      <c r="B3910" t="s">
        <v>1068</v>
      </c>
      <c r="C3910" t="s">
        <v>777</v>
      </c>
      <c r="D3910">
        <v>4</v>
      </c>
      <c r="E3910">
        <v>480</v>
      </c>
      <c r="F3910">
        <v>8100</v>
      </c>
      <c r="G3910" s="1">
        <f t="shared" si="61"/>
        <v>0.81</v>
      </c>
    </row>
    <row r="3911" spans="1:7" x14ac:dyDescent="0.35">
      <c r="A3911" t="s">
        <v>1071</v>
      </c>
      <c r="B3911" t="s">
        <v>1068</v>
      </c>
      <c r="C3911" t="s">
        <v>777</v>
      </c>
      <c r="D3911">
        <v>5</v>
      </c>
      <c r="E3911">
        <v>3000</v>
      </c>
      <c r="F3911">
        <v>117900</v>
      </c>
      <c r="G3911" s="1">
        <f t="shared" si="61"/>
        <v>11.79</v>
      </c>
    </row>
    <row r="3912" spans="1:7" x14ac:dyDescent="0.35">
      <c r="A3912" t="s">
        <v>1071</v>
      </c>
      <c r="B3912" t="s">
        <v>1068</v>
      </c>
      <c r="C3912" t="s">
        <v>777</v>
      </c>
      <c r="D3912">
        <v>5</v>
      </c>
      <c r="E3912">
        <v>8520</v>
      </c>
      <c r="F3912">
        <v>418500</v>
      </c>
      <c r="G3912" s="1">
        <f t="shared" si="61"/>
        <v>41.85</v>
      </c>
    </row>
    <row r="3913" spans="1:7" x14ac:dyDescent="0.35">
      <c r="A3913" t="s">
        <v>1071</v>
      </c>
      <c r="B3913" t="s">
        <v>1068</v>
      </c>
      <c r="C3913" t="s">
        <v>777</v>
      </c>
      <c r="D3913">
        <v>4</v>
      </c>
      <c r="E3913">
        <v>180</v>
      </c>
      <c r="F3913">
        <v>1800</v>
      </c>
      <c r="G3913" s="1">
        <f t="shared" si="61"/>
        <v>0.18</v>
      </c>
    </row>
    <row r="3914" spans="1:7" x14ac:dyDescent="0.35">
      <c r="A3914" t="s">
        <v>1071</v>
      </c>
      <c r="B3914" t="s">
        <v>1068</v>
      </c>
      <c r="C3914" t="s">
        <v>777</v>
      </c>
      <c r="D3914">
        <v>5</v>
      </c>
      <c r="E3914">
        <v>8580</v>
      </c>
      <c r="F3914">
        <v>336600</v>
      </c>
      <c r="G3914" s="1">
        <f t="shared" si="61"/>
        <v>33.659999999999997</v>
      </c>
    </row>
    <row r="3915" spans="1:7" x14ac:dyDescent="0.35">
      <c r="A3915" t="s">
        <v>1071</v>
      </c>
      <c r="B3915" t="s">
        <v>1068</v>
      </c>
      <c r="C3915" t="s">
        <v>777</v>
      </c>
      <c r="D3915">
        <v>4</v>
      </c>
      <c r="E3915">
        <v>300</v>
      </c>
      <c r="F3915">
        <v>4500</v>
      </c>
      <c r="G3915" s="1">
        <f t="shared" si="61"/>
        <v>0.45</v>
      </c>
    </row>
    <row r="3916" spans="1:7" x14ac:dyDescent="0.35">
      <c r="A3916" t="s">
        <v>1071</v>
      </c>
      <c r="B3916" t="s">
        <v>1068</v>
      </c>
      <c r="C3916" t="s">
        <v>777</v>
      </c>
      <c r="D3916">
        <v>4</v>
      </c>
      <c r="E3916">
        <v>120</v>
      </c>
      <c r="F3916">
        <v>900</v>
      </c>
      <c r="G3916" s="1">
        <f t="shared" si="61"/>
        <v>0.09</v>
      </c>
    </row>
    <row r="3917" spans="1:7" x14ac:dyDescent="0.35">
      <c r="A3917" t="s">
        <v>1071</v>
      </c>
      <c r="B3917" t="s">
        <v>1068</v>
      </c>
      <c r="C3917" t="s">
        <v>777</v>
      </c>
      <c r="D3917">
        <v>4</v>
      </c>
      <c r="E3917">
        <v>5640</v>
      </c>
      <c r="F3917">
        <v>707400</v>
      </c>
      <c r="G3917" s="1">
        <f t="shared" si="61"/>
        <v>70.739999999999995</v>
      </c>
    </row>
    <row r="3918" spans="1:7" x14ac:dyDescent="0.35">
      <c r="A3918" t="s">
        <v>1071</v>
      </c>
      <c r="B3918" t="s">
        <v>1068</v>
      </c>
      <c r="C3918" t="s">
        <v>777</v>
      </c>
      <c r="D3918">
        <v>5</v>
      </c>
      <c r="E3918">
        <v>6480</v>
      </c>
      <c r="F3918">
        <v>329400</v>
      </c>
      <c r="G3918" s="1">
        <f t="shared" si="61"/>
        <v>32.94</v>
      </c>
    </row>
    <row r="3919" spans="1:7" x14ac:dyDescent="0.35">
      <c r="A3919" t="s">
        <v>1071</v>
      </c>
      <c r="B3919" t="s">
        <v>1068</v>
      </c>
      <c r="C3919" t="s">
        <v>777</v>
      </c>
      <c r="D3919">
        <v>4</v>
      </c>
      <c r="E3919">
        <v>38040</v>
      </c>
      <c r="F3919">
        <v>11826000</v>
      </c>
      <c r="G3919" s="1">
        <f t="shared" si="61"/>
        <v>1182.5999999999999</v>
      </c>
    </row>
    <row r="3920" spans="1:7" x14ac:dyDescent="0.35">
      <c r="A3920" t="s">
        <v>1071</v>
      </c>
      <c r="B3920" t="s">
        <v>1068</v>
      </c>
      <c r="C3920" t="s">
        <v>777</v>
      </c>
      <c r="D3920">
        <v>4</v>
      </c>
      <c r="E3920">
        <v>480</v>
      </c>
      <c r="F3920">
        <v>6300</v>
      </c>
      <c r="G3920" s="1">
        <f t="shared" si="61"/>
        <v>0.63</v>
      </c>
    </row>
    <row r="3921" spans="1:7" x14ac:dyDescent="0.35">
      <c r="A3921" t="s">
        <v>1071</v>
      </c>
      <c r="B3921" t="s">
        <v>1068</v>
      </c>
      <c r="C3921" t="s">
        <v>777</v>
      </c>
      <c r="D3921">
        <v>4</v>
      </c>
      <c r="E3921">
        <v>240</v>
      </c>
      <c r="F3921">
        <v>2700</v>
      </c>
      <c r="G3921" s="1">
        <f t="shared" si="61"/>
        <v>0.27</v>
      </c>
    </row>
    <row r="3922" spans="1:7" x14ac:dyDescent="0.35">
      <c r="A3922" t="s">
        <v>1071</v>
      </c>
      <c r="B3922" t="s">
        <v>1068</v>
      </c>
      <c r="C3922" t="s">
        <v>777</v>
      </c>
      <c r="D3922">
        <v>4</v>
      </c>
      <c r="E3922">
        <v>300</v>
      </c>
      <c r="F3922">
        <v>3600</v>
      </c>
      <c r="G3922" s="1">
        <f t="shared" si="61"/>
        <v>0.36</v>
      </c>
    </row>
    <row r="3923" spans="1:7" x14ac:dyDescent="0.35">
      <c r="A3923" t="s">
        <v>1071</v>
      </c>
      <c r="B3923" t="s">
        <v>1068</v>
      </c>
      <c r="C3923" t="s">
        <v>777</v>
      </c>
      <c r="D3923">
        <v>5</v>
      </c>
      <c r="E3923">
        <v>4140</v>
      </c>
      <c r="F3923">
        <v>182700</v>
      </c>
      <c r="G3923" s="1">
        <f t="shared" si="61"/>
        <v>18.27</v>
      </c>
    </row>
    <row r="3924" spans="1:7" x14ac:dyDescent="0.35">
      <c r="A3924" t="s">
        <v>1071</v>
      </c>
      <c r="B3924" t="s">
        <v>1068</v>
      </c>
      <c r="C3924" t="s">
        <v>777</v>
      </c>
      <c r="D3924">
        <v>5</v>
      </c>
      <c r="E3924">
        <v>4320</v>
      </c>
      <c r="F3924">
        <v>199800</v>
      </c>
      <c r="G3924" s="1">
        <f t="shared" si="61"/>
        <v>19.98</v>
      </c>
    </row>
    <row r="3925" spans="1:7" x14ac:dyDescent="0.35">
      <c r="A3925" t="s">
        <v>1071</v>
      </c>
      <c r="B3925" t="s">
        <v>1068</v>
      </c>
      <c r="C3925" t="s">
        <v>777</v>
      </c>
      <c r="D3925">
        <v>5</v>
      </c>
      <c r="E3925">
        <v>1800</v>
      </c>
      <c r="F3925">
        <v>100800</v>
      </c>
      <c r="G3925" s="1">
        <f t="shared" si="61"/>
        <v>10.08</v>
      </c>
    </row>
    <row r="3926" spans="1:7" x14ac:dyDescent="0.35">
      <c r="A3926" t="s">
        <v>1071</v>
      </c>
      <c r="B3926" t="s">
        <v>1068</v>
      </c>
      <c r="C3926" t="s">
        <v>777</v>
      </c>
      <c r="D3926">
        <v>5</v>
      </c>
      <c r="E3926">
        <v>10380</v>
      </c>
      <c r="F3926">
        <v>407700</v>
      </c>
      <c r="G3926" s="1">
        <f t="shared" si="61"/>
        <v>40.770000000000003</v>
      </c>
    </row>
    <row r="3927" spans="1:7" x14ac:dyDescent="0.35">
      <c r="A3927" t="s">
        <v>1071</v>
      </c>
      <c r="B3927" t="s">
        <v>1068</v>
      </c>
      <c r="C3927" t="s">
        <v>777</v>
      </c>
      <c r="D3927">
        <v>5</v>
      </c>
      <c r="E3927">
        <v>3900</v>
      </c>
      <c r="F3927">
        <v>125100</v>
      </c>
      <c r="G3927" s="1">
        <f t="shared" si="61"/>
        <v>12.51</v>
      </c>
    </row>
    <row r="3928" spans="1:7" x14ac:dyDescent="0.35">
      <c r="A3928" t="s">
        <v>1071</v>
      </c>
      <c r="B3928" t="s">
        <v>1068</v>
      </c>
      <c r="C3928" t="s">
        <v>777</v>
      </c>
      <c r="D3928">
        <v>5</v>
      </c>
      <c r="E3928">
        <v>4800</v>
      </c>
      <c r="F3928">
        <v>213300</v>
      </c>
      <c r="G3928" s="1">
        <f t="shared" si="61"/>
        <v>21.33</v>
      </c>
    </row>
    <row r="3929" spans="1:7" x14ac:dyDescent="0.35">
      <c r="A3929" t="s">
        <v>1071</v>
      </c>
      <c r="B3929" t="s">
        <v>1068</v>
      </c>
      <c r="C3929" t="s">
        <v>777</v>
      </c>
      <c r="D3929">
        <v>5</v>
      </c>
      <c r="E3929">
        <v>12540</v>
      </c>
      <c r="F3929">
        <v>676800</v>
      </c>
      <c r="G3929" s="1">
        <f t="shared" si="61"/>
        <v>67.680000000000007</v>
      </c>
    </row>
    <row r="3930" spans="1:7" x14ac:dyDescent="0.35">
      <c r="A3930" t="s">
        <v>1071</v>
      </c>
      <c r="B3930" t="s">
        <v>1068</v>
      </c>
      <c r="C3930" t="s">
        <v>777</v>
      </c>
      <c r="D3930">
        <v>5</v>
      </c>
      <c r="E3930">
        <v>7500</v>
      </c>
      <c r="F3930">
        <v>287100</v>
      </c>
      <c r="G3930" s="1">
        <f t="shared" si="61"/>
        <v>28.71</v>
      </c>
    </row>
    <row r="3931" spans="1:7" x14ac:dyDescent="0.35">
      <c r="A3931" t="s">
        <v>1071</v>
      </c>
      <c r="B3931" t="s">
        <v>1068</v>
      </c>
      <c r="C3931" t="s">
        <v>777</v>
      </c>
      <c r="D3931">
        <v>4</v>
      </c>
      <c r="E3931">
        <v>120</v>
      </c>
      <c r="F3931">
        <v>900</v>
      </c>
      <c r="G3931" s="1">
        <f t="shared" si="61"/>
        <v>0.09</v>
      </c>
    </row>
    <row r="3932" spans="1:7" x14ac:dyDescent="0.35">
      <c r="A3932" t="s">
        <v>1071</v>
      </c>
      <c r="B3932" t="s">
        <v>1068</v>
      </c>
      <c r="C3932" t="s">
        <v>777</v>
      </c>
      <c r="D3932">
        <v>5</v>
      </c>
      <c r="E3932">
        <v>2940</v>
      </c>
      <c r="F3932">
        <v>117900</v>
      </c>
      <c r="G3932" s="1">
        <f t="shared" si="61"/>
        <v>11.79</v>
      </c>
    </row>
    <row r="3933" spans="1:7" x14ac:dyDescent="0.35">
      <c r="A3933" t="s">
        <v>1071</v>
      </c>
      <c r="B3933" t="s">
        <v>1068</v>
      </c>
      <c r="C3933" t="s">
        <v>777</v>
      </c>
      <c r="D3933">
        <v>4</v>
      </c>
      <c r="E3933">
        <v>120</v>
      </c>
      <c r="F3933">
        <v>900</v>
      </c>
      <c r="G3933" s="1">
        <f t="shared" si="61"/>
        <v>0.09</v>
      </c>
    </row>
    <row r="3934" spans="1:7" x14ac:dyDescent="0.35">
      <c r="A3934" t="s">
        <v>1071</v>
      </c>
      <c r="B3934" t="s">
        <v>1068</v>
      </c>
      <c r="C3934" t="s">
        <v>777</v>
      </c>
      <c r="D3934">
        <v>4</v>
      </c>
      <c r="E3934">
        <v>120</v>
      </c>
      <c r="F3934">
        <v>900</v>
      </c>
      <c r="G3934" s="1">
        <f t="shared" si="61"/>
        <v>0.09</v>
      </c>
    </row>
    <row r="3935" spans="1:7" x14ac:dyDescent="0.35">
      <c r="A3935" t="s">
        <v>1071</v>
      </c>
      <c r="B3935" t="s">
        <v>1068</v>
      </c>
      <c r="C3935" t="s">
        <v>777</v>
      </c>
      <c r="D3935">
        <v>5</v>
      </c>
      <c r="E3935">
        <v>22133.046429999999</v>
      </c>
      <c r="F3935">
        <v>13078074.373826999</v>
      </c>
      <c r="G3935" s="1">
        <f t="shared" si="61"/>
        <v>1307.8074373826998</v>
      </c>
    </row>
    <row r="3936" spans="1:7" x14ac:dyDescent="0.35">
      <c r="A3936" t="s">
        <v>1071</v>
      </c>
      <c r="B3936" t="s">
        <v>1068</v>
      </c>
      <c r="C3936" t="s">
        <v>777</v>
      </c>
      <c r="D3936">
        <v>4</v>
      </c>
      <c r="E3936">
        <v>120</v>
      </c>
      <c r="F3936">
        <v>900</v>
      </c>
      <c r="G3936" s="1">
        <f t="shared" si="61"/>
        <v>0.09</v>
      </c>
    </row>
    <row r="3937" spans="1:7" x14ac:dyDescent="0.35">
      <c r="A3937" t="s">
        <v>1071</v>
      </c>
      <c r="B3937" t="s">
        <v>1068</v>
      </c>
      <c r="C3937" t="s">
        <v>777</v>
      </c>
      <c r="D3937">
        <v>5</v>
      </c>
      <c r="E3937">
        <v>49620</v>
      </c>
      <c r="F3937">
        <v>19928700</v>
      </c>
      <c r="G3937" s="1">
        <f t="shared" si="61"/>
        <v>1992.87</v>
      </c>
    </row>
    <row r="3938" spans="1:7" x14ac:dyDescent="0.35">
      <c r="A3938" t="s">
        <v>1071</v>
      </c>
      <c r="B3938" t="s">
        <v>1068</v>
      </c>
      <c r="C3938" t="s">
        <v>777</v>
      </c>
      <c r="D3938">
        <v>4</v>
      </c>
      <c r="E3938">
        <v>120</v>
      </c>
      <c r="F3938">
        <v>900</v>
      </c>
      <c r="G3938" s="1">
        <f t="shared" si="61"/>
        <v>0.09</v>
      </c>
    </row>
    <row r="3939" spans="1:7" x14ac:dyDescent="0.35">
      <c r="A3939" t="s">
        <v>1071</v>
      </c>
      <c r="B3939" t="s">
        <v>1068</v>
      </c>
      <c r="C3939" t="s">
        <v>777</v>
      </c>
      <c r="D3939">
        <v>5</v>
      </c>
      <c r="E3939">
        <v>17580</v>
      </c>
      <c r="F3939">
        <v>2527200</v>
      </c>
      <c r="G3939" s="1">
        <f t="shared" si="61"/>
        <v>252.72</v>
      </c>
    </row>
    <row r="3940" spans="1:7" x14ac:dyDescent="0.35">
      <c r="A3940" t="s">
        <v>1071</v>
      </c>
      <c r="B3940" t="s">
        <v>1068</v>
      </c>
      <c r="C3940" t="s">
        <v>777</v>
      </c>
      <c r="D3940">
        <v>4</v>
      </c>
      <c r="E3940">
        <v>120</v>
      </c>
      <c r="F3940">
        <v>900</v>
      </c>
      <c r="G3940" s="1">
        <f t="shared" si="61"/>
        <v>0.09</v>
      </c>
    </row>
    <row r="3941" spans="1:7" x14ac:dyDescent="0.35">
      <c r="A3941" t="s">
        <v>1071</v>
      </c>
      <c r="B3941" t="s">
        <v>1068</v>
      </c>
      <c r="C3941" t="s">
        <v>777</v>
      </c>
      <c r="D3941">
        <v>4</v>
      </c>
      <c r="E3941">
        <v>120</v>
      </c>
      <c r="F3941">
        <v>900</v>
      </c>
      <c r="G3941" s="1">
        <f t="shared" si="61"/>
        <v>0.09</v>
      </c>
    </row>
    <row r="3942" spans="1:7" x14ac:dyDescent="0.35">
      <c r="A3942" t="s">
        <v>1071</v>
      </c>
      <c r="B3942" t="s">
        <v>1068</v>
      </c>
      <c r="C3942" t="s">
        <v>777</v>
      </c>
      <c r="D3942">
        <v>4</v>
      </c>
      <c r="E3942">
        <v>300</v>
      </c>
      <c r="F3942">
        <v>4500</v>
      </c>
      <c r="G3942" s="1">
        <f t="shared" si="61"/>
        <v>0.45</v>
      </c>
    </row>
    <row r="3943" spans="1:7" x14ac:dyDescent="0.35">
      <c r="A3943" t="s">
        <v>1071</v>
      </c>
      <c r="B3943" t="s">
        <v>1068</v>
      </c>
      <c r="C3943" t="s">
        <v>777</v>
      </c>
      <c r="D3943">
        <v>5</v>
      </c>
      <c r="E3943">
        <v>674.69011699999999</v>
      </c>
      <c r="F3943">
        <v>13568.643613</v>
      </c>
      <c r="G3943" s="1">
        <f t="shared" si="61"/>
        <v>1.3568643613</v>
      </c>
    </row>
    <row r="3944" spans="1:7" x14ac:dyDescent="0.35">
      <c r="A3944" t="s">
        <v>1071</v>
      </c>
      <c r="B3944" t="s">
        <v>1068</v>
      </c>
      <c r="C3944" t="s">
        <v>777</v>
      </c>
      <c r="D3944">
        <v>5</v>
      </c>
      <c r="E3944">
        <v>19980</v>
      </c>
      <c r="F3944">
        <v>1270800</v>
      </c>
      <c r="G3944" s="1">
        <f t="shared" si="61"/>
        <v>127.08</v>
      </c>
    </row>
    <row r="3945" spans="1:7" x14ac:dyDescent="0.35">
      <c r="A3945" t="s">
        <v>1071</v>
      </c>
      <c r="B3945" t="s">
        <v>1068</v>
      </c>
      <c r="C3945" t="s">
        <v>777</v>
      </c>
      <c r="D3945">
        <v>5</v>
      </c>
      <c r="E3945">
        <v>33180</v>
      </c>
      <c r="F3945">
        <v>2376900</v>
      </c>
      <c r="G3945" s="1">
        <f t="shared" si="61"/>
        <v>237.69</v>
      </c>
    </row>
    <row r="3946" spans="1:7" x14ac:dyDescent="0.35">
      <c r="A3946" t="s">
        <v>1071</v>
      </c>
      <c r="B3946" t="s">
        <v>1068</v>
      </c>
      <c r="C3946" t="s">
        <v>777</v>
      </c>
      <c r="D3946">
        <v>4</v>
      </c>
      <c r="E3946">
        <v>240</v>
      </c>
      <c r="F3946">
        <v>2700</v>
      </c>
      <c r="G3946" s="1">
        <f t="shared" si="61"/>
        <v>0.27</v>
      </c>
    </row>
    <row r="3947" spans="1:7" x14ac:dyDescent="0.35">
      <c r="A3947" t="s">
        <v>1071</v>
      </c>
      <c r="B3947" t="s">
        <v>1068</v>
      </c>
      <c r="C3947" t="s">
        <v>777</v>
      </c>
      <c r="D3947">
        <v>5</v>
      </c>
      <c r="E3947">
        <v>4680</v>
      </c>
      <c r="F3947">
        <v>401400</v>
      </c>
      <c r="G3947" s="1">
        <f t="shared" si="61"/>
        <v>40.14</v>
      </c>
    </row>
    <row r="3948" spans="1:7" x14ac:dyDescent="0.35">
      <c r="A3948" t="s">
        <v>1071</v>
      </c>
      <c r="B3948" t="s">
        <v>1068</v>
      </c>
      <c r="C3948" t="s">
        <v>777</v>
      </c>
      <c r="D3948">
        <v>5</v>
      </c>
      <c r="E3948">
        <v>25020</v>
      </c>
      <c r="F3948">
        <v>1875600</v>
      </c>
      <c r="G3948" s="1">
        <f t="shared" si="61"/>
        <v>187.56</v>
      </c>
    </row>
    <row r="3949" spans="1:7" x14ac:dyDescent="0.35">
      <c r="A3949" t="s">
        <v>1071</v>
      </c>
      <c r="B3949" t="s">
        <v>1068</v>
      </c>
      <c r="C3949" t="s">
        <v>777</v>
      </c>
      <c r="D3949">
        <v>5</v>
      </c>
      <c r="E3949">
        <v>2340</v>
      </c>
      <c r="F3949">
        <v>144900</v>
      </c>
      <c r="G3949" s="1">
        <f t="shared" si="61"/>
        <v>14.49</v>
      </c>
    </row>
    <row r="3950" spans="1:7" x14ac:dyDescent="0.35">
      <c r="A3950" t="s">
        <v>1071</v>
      </c>
      <c r="B3950" t="s">
        <v>1068</v>
      </c>
      <c r="C3950" t="s">
        <v>777</v>
      </c>
      <c r="D3950">
        <v>5</v>
      </c>
      <c r="E3950">
        <v>4080</v>
      </c>
      <c r="F3950">
        <v>132300</v>
      </c>
      <c r="G3950" s="1">
        <f t="shared" si="61"/>
        <v>13.23</v>
      </c>
    </row>
    <row r="3951" spans="1:7" x14ac:dyDescent="0.35">
      <c r="A3951" t="s">
        <v>1071</v>
      </c>
      <c r="B3951" t="s">
        <v>1068</v>
      </c>
      <c r="C3951" t="s">
        <v>777</v>
      </c>
      <c r="D3951">
        <v>4</v>
      </c>
      <c r="E3951">
        <v>120</v>
      </c>
      <c r="F3951">
        <v>900</v>
      </c>
      <c r="G3951" s="1">
        <f t="shared" si="61"/>
        <v>0.09</v>
      </c>
    </row>
    <row r="3952" spans="1:7" x14ac:dyDescent="0.35">
      <c r="A3952" t="s">
        <v>1071</v>
      </c>
      <c r="B3952" t="s">
        <v>1068</v>
      </c>
      <c r="C3952" t="s">
        <v>777</v>
      </c>
      <c r="D3952">
        <v>5</v>
      </c>
      <c r="E3952">
        <v>3000</v>
      </c>
      <c r="F3952">
        <v>127800</v>
      </c>
      <c r="G3952" s="1">
        <f t="shared" si="61"/>
        <v>12.78</v>
      </c>
    </row>
    <row r="3953" spans="1:7" x14ac:dyDescent="0.35">
      <c r="A3953" t="s">
        <v>1071</v>
      </c>
      <c r="B3953" t="s">
        <v>1068</v>
      </c>
      <c r="C3953" t="s">
        <v>777</v>
      </c>
      <c r="D3953">
        <v>5</v>
      </c>
      <c r="E3953">
        <v>4020</v>
      </c>
      <c r="F3953">
        <v>177300</v>
      </c>
      <c r="G3953" s="1">
        <f t="shared" si="61"/>
        <v>17.73</v>
      </c>
    </row>
    <row r="3954" spans="1:7" x14ac:dyDescent="0.35">
      <c r="A3954" t="s">
        <v>1071</v>
      </c>
      <c r="B3954" t="s">
        <v>1068</v>
      </c>
      <c r="C3954" t="s">
        <v>777</v>
      </c>
      <c r="D3954">
        <v>5</v>
      </c>
      <c r="E3954">
        <v>4320</v>
      </c>
      <c r="F3954">
        <v>164700</v>
      </c>
      <c r="G3954" s="1">
        <f t="shared" si="61"/>
        <v>16.47</v>
      </c>
    </row>
    <row r="3955" spans="1:7" x14ac:dyDescent="0.35">
      <c r="A3955" t="s">
        <v>1071</v>
      </c>
      <c r="B3955" t="s">
        <v>1068</v>
      </c>
      <c r="C3955" t="s">
        <v>777</v>
      </c>
      <c r="D3955">
        <v>5</v>
      </c>
      <c r="E3955">
        <v>32400</v>
      </c>
      <c r="F3955">
        <v>50266800</v>
      </c>
      <c r="G3955" s="1">
        <f t="shared" si="61"/>
        <v>5026.68</v>
      </c>
    </row>
    <row r="3956" spans="1:7" x14ac:dyDescent="0.35">
      <c r="A3956" t="s">
        <v>1071</v>
      </c>
      <c r="B3956" t="s">
        <v>1068</v>
      </c>
      <c r="C3956" t="s">
        <v>777</v>
      </c>
      <c r="D3956">
        <v>5</v>
      </c>
      <c r="E3956">
        <v>11040</v>
      </c>
      <c r="F3956">
        <v>612900</v>
      </c>
      <c r="G3956" s="1">
        <f t="shared" si="61"/>
        <v>61.29</v>
      </c>
    </row>
    <row r="3957" spans="1:7" x14ac:dyDescent="0.35">
      <c r="A3957" t="s">
        <v>1071</v>
      </c>
      <c r="B3957" t="s">
        <v>1068</v>
      </c>
      <c r="C3957" t="s">
        <v>777</v>
      </c>
      <c r="D3957">
        <v>5</v>
      </c>
      <c r="E3957">
        <v>2940</v>
      </c>
      <c r="F3957">
        <v>126900</v>
      </c>
      <c r="G3957" s="1">
        <f t="shared" si="61"/>
        <v>12.69</v>
      </c>
    </row>
    <row r="3958" spans="1:7" x14ac:dyDescent="0.35">
      <c r="A3958" t="s">
        <v>1071</v>
      </c>
      <c r="B3958" t="s">
        <v>1068</v>
      </c>
      <c r="C3958" t="s">
        <v>777</v>
      </c>
      <c r="D3958">
        <v>5</v>
      </c>
      <c r="E3958">
        <v>3240</v>
      </c>
      <c r="F3958">
        <v>116100</v>
      </c>
      <c r="G3958" s="1">
        <f t="shared" si="61"/>
        <v>11.61</v>
      </c>
    </row>
    <row r="3959" spans="1:7" x14ac:dyDescent="0.35">
      <c r="A3959" t="s">
        <v>1071</v>
      </c>
      <c r="B3959" t="s">
        <v>1068</v>
      </c>
      <c r="C3959" t="s">
        <v>777</v>
      </c>
      <c r="D3959">
        <v>5</v>
      </c>
      <c r="E3959">
        <v>4140</v>
      </c>
      <c r="F3959">
        <v>212400</v>
      </c>
      <c r="G3959" s="1">
        <f t="shared" si="61"/>
        <v>21.24</v>
      </c>
    </row>
    <row r="3960" spans="1:7" x14ac:dyDescent="0.35">
      <c r="A3960" t="s">
        <v>1071</v>
      </c>
      <c r="B3960" t="s">
        <v>1068</v>
      </c>
      <c r="C3960" t="s">
        <v>777</v>
      </c>
      <c r="D3960">
        <v>5</v>
      </c>
      <c r="E3960">
        <v>3840</v>
      </c>
      <c r="F3960">
        <v>149400</v>
      </c>
      <c r="G3960" s="1">
        <f t="shared" si="61"/>
        <v>14.94</v>
      </c>
    </row>
    <row r="3961" spans="1:7" x14ac:dyDescent="0.35">
      <c r="A3961" t="s">
        <v>1071</v>
      </c>
      <c r="B3961" t="s">
        <v>1068</v>
      </c>
      <c r="C3961" t="s">
        <v>777</v>
      </c>
      <c r="D3961">
        <v>5</v>
      </c>
      <c r="E3961">
        <v>3660</v>
      </c>
      <c r="F3961">
        <v>114300</v>
      </c>
      <c r="G3961" s="1">
        <f t="shared" si="61"/>
        <v>11.43</v>
      </c>
    </row>
    <row r="3962" spans="1:7" x14ac:dyDescent="0.35">
      <c r="A3962" t="s">
        <v>1071</v>
      </c>
      <c r="B3962" t="s">
        <v>1068</v>
      </c>
      <c r="C3962" t="s">
        <v>777</v>
      </c>
      <c r="D3962">
        <v>5</v>
      </c>
      <c r="E3962">
        <v>3960</v>
      </c>
      <c r="F3962">
        <v>140400</v>
      </c>
      <c r="G3962" s="1">
        <f t="shared" si="61"/>
        <v>14.04</v>
      </c>
    </row>
    <row r="3963" spans="1:7" x14ac:dyDescent="0.35">
      <c r="A3963" t="s">
        <v>1071</v>
      </c>
      <c r="B3963" t="s">
        <v>1068</v>
      </c>
      <c r="C3963" t="s">
        <v>777</v>
      </c>
      <c r="D3963">
        <v>5</v>
      </c>
      <c r="E3963">
        <v>2460</v>
      </c>
      <c r="F3963">
        <v>103500</v>
      </c>
      <c r="G3963" s="1">
        <f t="shared" si="61"/>
        <v>10.35</v>
      </c>
    </row>
    <row r="3964" spans="1:7" x14ac:dyDescent="0.35">
      <c r="A3964" t="s">
        <v>1071</v>
      </c>
      <c r="B3964" t="s">
        <v>1068</v>
      </c>
      <c r="C3964" t="s">
        <v>777</v>
      </c>
      <c r="D3964">
        <v>5</v>
      </c>
      <c r="E3964">
        <v>4560</v>
      </c>
      <c r="F3964">
        <v>152100</v>
      </c>
      <c r="G3964" s="1">
        <f t="shared" si="61"/>
        <v>15.21</v>
      </c>
    </row>
    <row r="3965" spans="1:7" x14ac:dyDescent="0.35">
      <c r="A3965" t="s">
        <v>1071</v>
      </c>
      <c r="B3965" t="s">
        <v>1068</v>
      </c>
      <c r="C3965" t="s">
        <v>777</v>
      </c>
      <c r="D3965">
        <v>5</v>
      </c>
      <c r="E3965">
        <v>4560</v>
      </c>
      <c r="F3965">
        <v>165600</v>
      </c>
      <c r="G3965" s="1">
        <f t="shared" si="61"/>
        <v>16.559999999999999</v>
      </c>
    </row>
    <row r="3966" spans="1:7" x14ac:dyDescent="0.35">
      <c r="A3966" t="s">
        <v>1071</v>
      </c>
      <c r="B3966" t="s">
        <v>1068</v>
      </c>
      <c r="C3966" t="s">
        <v>777</v>
      </c>
      <c r="D3966">
        <v>5</v>
      </c>
      <c r="E3966">
        <v>2640</v>
      </c>
      <c r="F3966">
        <v>109800</v>
      </c>
      <c r="G3966" s="1">
        <f t="shared" si="61"/>
        <v>10.98</v>
      </c>
    </row>
    <row r="3967" spans="1:7" x14ac:dyDescent="0.35">
      <c r="A3967" t="s">
        <v>1071</v>
      </c>
      <c r="B3967" t="s">
        <v>1068</v>
      </c>
      <c r="C3967" t="s">
        <v>777</v>
      </c>
      <c r="D3967">
        <v>5</v>
      </c>
      <c r="E3967">
        <v>2400</v>
      </c>
      <c r="F3967">
        <v>161100</v>
      </c>
      <c r="G3967" s="1">
        <f t="shared" si="61"/>
        <v>16.11</v>
      </c>
    </row>
    <row r="3968" spans="1:7" x14ac:dyDescent="0.35">
      <c r="A3968" t="s">
        <v>1071</v>
      </c>
      <c r="B3968" t="s">
        <v>1068</v>
      </c>
      <c r="C3968" t="s">
        <v>777</v>
      </c>
      <c r="D3968">
        <v>5</v>
      </c>
      <c r="E3968">
        <v>16980</v>
      </c>
      <c r="F3968">
        <v>2032200</v>
      </c>
      <c r="G3968" s="1">
        <f t="shared" si="61"/>
        <v>203.22</v>
      </c>
    </row>
    <row r="3969" spans="1:7" x14ac:dyDescent="0.35">
      <c r="A3969" t="s">
        <v>1071</v>
      </c>
      <c r="B3969" t="s">
        <v>1068</v>
      </c>
      <c r="C3969" t="s">
        <v>777</v>
      </c>
      <c r="D3969">
        <v>5</v>
      </c>
      <c r="E3969">
        <v>19260</v>
      </c>
      <c r="F3969">
        <v>1136700</v>
      </c>
      <c r="G3969" s="1">
        <f t="shared" si="61"/>
        <v>113.67</v>
      </c>
    </row>
    <row r="3970" spans="1:7" x14ac:dyDescent="0.35">
      <c r="A3970" t="s">
        <v>1071</v>
      </c>
      <c r="B3970" t="s">
        <v>1068</v>
      </c>
      <c r="C3970" t="s">
        <v>777</v>
      </c>
      <c r="D3970">
        <v>5</v>
      </c>
      <c r="E3970">
        <v>6360</v>
      </c>
      <c r="F3970">
        <v>212400</v>
      </c>
      <c r="G3970" s="1">
        <f t="shared" si="61"/>
        <v>21.24</v>
      </c>
    </row>
    <row r="3971" spans="1:7" x14ac:dyDescent="0.35">
      <c r="A3971" t="s">
        <v>1071</v>
      </c>
      <c r="B3971" t="s">
        <v>1068</v>
      </c>
      <c r="C3971" t="s">
        <v>777</v>
      </c>
      <c r="D3971">
        <v>5</v>
      </c>
      <c r="E3971">
        <v>2640</v>
      </c>
      <c r="F3971">
        <v>168300</v>
      </c>
      <c r="G3971" s="1">
        <f t="shared" ref="G3971:G4034" si="62">+F3971/10000</f>
        <v>16.829999999999998</v>
      </c>
    </row>
    <row r="3972" spans="1:7" x14ac:dyDescent="0.35">
      <c r="A3972" t="s">
        <v>1071</v>
      </c>
      <c r="B3972" t="s">
        <v>1068</v>
      </c>
      <c r="C3972" t="s">
        <v>777</v>
      </c>
      <c r="D3972">
        <v>4</v>
      </c>
      <c r="E3972">
        <v>2700</v>
      </c>
      <c r="F3972">
        <v>111600</v>
      </c>
      <c r="G3972" s="1">
        <f t="shared" si="62"/>
        <v>11.16</v>
      </c>
    </row>
    <row r="3973" spans="1:7" x14ac:dyDescent="0.35">
      <c r="A3973" t="s">
        <v>1071</v>
      </c>
      <c r="B3973" t="s">
        <v>1068</v>
      </c>
      <c r="C3973" t="s">
        <v>777</v>
      </c>
      <c r="D3973">
        <v>5</v>
      </c>
      <c r="E3973">
        <v>3420</v>
      </c>
      <c r="F3973">
        <v>226800</v>
      </c>
      <c r="G3973" s="1">
        <f t="shared" si="62"/>
        <v>22.68</v>
      </c>
    </row>
    <row r="3974" spans="1:7" x14ac:dyDescent="0.35">
      <c r="A3974" t="s">
        <v>1071</v>
      </c>
      <c r="B3974" t="s">
        <v>1068</v>
      </c>
      <c r="C3974" t="s">
        <v>777</v>
      </c>
      <c r="D3974">
        <v>5</v>
      </c>
      <c r="E3974">
        <v>2460</v>
      </c>
      <c r="F3974">
        <v>108900</v>
      </c>
      <c r="G3974" s="1">
        <f t="shared" si="62"/>
        <v>10.89</v>
      </c>
    </row>
    <row r="3975" spans="1:7" x14ac:dyDescent="0.35">
      <c r="A3975" t="s">
        <v>1071</v>
      </c>
      <c r="B3975" t="s">
        <v>1068</v>
      </c>
      <c r="C3975" t="s">
        <v>777</v>
      </c>
      <c r="D3975">
        <v>4</v>
      </c>
      <c r="E3975">
        <v>120</v>
      </c>
      <c r="F3975">
        <v>900</v>
      </c>
      <c r="G3975" s="1">
        <f t="shared" si="62"/>
        <v>0.09</v>
      </c>
    </row>
    <row r="3976" spans="1:7" x14ac:dyDescent="0.35">
      <c r="A3976" t="s">
        <v>1071</v>
      </c>
      <c r="B3976" t="s">
        <v>1068</v>
      </c>
      <c r="C3976" t="s">
        <v>777</v>
      </c>
      <c r="D3976">
        <v>5</v>
      </c>
      <c r="E3976">
        <v>4620</v>
      </c>
      <c r="F3976">
        <v>263700</v>
      </c>
      <c r="G3976" s="1">
        <f t="shared" si="62"/>
        <v>26.37</v>
      </c>
    </row>
    <row r="3977" spans="1:7" x14ac:dyDescent="0.35">
      <c r="A3977" t="s">
        <v>1071</v>
      </c>
      <c r="B3977" t="s">
        <v>1068</v>
      </c>
      <c r="C3977" t="s">
        <v>777</v>
      </c>
      <c r="D3977">
        <v>5</v>
      </c>
      <c r="E3977">
        <v>10620</v>
      </c>
      <c r="F3977">
        <v>610200</v>
      </c>
      <c r="G3977" s="1">
        <f t="shared" si="62"/>
        <v>61.02</v>
      </c>
    </row>
    <row r="3978" spans="1:7" x14ac:dyDescent="0.35">
      <c r="A3978" t="s">
        <v>1071</v>
      </c>
      <c r="B3978" t="s">
        <v>1068</v>
      </c>
      <c r="C3978" t="s">
        <v>777</v>
      </c>
      <c r="D3978">
        <v>5</v>
      </c>
      <c r="E3978">
        <v>16020</v>
      </c>
      <c r="F3978">
        <v>675900</v>
      </c>
      <c r="G3978" s="1">
        <f t="shared" si="62"/>
        <v>67.59</v>
      </c>
    </row>
    <row r="3979" spans="1:7" x14ac:dyDescent="0.35">
      <c r="A3979" t="s">
        <v>1071</v>
      </c>
      <c r="B3979" t="s">
        <v>1068</v>
      </c>
      <c r="C3979" t="s">
        <v>777</v>
      </c>
      <c r="D3979">
        <v>5</v>
      </c>
      <c r="E3979">
        <v>3360</v>
      </c>
      <c r="F3979">
        <v>112500</v>
      </c>
      <c r="G3979" s="1">
        <f t="shared" si="62"/>
        <v>11.25</v>
      </c>
    </row>
    <row r="3980" spans="1:7" x14ac:dyDescent="0.35">
      <c r="A3980" t="s">
        <v>1071</v>
      </c>
      <c r="B3980" t="s">
        <v>1068</v>
      </c>
      <c r="C3980" t="s">
        <v>777</v>
      </c>
      <c r="D3980">
        <v>5</v>
      </c>
      <c r="E3980">
        <v>5820</v>
      </c>
      <c r="F3980">
        <v>207900</v>
      </c>
      <c r="G3980" s="1">
        <f t="shared" si="62"/>
        <v>20.79</v>
      </c>
    </row>
    <row r="3981" spans="1:7" x14ac:dyDescent="0.35">
      <c r="A3981" t="s">
        <v>1071</v>
      </c>
      <c r="B3981" t="s">
        <v>1068</v>
      </c>
      <c r="C3981" t="s">
        <v>777</v>
      </c>
      <c r="D3981">
        <v>4</v>
      </c>
      <c r="E3981">
        <v>4440</v>
      </c>
      <c r="F3981">
        <v>157500</v>
      </c>
      <c r="G3981" s="1">
        <f t="shared" si="62"/>
        <v>15.75</v>
      </c>
    </row>
    <row r="3982" spans="1:7" x14ac:dyDescent="0.35">
      <c r="A3982" t="s">
        <v>1071</v>
      </c>
      <c r="B3982" t="s">
        <v>1068</v>
      </c>
      <c r="C3982" t="s">
        <v>777</v>
      </c>
      <c r="D3982">
        <v>5</v>
      </c>
      <c r="E3982">
        <v>10200</v>
      </c>
      <c r="F3982">
        <v>666900</v>
      </c>
      <c r="G3982" s="1">
        <f t="shared" si="62"/>
        <v>66.69</v>
      </c>
    </row>
    <row r="3983" spans="1:7" x14ac:dyDescent="0.35">
      <c r="A3983" t="s">
        <v>1071</v>
      </c>
      <c r="B3983" t="s">
        <v>1068</v>
      </c>
      <c r="C3983" t="s">
        <v>777</v>
      </c>
      <c r="D3983">
        <v>4</v>
      </c>
      <c r="E3983">
        <v>4920</v>
      </c>
      <c r="F3983">
        <v>324900</v>
      </c>
      <c r="G3983" s="1">
        <f t="shared" si="62"/>
        <v>32.49</v>
      </c>
    </row>
    <row r="3984" spans="1:7" x14ac:dyDescent="0.35">
      <c r="A3984" t="s">
        <v>1071</v>
      </c>
      <c r="B3984" t="s">
        <v>1068</v>
      </c>
      <c r="C3984" t="s">
        <v>777</v>
      </c>
      <c r="D3984">
        <v>4</v>
      </c>
      <c r="E3984">
        <v>2520</v>
      </c>
      <c r="F3984">
        <v>210600</v>
      </c>
      <c r="G3984" s="1">
        <f t="shared" si="62"/>
        <v>21.06</v>
      </c>
    </row>
    <row r="3985" spans="1:7" x14ac:dyDescent="0.35">
      <c r="A3985" t="s">
        <v>1071</v>
      </c>
      <c r="B3985" t="s">
        <v>1068</v>
      </c>
      <c r="C3985" t="s">
        <v>777</v>
      </c>
      <c r="D3985">
        <v>5</v>
      </c>
      <c r="E3985">
        <v>4680</v>
      </c>
      <c r="F3985">
        <v>331200</v>
      </c>
      <c r="G3985" s="1">
        <f t="shared" si="62"/>
        <v>33.119999999999997</v>
      </c>
    </row>
    <row r="3986" spans="1:7" x14ac:dyDescent="0.35">
      <c r="A3986" t="s">
        <v>1071</v>
      </c>
      <c r="B3986" t="s">
        <v>1068</v>
      </c>
      <c r="C3986" t="s">
        <v>777</v>
      </c>
      <c r="D3986">
        <v>4</v>
      </c>
      <c r="E3986">
        <v>11880</v>
      </c>
      <c r="F3986">
        <v>1015200</v>
      </c>
      <c r="G3986" s="1">
        <f t="shared" si="62"/>
        <v>101.52</v>
      </c>
    </row>
    <row r="3987" spans="1:7" x14ac:dyDescent="0.35">
      <c r="A3987" t="s">
        <v>1071</v>
      </c>
      <c r="B3987" t="s">
        <v>1068</v>
      </c>
      <c r="C3987" t="s">
        <v>777</v>
      </c>
      <c r="D3987">
        <v>4</v>
      </c>
      <c r="E3987">
        <v>5040</v>
      </c>
      <c r="F3987">
        <v>265500</v>
      </c>
      <c r="G3987" s="1">
        <f t="shared" si="62"/>
        <v>26.55</v>
      </c>
    </row>
    <row r="3988" spans="1:7" x14ac:dyDescent="0.35">
      <c r="A3988" t="s">
        <v>1071</v>
      </c>
      <c r="B3988" t="s">
        <v>1068</v>
      </c>
      <c r="C3988" t="s">
        <v>777</v>
      </c>
      <c r="D3988">
        <v>4</v>
      </c>
      <c r="E3988">
        <v>3420</v>
      </c>
      <c r="F3988">
        <v>233100</v>
      </c>
      <c r="G3988" s="1">
        <f t="shared" si="62"/>
        <v>23.31</v>
      </c>
    </row>
    <row r="3989" spans="1:7" x14ac:dyDescent="0.35">
      <c r="A3989" t="s">
        <v>1071</v>
      </c>
      <c r="B3989" t="s">
        <v>1068</v>
      </c>
      <c r="C3989" t="s">
        <v>777</v>
      </c>
      <c r="D3989">
        <v>4</v>
      </c>
      <c r="E3989">
        <v>120</v>
      </c>
      <c r="F3989">
        <v>900</v>
      </c>
      <c r="G3989" s="1">
        <f t="shared" si="62"/>
        <v>0.09</v>
      </c>
    </row>
    <row r="3990" spans="1:7" x14ac:dyDescent="0.35">
      <c r="A3990" t="s">
        <v>1071</v>
      </c>
      <c r="B3990" t="s">
        <v>1068</v>
      </c>
      <c r="C3990" t="s">
        <v>777</v>
      </c>
      <c r="D3990">
        <v>5</v>
      </c>
      <c r="E3990">
        <v>3540</v>
      </c>
      <c r="F3990">
        <v>173700</v>
      </c>
      <c r="G3990" s="1">
        <f t="shared" si="62"/>
        <v>17.37</v>
      </c>
    </row>
    <row r="3991" spans="1:7" x14ac:dyDescent="0.35">
      <c r="A3991" t="s">
        <v>1071</v>
      </c>
      <c r="B3991" t="s">
        <v>1068</v>
      </c>
      <c r="C3991" t="s">
        <v>777</v>
      </c>
      <c r="D3991">
        <v>4</v>
      </c>
      <c r="E3991">
        <v>8280</v>
      </c>
      <c r="F3991">
        <v>626400</v>
      </c>
      <c r="G3991" s="1">
        <f t="shared" si="62"/>
        <v>62.64</v>
      </c>
    </row>
    <row r="3992" spans="1:7" x14ac:dyDescent="0.35">
      <c r="A3992" t="s">
        <v>1071</v>
      </c>
      <c r="B3992" t="s">
        <v>1068</v>
      </c>
      <c r="C3992" t="s">
        <v>777</v>
      </c>
      <c r="D3992">
        <v>4</v>
      </c>
      <c r="E3992">
        <v>360</v>
      </c>
      <c r="F3992">
        <v>7200</v>
      </c>
      <c r="G3992" s="1">
        <f t="shared" si="62"/>
        <v>0.72</v>
      </c>
    </row>
    <row r="3993" spans="1:7" x14ac:dyDescent="0.35">
      <c r="A3993" t="s">
        <v>1071</v>
      </c>
      <c r="B3993" t="s">
        <v>1068</v>
      </c>
      <c r="C3993" t="s">
        <v>777</v>
      </c>
      <c r="D3993">
        <v>5</v>
      </c>
      <c r="E3993">
        <v>2100</v>
      </c>
      <c r="F3993">
        <v>148500</v>
      </c>
      <c r="G3993" s="1">
        <f t="shared" si="62"/>
        <v>14.85</v>
      </c>
    </row>
    <row r="3994" spans="1:7" x14ac:dyDescent="0.35">
      <c r="A3994" t="s">
        <v>1071</v>
      </c>
      <c r="B3994" t="s">
        <v>1068</v>
      </c>
      <c r="C3994" t="s">
        <v>777</v>
      </c>
      <c r="D3994">
        <v>5</v>
      </c>
      <c r="E3994">
        <v>7920</v>
      </c>
      <c r="F3994">
        <v>388800</v>
      </c>
      <c r="G3994" s="1">
        <f t="shared" si="62"/>
        <v>38.880000000000003</v>
      </c>
    </row>
    <row r="3995" spans="1:7" x14ac:dyDescent="0.35">
      <c r="A3995" t="s">
        <v>1071</v>
      </c>
      <c r="B3995" t="s">
        <v>1068</v>
      </c>
      <c r="C3995" t="s">
        <v>777</v>
      </c>
      <c r="D3995">
        <v>5</v>
      </c>
      <c r="E3995">
        <v>4020</v>
      </c>
      <c r="F3995">
        <v>138600</v>
      </c>
      <c r="G3995" s="1">
        <f t="shared" si="62"/>
        <v>13.86</v>
      </c>
    </row>
    <row r="3996" spans="1:7" x14ac:dyDescent="0.35">
      <c r="A3996" t="s">
        <v>1071</v>
      </c>
      <c r="B3996" t="s">
        <v>1068</v>
      </c>
      <c r="C3996" t="s">
        <v>777</v>
      </c>
      <c r="D3996">
        <v>4</v>
      </c>
      <c r="E3996">
        <v>120</v>
      </c>
      <c r="F3996">
        <v>900</v>
      </c>
      <c r="G3996" s="1">
        <f t="shared" si="62"/>
        <v>0.09</v>
      </c>
    </row>
    <row r="3997" spans="1:7" x14ac:dyDescent="0.35">
      <c r="A3997" t="s">
        <v>1071</v>
      </c>
      <c r="B3997" t="s">
        <v>1068</v>
      </c>
      <c r="C3997" t="s">
        <v>777</v>
      </c>
      <c r="D3997">
        <v>4</v>
      </c>
      <c r="E3997">
        <v>360</v>
      </c>
      <c r="F3997">
        <v>5400</v>
      </c>
      <c r="G3997" s="1">
        <f t="shared" si="62"/>
        <v>0.54</v>
      </c>
    </row>
    <row r="3998" spans="1:7" x14ac:dyDescent="0.35">
      <c r="A3998" t="s">
        <v>1071</v>
      </c>
      <c r="B3998" t="s">
        <v>1068</v>
      </c>
      <c r="C3998" t="s">
        <v>777</v>
      </c>
      <c r="D3998">
        <v>4</v>
      </c>
      <c r="E3998">
        <v>480</v>
      </c>
      <c r="F3998">
        <v>9000</v>
      </c>
      <c r="G3998" s="1">
        <f t="shared" si="62"/>
        <v>0.9</v>
      </c>
    </row>
    <row r="3999" spans="1:7" x14ac:dyDescent="0.35">
      <c r="A3999" t="s">
        <v>1071</v>
      </c>
      <c r="B3999" t="s">
        <v>1068</v>
      </c>
      <c r="C3999" t="s">
        <v>777</v>
      </c>
      <c r="D3999">
        <v>5</v>
      </c>
      <c r="E3999">
        <v>2520</v>
      </c>
      <c r="F3999">
        <v>111600</v>
      </c>
      <c r="G3999" s="1">
        <f t="shared" si="62"/>
        <v>11.16</v>
      </c>
    </row>
    <row r="4000" spans="1:7" x14ac:dyDescent="0.35">
      <c r="A4000" t="s">
        <v>1071</v>
      </c>
      <c r="B4000" t="s">
        <v>1068</v>
      </c>
      <c r="C4000" t="s">
        <v>777</v>
      </c>
      <c r="D4000">
        <v>4</v>
      </c>
      <c r="E4000">
        <v>3000</v>
      </c>
      <c r="F4000">
        <v>109800</v>
      </c>
      <c r="G4000" s="1">
        <f t="shared" si="62"/>
        <v>10.98</v>
      </c>
    </row>
    <row r="4001" spans="1:7" x14ac:dyDescent="0.35">
      <c r="A4001" t="s">
        <v>1071</v>
      </c>
      <c r="B4001" t="s">
        <v>1068</v>
      </c>
      <c r="C4001" t="s">
        <v>777</v>
      </c>
      <c r="D4001">
        <v>4</v>
      </c>
      <c r="E4001">
        <v>1380</v>
      </c>
      <c r="F4001">
        <v>26100</v>
      </c>
      <c r="G4001" s="1">
        <f t="shared" si="62"/>
        <v>2.61</v>
      </c>
    </row>
    <row r="4002" spans="1:7" x14ac:dyDescent="0.35">
      <c r="A4002" t="s">
        <v>1071</v>
      </c>
      <c r="B4002" t="s">
        <v>1068</v>
      </c>
      <c r="C4002" t="s">
        <v>777</v>
      </c>
      <c r="D4002">
        <v>5</v>
      </c>
      <c r="E4002">
        <v>2580</v>
      </c>
      <c r="F4002">
        <v>121500</v>
      </c>
      <c r="G4002" s="1">
        <f t="shared" si="62"/>
        <v>12.15</v>
      </c>
    </row>
    <row r="4003" spans="1:7" x14ac:dyDescent="0.35">
      <c r="A4003" t="s">
        <v>1071</v>
      </c>
      <c r="B4003" t="s">
        <v>1068</v>
      </c>
      <c r="C4003" t="s">
        <v>777</v>
      </c>
      <c r="D4003">
        <v>4</v>
      </c>
      <c r="E4003">
        <v>1380</v>
      </c>
      <c r="F4003">
        <v>46800</v>
      </c>
      <c r="G4003" s="1">
        <f t="shared" si="62"/>
        <v>4.68</v>
      </c>
    </row>
    <row r="4004" spans="1:7" x14ac:dyDescent="0.35">
      <c r="A4004" t="s">
        <v>1071</v>
      </c>
      <c r="B4004" t="s">
        <v>1068</v>
      </c>
      <c r="C4004" t="s">
        <v>777</v>
      </c>
      <c r="D4004">
        <v>4</v>
      </c>
      <c r="E4004">
        <v>3720</v>
      </c>
      <c r="F4004">
        <v>138600</v>
      </c>
      <c r="G4004" s="1">
        <f t="shared" si="62"/>
        <v>13.86</v>
      </c>
    </row>
    <row r="4005" spans="1:7" x14ac:dyDescent="0.35">
      <c r="A4005" t="s">
        <v>1071</v>
      </c>
      <c r="B4005" t="s">
        <v>1068</v>
      </c>
      <c r="C4005" t="s">
        <v>777</v>
      </c>
      <c r="D4005">
        <v>5</v>
      </c>
      <c r="E4005">
        <v>2880</v>
      </c>
      <c r="F4005">
        <v>117900</v>
      </c>
      <c r="G4005" s="1">
        <f t="shared" si="62"/>
        <v>11.79</v>
      </c>
    </row>
    <row r="4006" spans="1:7" x14ac:dyDescent="0.35">
      <c r="A4006" t="s">
        <v>1071</v>
      </c>
      <c r="B4006" t="s">
        <v>1068</v>
      </c>
      <c r="C4006" t="s">
        <v>777</v>
      </c>
      <c r="D4006">
        <v>5</v>
      </c>
      <c r="E4006">
        <v>20160</v>
      </c>
      <c r="F4006">
        <v>1499400</v>
      </c>
      <c r="G4006" s="1">
        <f t="shared" si="62"/>
        <v>149.94</v>
      </c>
    </row>
    <row r="4007" spans="1:7" x14ac:dyDescent="0.35">
      <c r="A4007" t="s">
        <v>1071</v>
      </c>
      <c r="B4007" t="s">
        <v>1068</v>
      </c>
      <c r="C4007" t="s">
        <v>777</v>
      </c>
      <c r="D4007">
        <v>5</v>
      </c>
      <c r="E4007">
        <v>5040</v>
      </c>
      <c r="F4007">
        <v>243900</v>
      </c>
      <c r="G4007" s="1">
        <f t="shared" si="62"/>
        <v>24.39</v>
      </c>
    </row>
    <row r="4008" spans="1:7" x14ac:dyDescent="0.35">
      <c r="A4008" t="s">
        <v>1071</v>
      </c>
      <c r="B4008" t="s">
        <v>1068</v>
      </c>
      <c r="C4008" t="s">
        <v>777</v>
      </c>
      <c r="D4008">
        <v>5</v>
      </c>
      <c r="E4008">
        <v>2520</v>
      </c>
      <c r="F4008">
        <v>113400</v>
      </c>
      <c r="G4008" s="1">
        <f t="shared" si="62"/>
        <v>11.34</v>
      </c>
    </row>
    <row r="4009" spans="1:7" x14ac:dyDescent="0.35">
      <c r="A4009" t="s">
        <v>1071</v>
      </c>
      <c r="B4009" t="s">
        <v>1068</v>
      </c>
      <c r="C4009" t="s">
        <v>777</v>
      </c>
      <c r="D4009">
        <v>5</v>
      </c>
      <c r="E4009">
        <v>5640</v>
      </c>
      <c r="F4009">
        <v>346500</v>
      </c>
      <c r="G4009" s="1">
        <f t="shared" si="62"/>
        <v>34.65</v>
      </c>
    </row>
    <row r="4010" spans="1:7" x14ac:dyDescent="0.35">
      <c r="A4010" t="s">
        <v>1071</v>
      </c>
      <c r="B4010" t="s">
        <v>1068</v>
      </c>
      <c r="C4010" t="s">
        <v>777</v>
      </c>
      <c r="D4010">
        <v>5</v>
      </c>
      <c r="E4010">
        <v>3180</v>
      </c>
      <c r="F4010">
        <v>153900</v>
      </c>
      <c r="G4010" s="1">
        <f t="shared" si="62"/>
        <v>15.39</v>
      </c>
    </row>
    <row r="4011" spans="1:7" x14ac:dyDescent="0.35">
      <c r="A4011" t="s">
        <v>1071</v>
      </c>
      <c r="B4011" t="s">
        <v>1068</v>
      </c>
      <c r="C4011" t="s">
        <v>777</v>
      </c>
      <c r="D4011">
        <v>4</v>
      </c>
      <c r="E4011">
        <v>1800</v>
      </c>
      <c r="F4011">
        <v>91800</v>
      </c>
      <c r="G4011" s="1">
        <f t="shared" si="62"/>
        <v>9.18</v>
      </c>
    </row>
    <row r="4012" spans="1:7" x14ac:dyDescent="0.35">
      <c r="A4012" t="s">
        <v>1071</v>
      </c>
      <c r="B4012" t="s">
        <v>1068</v>
      </c>
      <c r="C4012" t="s">
        <v>777</v>
      </c>
      <c r="D4012">
        <v>4</v>
      </c>
      <c r="E4012">
        <v>2220</v>
      </c>
      <c r="F4012">
        <v>105300</v>
      </c>
      <c r="G4012" s="1">
        <f t="shared" si="62"/>
        <v>10.53</v>
      </c>
    </row>
    <row r="4013" spans="1:7" x14ac:dyDescent="0.35">
      <c r="A4013" t="s">
        <v>1071</v>
      </c>
      <c r="B4013" t="s">
        <v>1068</v>
      </c>
      <c r="C4013" t="s">
        <v>777</v>
      </c>
      <c r="D4013">
        <v>4</v>
      </c>
      <c r="E4013">
        <v>600</v>
      </c>
      <c r="F4013">
        <v>13500</v>
      </c>
      <c r="G4013" s="1">
        <f t="shared" si="62"/>
        <v>1.35</v>
      </c>
    </row>
    <row r="4014" spans="1:7" x14ac:dyDescent="0.35">
      <c r="A4014" t="s">
        <v>1071</v>
      </c>
      <c r="B4014" t="s">
        <v>1068</v>
      </c>
      <c r="C4014" t="s">
        <v>777</v>
      </c>
      <c r="D4014">
        <v>5</v>
      </c>
      <c r="E4014">
        <v>4260</v>
      </c>
      <c r="F4014">
        <v>206100</v>
      </c>
      <c r="G4014" s="1">
        <f t="shared" si="62"/>
        <v>20.61</v>
      </c>
    </row>
    <row r="4015" spans="1:7" x14ac:dyDescent="0.35">
      <c r="A4015" t="s">
        <v>1071</v>
      </c>
      <c r="B4015" t="s">
        <v>1068</v>
      </c>
      <c r="C4015" t="s">
        <v>777</v>
      </c>
      <c r="D4015">
        <v>4</v>
      </c>
      <c r="E4015">
        <v>3960</v>
      </c>
      <c r="F4015">
        <v>137700</v>
      </c>
      <c r="G4015" s="1">
        <f t="shared" si="62"/>
        <v>13.77</v>
      </c>
    </row>
    <row r="4016" spans="1:7" x14ac:dyDescent="0.35">
      <c r="A4016" t="s">
        <v>1071</v>
      </c>
      <c r="B4016" t="s">
        <v>1068</v>
      </c>
      <c r="C4016" t="s">
        <v>777</v>
      </c>
      <c r="D4016">
        <v>4</v>
      </c>
      <c r="E4016">
        <v>12180</v>
      </c>
      <c r="F4016">
        <v>748800</v>
      </c>
      <c r="G4016" s="1">
        <f t="shared" si="62"/>
        <v>74.88</v>
      </c>
    </row>
    <row r="4017" spans="1:7" x14ac:dyDescent="0.35">
      <c r="A4017" t="s">
        <v>1071</v>
      </c>
      <c r="B4017" t="s">
        <v>1068</v>
      </c>
      <c r="C4017" t="s">
        <v>777</v>
      </c>
      <c r="D4017">
        <v>4</v>
      </c>
      <c r="E4017">
        <v>3540</v>
      </c>
      <c r="F4017">
        <v>114300</v>
      </c>
      <c r="G4017" s="1">
        <f t="shared" si="62"/>
        <v>11.43</v>
      </c>
    </row>
    <row r="4018" spans="1:7" x14ac:dyDescent="0.35">
      <c r="A4018" t="s">
        <v>1071</v>
      </c>
      <c r="B4018" t="s">
        <v>1068</v>
      </c>
      <c r="C4018" t="s">
        <v>777</v>
      </c>
      <c r="D4018">
        <v>4</v>
      </c>
      <c r="E4018">
        <v>6660</v>
      </c>
      <c r="F4018">
        <v>303300</v>
      </c>
      <c r="G4018" s="1">
        <f t="shared" si="62"/>
        <v>30.33</v>
      </c>
    </row>
    <row r="4019" spans="1:7" x14ac:dyDescent="0.35">
      <c r="A4019" t="s">
        <v>1071</v>
      </c>
      <c r="B4019" t="s">
        <v>1068</v>
      </c>
      <c r="C4019" t="s">
        <v>777</v>
      </c>
      <c r="D4019">
        <v>4</v>
      </c>
      <c r="E4019">
        <v>540</v>
      </c>
      <c r="F4019">
        <v>10800</v>
      </c>
      <c r="G4019" s="1">
        <f t="shared" si="62"/>
        <v>1.08</v>
      </c>
    </row>
    <row r="4020" spans="1:7" x14ac:dyDescent="0.35">
      <c r="A4020" t="s">
        <v>1071</v>
      </c>
      <c r="B4020" t="s">
        <v>1068</v>
      </c>
      <c r="C4020" t="s">
        <v>777</v>
      </c>
      <c r="D4020">
        <v>4</v>
      </c>
      <c r="E4020">
        <v>3840</v>
      </c>
      <c r="F4020">
        <v>342000</v>
      </c>
      <c r="G4020" s="1">
        <f t="shared" si="62"/>
        <v>34.200000000000003</v>
      </c>
    </row>
    <row r="4021" spans="1:7" x14ac:dyDescent="0.35">
      <c r="A4021" t="s">
        <v>1071</v>
      </c>
      <c r="B4021" t="s">
        <v>1068</v>
      </c>
      <c r="C4021" t="s">
        <v>777</v>
      </c>
      <c r="D4021">
        <v>4</v>
      </c>
      <c r="E4021">
        <v>3300</v>
      </c>
      <c r="F4021">
        <v>125100</v>
      </c>
      <c r="G4021" s="1">
        <f t="shared" si="62"/>
        <v>12.51</v>
      </c>
    </row>
    <row r="4022" spans="1:7" x14ac:dyDescent="0.35">
      <c r="A4022" t="s">
        <v>1071</v>
      </c>
      <c r="B4022" t="s">
        <v>1068</v>
      </c>
      <c r="C4022" t="s">
        <v>777</v>
      </c>
      <c r="D4022">
        <v>4</v>
      </c>
      <c r="E4022">
        <v>6720</v>
      </c>
      <c r="F4022">
        <v>404100</v>
      </c>
      <c r="G4022" s="1">
        <f t="shared" si="62"/>
        <v>40.409999999999997</v>
      </c>
    </row>
    <row r="4023" spans="1:7" x14ac:dyDescent="0.35">
      <c r="A4023" t="s">
        <v>1071</v>
      </c>
      <c r="B4023" t="s">
        <v>1068</v>
      </c>
      <c r="C4023" t="s">
        <v>777</v>
      </c>
      <c r="D4023">
        <v>4</v>
      </c>
      <c r="E4023">
        <v>120</v>
      </c>
      <c r="F4023">
        <v>900</v>
      </c>
      <c r="G4023" s="1">
        <f t="shared" si="62"/>
        <v>0.09</v>
      </c>
    </row>
    <row r="4024" spans="1:7" x14ac:dyDescent="0.35">
      <c r="A4024" t="s">
        <v>1071</v>
      </c>
      <c r="B4024" t="s">
        <v>1068</v>
      </c>
      <c r="C4024" t="s">
        <v>777</v>
      </c>
      <c r="D4024">
        <v>5</v>
      </c>
      <c r="E4024">
        <v>10020</v>
      </c>
      <c r="F4024">
        <v>919800</v>
      </c>
      <c r="G4024" s="1">
        <f t="shared" si="62"/>
        <v>91.98</v>
      </c>
    </row>
    <row r="4025" spans="1:7" x14ac:dyDescent="0.35">
      <c r="A4025" t="s">
        <v>1071</v>
      </c>
      <c r="B4025" t="s">
        <v>1068</v>
      </c>
      <c r="C4025" t="s">
        <v>777</v>
      </c>
      <c r="D4025">
        <v>4</v>
      </c>
      <c r="E4025">
        <v>360</v>
      </c>
      <c r="F4025">
        <v>4500</v>
      </c>
      <c r="G4025" s="1">
        <f t="shared" si="62"/>
        <v>0.45</v>
      </c>
    </row>
    <row r="4026" spans="1:7" x14ac:dyDescent="0.35">
      <c r="A4026" t="s">
        <v>1071</v>
      </c>
      <c r="B4026" t="s">
        <v>1068</v>
      </c>
      <c r="C4026" t="s">
        <v>777</v>
      </c>
      <c r="D4026">
        <v>4</v>
      </c>
      <c r="E4026">
        <v>3480</v>
      </c>
      <c r="F4026">
        <v>294300</v>
      </c>
      <c r="G4026" s="1">
        <f t="shared" si="62"/>
        <v>29.43</v>
      </c>
    </row>
    <row r="4027" spans="1:7" x14ac:dyDescent="0.35">
      <c r="A4027" t="s">
        <v>1071</v>
      </c>
      <c r="B4027" t="s">
        <v>1068</v>
      </c>
      <c r="C4027" t="s">
        <v>777</v>
      </c>
      <c r="D4027">
        <v>4</v>
      </c>
      <c r="E4027">
        <v>2700</v>
      </c>
      <c r="F4027">
        <v>153000</v>
      </c>
      <c r="G4027" s="1">
        <f t="shared" si="62"/>
        <v>15.3</v>
      </c>
    </row>
    <row r="4028" spans="1:7" x14ac:dyDescent="0.35">
      <c r="A4028" t="s">
        <v>1071</v>
      </c>
      <c r="B4028" t="s">
        <v>1068</v>
      </c>
      <c r="C4028" t="s">
        <v>777</v>
      </c>
      <c r="D4028">
        <v>4</v>
      </c>
      <c r="E4028">
        <v>3540</v>
      </c>
      <c r="F4028">
        <v>134100</v>
      </c>
      <c r="G4028" s="1">
        <f t="shared" si="62"/>
        <v>13.41</v>
      </c>
    </row>
    <row r="4029" spans="1:7" x14ac:dyDescent="0.35">
      <c r="A4029" t="s">
        <v>1071</v>
      </c>
      <c r="B4029" t="s">
        <v>1068</v>
      </c>
      <c r="C4029" t="s">
        <v>777</v>
      </c>
      <c r="D4029">
        <v>4</v>
      </c>
      <c r="E4029">
        <v>25620</v>
      </c>
      <c r="F4029">
        <v>2126700</v>
      </c>
      <c r="G4029" s="1">
        <f t="shared" si="62"/>
        <v>212.67</v>
      </c>
    </row>
    <row r="4030" spans="1:7" x14ac:dyDescent="0.35">
      <c r="A4030" t="s">
        <v>1071</v>
      </c>
      <c r="B4030" t="s">
        <v>1068</v>
      </c>
      <c r="C4030" t="s">
        <v>777</v>
      </c>
      <c r="D4030">
        <v>4</v>
      </c>
      <c r="E4030">
        <v>3600</v>
      </c>
      <c r="F4030">
        <v>127800</v>
      </c>
      <c r="G4030" s="1">
        <f t="shared" si="62"/>
        <v>12.78</v>
      </c>
    </row>
    <row r="4031" spans="1:7" x14ac:dyDescent="0.35">
      <c r="A4031" t="s">
        <v>1071</v>
      </c>
      <c r="B4031" t="s">
        <v>1068</v>
      </c>
      <c r="C4031" t="s">
        <v>777</v>
      </c>
      <c r="D4031">
        <v>5</v>
      </c>
      <c r="E4031">
        <v>1080</v>
      </c>
      <c r="F4031">
        <v>28800</v>
      </c>
      <c r="G4031" s="1">
        <f t="shared" si="62"/>
        <v>2.88</v>
      </c>
    </row>
    <row r="4032" spans="1:7" x14ac:dyDescent="0.35">
      <c r="A4032" t="s">
        <v>1071</v>
      </c>
      <c r="B4032" t="s">
        <v>1068</v>
      </c>
      <c r="C4032" t="s">
        <v>777</v>
      </c>
      <c r="D4032">
        <v>4</v>
      </c>
      <c r="E4032">
        <v>1494259.9099950001</v>
      </c>
      <c r="F4032">
        <v>1814072242.39575</v>
      </c>
      <c r="G4032" s="1">
        <f t="shared" si="62"/>
        <v>181407.22423957501</v>
      </c>
    </row>
    <row r="4033" spans="1:7" x14ac:dyDescent="0.35">
      <c r="A4033" t="s">
        <v>1071</v>
      </c>
      <c r="B4033" t="s">
        <v>1068</v>
      </c>
      <c r="C4033" t="s">
        <v>777</v>
      </c>
      <c r="D4033">
        <v>4</v>
      </c>
      <c r="E4033">
        <v>7500</v>
      </c>
      <c r="F4033">
        <v>574200</v>
      </c>
      <c r="G4033" s="1">
        <f t="shared" si="62"/>
        <v>57.42</v>
      </c>
    </row>
    <row r="4034" spans="1:7" x14ac:dyDescent="0.35">
      <c r="A4034" t="s">
        <v>1071</v>
      </c>
      <c r="B4034" t="s">
        <v>1068</v>
      </c>
      <c r="C4034" t="s">
        <v>777</v>
      </c>
      <c r="D4034">
        <v>4</v>
      </c>
      <c r="E4034">
        <v>720</v>
      </c>
      <c r="F4034">
        <v>16200</v>
      </c>
      <c r="G4034" s="1">
        <f t="shared" si="62"/>
        <v>1.62</v>
      </c>
    </row>
    <row r="4035" spans="1:7" x14ac:dyDescent="0.35">
      <c r="A4035" t="s">
        <v>1071</v>
      </c>
      <c r="B4035" t="s">
        <v>1068</v>
      </c>
      <c r="C4035" t="s">
        <v>777</v>
      </c>
      <c r="D4035">
        <v>4</v>
      </c>
      <c r="E4035">
        <v>240</v>
      </c>
      <c r="F4035">
        <v>3600</v>
      </c>
      <c r="G4035" s="1">
        <f t="shared" ref="G4035:G4098" si="63">+F4035/10000</f>
        <v>0.36</v>
      </c>
    </row>
    <row r="4036" spans="1:7" x14ac:dyDescent="0.35">
      <c r="A4036" t="s">
        <v>1071</v>
      </c>
      <c r="B4036" t="s">
        <v>1068</v>
      </c>
      <c r="C4036" t="s">
        <v>777</v>
      </c>
      <c r="D4036">
        <v>4</v>
      </c>
      <c r="E4036">
        <v>180</v>
      </c>
      <c r="F4036">
        <v>1800</v>
      </c>
      <c r="G4036" s="1">
        <f t="shared" si="63"/>
        <v>0.18</v>
      </c>
    </row>
    <row r="4037" spans="1:7" x14ac:dyDescent="0.35">
      <c r="A4037" t="s">
        <v>1071</v>
      </c>
      <c r="B4037" t="s">
        <v>1068</v>
      </c>
      <c r="C4037" t="s">
        <v>777</v>
      </c>
      <c r="D4037">
        <v>4</v>
      </c>
      <c r="E4037">
        <v>3360</v>
      </c>
      <c r="F4037">
        <v>237600</v>
      </c>
      <c r="G4037" s="1">
        <f t="shared" si="63"/>
        <v>23.76</v>
      </c>
    </row>
    <row r="4038" spans="1:7" x14ac:dyDescent="0.35">
      <c r="A4038" t="s">
        <v>1071</v>
      </c>
      <c r="B4038" t="s">
        <v>1068</v>
      </c>
      <c r="C4038" t="s">
        <v>777</v>
      </c>
      <c r="D4038">
        <v>4</v>
      </c>
      <c r="E4038">
        <v>34440</v>
      </c>
      <c r="F4038">
        <v>3611700</v>
      </c>
      <c r="G4038" s="1">
        <f t="shared" si="63"/>
        <v>361.17</v>
      </c>
    </row>
    <row r="4039" spans="1:7" x14ac:dyDescent="0.35">
      <c r="A4039" t="s">
        <v>1071</v>
      </c>
      <c r="B4039" t="s">
        <v>1068</v>
      </c>
      <c r="C4039" t="s">
        <v>777</v>
      </c>
      <c r="D4039">
        <v>4</v>
      </c>
      <c r="E4039">
        <v>4080</v>
      </c>
      <c r="F4039">
        <v>471600</v>
      </c>
      <c r="G4039" s="1">
        <f t="shared" si="63"/>
        <v>47.16</v>
      </c>
    </row>
    <row r="4040" spans="1:7" x14ac:dyDescent="0.35">
      <c r="A4040" t="s">
        <v>1071</v>
      </c>
      <c r="B4040" t="s">
        <v>1068</v>
      </c>
      <c r="C4040" t="s">
        <v>777</v>
      </c>
      <c r="D4040">
        <v>4</v>
      </c>
      <c r="E4040">
        <v>2040</v>
      </c>
      <c r="F4040">
        <v>122400</v>
      </c>
      <c r="G4040" s="1">
        <f t="shared" si="63"/>
        <v>12.24</v>
      </c>
    </row>
    <row r="4041" spans="1:7" x14ac:dyDescent="0.35">
      <c r="A4041" t="s">
        <v>1071</v>
      </c>
      <c r="B4041" t="s">
        <v>1068</v>
      </c>
      <c r="C4041" t="s">
        <v>777</v>
      </c>
      <c r="D4041">
        <v>4</v>
      </c>
      <c r="E4041">
        <v>4560</v>
      </c>
      <c r="F4041">
        <v>227700</v>
      </c>
      <c r="G4041" s="1">
        <f t="shared" si="63"/>
        <v>22.77</v>
      </c>
    </row>
    <row r="4042" spans="1:7" x14ac:dyDescent="0.35">
      <c r="A4042" t="s">
        <v>1071</v>
      </c>
      <c r="B4042" t="s">
        <v>1068</v>
      </c>
      <c r="C4042" t="s">
        <v>777</v>
      </c>
      <c r="D4042">
        <v>4</v>
      </c>
      <c r="E4042">
        <v>3960</v>
      </c>
      <c r="F4042">
        <v>459900</v>
      </c>
      <c r="G4042" s="1">
        <f t="shared" si="63"/>
        <v>45.99</v>
      </c>
    </row>
    <row r="4043" spans="1:7" x14ac:dyDescent="0.35">
      <c r="A4043" t="s">
        <v>1071</v>
      </c>
      <c r="B4043" t="s">
        <v>1068</v>
      </c>
      <c r="C4043" t="s">
        <v>777</v>
      </c>
      <c r="D4043">
        <v>4</v>
      </c>
      <c r="E4043">
        <v>2340</v>
      </c>
      <c r="F4043">
        <v>96300</v>
      </c>
      <c r="G4043" s="1">
        <f t="shared" si="63"/>
        <v>9.6300000000000008</v>
      </c>
    </row>
    <row r="4044" spans="1:7" x14ac:dyDescent="0.35">
      <c r="A4044" t="s">
        <v>1071</v>
      </c>
      <c r="B4044" t="s">
        <v>1068</v>
      </c>
      <c r="C4044" t="s">
        <v>777</v>
      </c>
      <c r="D4044">
        <v>4</v>
      </c>
      <c r="E4044">
        <v>4200</v>
      </c>
      <c r="F4044">
        <v>328500</v>
      </c>
      <c r="G4044" s="1">
        <f t="shared" si="63"/>
        <v>32.85</v>
      </c>
    </row>
    <row r="4045" spans="1:7" x14ac:dyDescent="0.35">
      <c r="A4045" t="s">
        <v>1071</v>
      </c>
      <c r="B4045" t="s">
        <v>1068</v>
      </c>
      <c r="C4045" t="s">
        <v>777</v>
      </c>
      <c r="D4045">
        <v>4</v>
      </c>
      <c r="E4045">
        <v>960</v>
      </c>
      <c r="F4045">
        <v>36000</v>
      </c>
      <c r="G4045" s="1">
        <f t="shared" si="63"/>
        <v>3.6</v>
      </c>
    </row>
    <row r="4046" spans="1:7" x14ac:dyDescent="0.35">
      <c r="A4046" t="s">
        <v>1071</v>
      </c>
      <c r="B4046" t="s">
        <v>1068</v>
      </c>
      <c r="C4046" t="s">
        <v>777</v>
      </c>
      <c r="D4046">
        <v>4</v>
      </c>
      <c r="E4046">
        <v>2160</v>
      </c>
      <c r="F4046">
        <v>157500</v>
      </c>
      <c r="G4046" s="1">
        <f t="shared" si="63"/>
        <v>15.75</v>
      </c>
    </row>
    <row r="4047" spans="1:7" x14ac:dyDescent="0.35">
      <c r="A4047" t="s">
        <v>1071</v>
      </c>
      <c r="B4047" t="s">
        <v>1068</v>
      </c>
      <c r="C4047" t="s">
        <v>777</v>
      </c>
      <c r="D4047">
        <v>4</v>
      </c>
      <c r="E4047">
        <v>180</v>
      </c>
      <c r="F4047">
        <v>1800</v>
      </c>
      <c r="G4047" s="1">
        <f t="shared" si="63"/>
        <v>0.18</v>
      </c>
    </row>
    <row r="4048" spans="1:7" x14ac:dyDescent="0.35">
      <c r="A4048" t="s">
        <v>1071</v>
      </c>
      <c r="B4048" t="s">
        <v>1068</v>
      </c>
      <c r="C4048" t="s">
        <v>777</v>
      </c>
      <c r="D4048">
        <v>4</v>
      </c>
      <c r="E4048">
        <v>780</v>
      </c>
      <c r="F4048">
        <v>15300</v>
      </c>
      <c r="G4048" s="1">
        <f t="shared" si="63"/>
        <v>1.53</v>
      </c>
    </row>
    <row r="4049" spans="1:7" x14ac:dyDescent="0.35">
      <c r="A4049" t="s">
        <v>1071</v>
      </c>
      <c r="B4049" t="s">
        <v>1068</v>
      </c>
      <c r="C4049" t="s">
        <v>777</v>
      </c>
      <c r="D4049">
        <v>4</v>
      </c>
      <c r="E4049">
        <v>120</v>
      </c>
      <c r="F4049">
        <v>900</v>
      </c>
      <c r="G4049" s="1">
        <f t="shared" si="63"/>
        <v>0.09</v>
      </c>
    </row>
    <row r="4050" spans="1:7" x14ac:dyDescent="0.35">
      <c r="A4050" t="s">
        <v>1071</v>
      </c>
      <c r="B4050" t="s">
        <v>1068</v>
      </c>
      <c r="C4050" t="s">
        <v>777</v>
      </c>
      <c r="D4050">
        <v>4</v>
      </c>
      <c r="E4050">
        <v>6540</v>
      </c>
      <c r="F4050">
        <v>716400</v>
      </c>
      <c r="G4050" s="1">
        <f t="shared" si="63"/>
        <v>71.64</v>
      </c>
    </row>
    <row r="4051" spans="1:7" x14ac:dyDescent="0.35">
      <c r="A4051" t="s">
        <v>1071</v>
      </c>
      <c r="B4051" t="s">
        <v>1068</v>
      </c>
      <c r="C4051" t="s">
        <v>777</v>
      </c>
      <c r="D4051">
        <v>4</v>
      </c>
      <c r="E4051">
        <v>300</v>
      </c>
      <c r="F4051">
        <v>4500</v>
      </c>
      <c r="G4051" s="1">
        <f t="shared" si="63"/>
        <v>0.45</v>
      </c>
    </row>
    <row r="4052" spans="1:7" x14ac:dyDescent="0.35">
      <c r="A4052" t="s">
        <v>1071</v>
      </c>
      <c r="B4052" t="s">
        <v>1068</v>
      </c>
      <c r="C4052" t="s">
        <v>777</v>
      </c>
      <c r="D4052">
        <v>4</v>
      </c>
      <c r="E4052">
        <v>2400</v>
      </c>
      <c r="F4052">
        <v>180900</v>
      </c>
      <c r="G4052" s="1">
        <f t="shared" si="63"/>
        <v>18.09</v>
      </c>
    </row>
    <row r="4053" spans="1:7" x14ac:dyDescent="0.35">
      <c r="A4053" t="s">
        <v>1071</v>
      </c>
      <c r="B4053" t="s">
        <v>1068</v>
      </c>
      <c r="C4053" t="s">
        <v>777</v>
      </c>
      <c r="D4053">
        <v>5</v>
      </c>
      <c r="E4053">
        <v>2970.3386970000001</v>
      </c>
      <c r="F4053">
        <v>79986.272889</v>
      </c>
      <c r="G4053" s="1">
        <f t="shared" si="63"/>
        <v>7.9986272888999999</v>
      </c>
    </row>
    <row r="4054" spans="1:7" x14ac:dyDescent="0.35">
      <c r="A4054" t="s">
        <v>1071</v>
      </c>
      <c r="B4054" t="s">
        <v>1068</v>
      </c>
      <c r="C4054" t="s">
        <v>777</v>
      </c>
      <c r="D4054">
        <v>5</v>
      </c>
      <c r="E4054">
        <v>2880</v>
      </c>
      <c r="F4054">
        <v>150300</v>
      </c>
      <c r="G4054" s="1">
        <f t="shared" si="63"/>
        <v>15.03</v>
      </c>
    </row>
    <row r="4055" spans="1:7" x14ac:dyDescent="0.35">
      <c r="A4055" t="s">
        <v>1071</v>
      </c>
      <c r="B4055" t="s">
        <v>1068</v>
      </c>
      <c r="C4055" t="s">
        <v>777</v>
      </c>
      <c r="D4055">
        <v>4</v>
      </c>
      <c r="E4055">
        <v>111359.605519</v>
      </c>
      <c r="F4055">
        <v>43323110.084879003</v>
      </c>
      <c r="G4055" s="1">
        <f t="shared" si="63"/>
        <v>4332.3110084878999</v>
      </c>
    </row>
    <row r="4056" spans="1:7" x14ac:dyDescent="0.35">
      <c r="A4056" t="s">
        <v>1071</v>
      </c>
      <c r="B4056" t="s">
        <v>1068</v>
      </c>
      <c r="C4056" t="s">
        <v>777</v>
      </c>
      <c r="D4056">
        <v>5</v>
      </c>
      <c r="E4056">
        <v>1415495.0865529999</v>
      </c>
      <c r="F4056">
        <v>1840288031.7251101</v>
      </c>
      <c r="G4056" s="1">
        <f t="shared" si="63"/>
        <v>184028.80317251102</v>
      </c>
    </row>
    <row r="4057" spans="1:7" x14ac:dyDescent="0.35">
      <c r="A4057" t="s">
        <v>1071</v>
      </c>
      <c r="B4057" t="s">
        <v>1068</v>
      </c>
      <c r="C4057" t="s">
        <v>777</v>
      </c>
      <c r="D4057">
        <v>4</v>
      </c>
      <c r="E4057">
        <v>5604.0857589999996</v>
      </c>
      <c r="F4057">
        <v>17273.844187999999</v>
      </c>
      <c r="G4057" s="1">
        <f t="shared" si="63"/>
        <v>1.7273844187999998</v>
      </c>
    </row>
    <row r="4058" spans="1:7" x14ac:dyDescent="0.35">
      <c r="A4058" t="s">
        <v>1071</v>
      </c>
      <c r="B4058" t="s">
        <v>1068</v>
      </c>
      <c r="C4058" t="s">
        <v>777</v>
      </c>
      <c r="D4058">
        <v>5</v>
      </c>
      <c r="E4058">
        <v>359.61213700000002</v>
      </c>
      <c r="F4058">
        <v>817.88823500000001</v>
      </c>
      <c r="G4058" s="1">
        <f t="shared" si="63"/>
        <v>8.1788823499999996E-2</v>
      </c>
    </row>
    <row r="4059" spans="1:7" x14ac:dyDescent="0.35">
      <c r="A4059" t="s">
        <v>1071</v>
      </c>
      <c r="B4059" t="s">
        <v>1068</v>
      </c>
      <c r="C4059" t="s">
        <v>777</v>
      </c>
      <c r="D4059">
        <v>4</v>
      </c>
      <c r="E4059">
        <v>8737.7859000000008</v>
      </c>
      <c r="F4059">
        <v>27809.709429999999</v>
      </c>
      <c r="G4059" s="1">
        <f t="shared" si="63"/>
        <v>2.7809709429999998</v>
      </c>
    </row>
    <row r="4060" spans="1:7" x14ac:dyDescent="0.35">
      <c r="A4060" t="s">
        <v>1071</v>
      </c>
      <c r="B4060" t="s">
        <v>1068</v>
      </c>
      <c r="C4060" t="s">
        <v>777</v>
      </c>
      <c r="D4060">
        <v>5</v>
      </c>
      <c r="E4060">
        <v>63755.127455000002</v>
      </c>
      <c r="F4060">
        <v>204343.72959100001</v>
      </c>
      <c r="G4060" s="1">
        <f t="shared" si="63"/>
        <v>20.434372959100003</v>
      </c>
    </row>
    <row r="4061" spans="1:7" x14ac:dyDescent="0.35">
      <c r="A4061" t="s">
        <v>1627</v>
      </c>
      <c r="B4061" t="s">
        <v>841</v>
      </c>
      <c r="C4061" t="s">
        <v>840</v>
      </c>
      <c r="D4061">
        <v>3</v>
      </c>
      <c r="E4061">
        <v>4256.2507079999996</v>
      </c>
      <c r="F4061">
        <v>13814.659193</v>
      </c>
      <c r="G4061" s="1">
        <f t="shared" si="63"/>
        <v>1.3814659192999998</v>
      </c>
    </row>
    <row r="4062" spans="1:7" x14ac:dyDescent="0.35">
      <c r="A4062" t="s">
        <v>1627</v>
      </c>
      <c r="B4062" t="s">
        <v>841</v>
      </c>
      <c r="C4062" t="s">
        <v>840</v>
      </c>
      <c r="D4062">
        <v>5</v>
      </c>
      <c r="E4062">
        <v>4998.6352260000003</v>
      </c>
      <c r="F4062">
        <v>351946.48595900001</v>
      </c>
      <c r="G4062" s="1">
        <f t="shared" si="63"/>
        <v>35.194648595899999</v>
      </c>
    </row>
    <row r="4063" spans="1:7" x14ac:dyDescent="0.35">
      <c r="A4063" t="s">
        <v>1627</v>
      </c>
      <c r="B4063" t="s">
        <v>841</v>
      </c>
      <c r="C4063" t="s">
        <v>840</v>
      </c>
      <c r="D4063">
        <v>4</v>
      </c>
      <c r="E4063">
        <v>303898.667143</v>
      </c>
      <c r="F4063">
        <v>1093203467.9575601</v>
      </c>
      <c r="G4063" s="1">
        <f t="shared" si="63"/>
        <v>109320.34679575601</v>
      </c>
    </row>
    <row r="4064" spans="1:7" x14ac:dyDescent="0.35">
      <c r="A4064" t="s">
        <v>1627</v>
      </c>
      <c r="B4064" t="s">
        <v>841</v>
      </c>
      <c r="C4064" t="s">
        <v>840</v>
      </c>
      <c r="D4064">
        <v>3</v>
      </c>
      <c r="E4064">
        <v>1133013.8046909999</v>
      </c>
      <c r="F4064">
        <v>9590239021.8467808</v>
      </c>
      <c r="G4064" s="1">
        <f t="shared" si="63"/>
        <v>959023.90218467813</v>
      </c>
    </row>
    <row r="4065" spans="1:7" x14ac:dyDescent="0.35">
      <c r="A4065" t="s">
        <v>1627</v>
      </c>
      <c r="B4065" t="s">
        <v>841</v>
      </c>
      <c r="C4065" t="s">
        <v>840</v>
      </c>
      <c r="D4065">
        <v>5</v>
      </c>
      <c r="E4065">
        <v>2388.1643690000001</v>
      </c>
      <c r="F4065">
        <v>7541.5607929999996</v>
      </c>
      <c r="G4065" s="1">
        <f t="shared" si="63"/>
        <v>0.75415607929999995</v>
      </c>
    </row>
    <row r="4066" spans="1:7" x14ac:dyDescent="0.35">
      <c r="A4066" t="s">
        <v>1627</v>
      </c>
      <c r="B4066" t="s">
        <v>841</v>
      </c>
      <c r="C4066" t="s">
        <v>840</v>
      </c>
      <c r="D4066">
        <v>4</v>
      </c>
      <c r="E4066">
        <v>105269.454142</v>
      </c>
      <c r="F4066">
        <v>348872.03283799998</v>
      </c>
      <c r="G4066" s="1">
        <f t="shared" si="63"/>
        <v>34.887203283799998</v>
      </c>
    </row>
    <row r="4067" spans="1:7" x14ac:dyDescent="0.35">
      <c r="A4067" t="s">
        <v>1627</v>
      </c>
      <c r="B4067" t="s">
        <v>841</v>
      </c>
      <c r="C4067" t="s">
        <v>840</v>
      </c>
      <c r="D4067">
        <v>3</v>
      </c>
      <c r="E4067">
        <v>84975.030280000006</v>
      </c>
      <c r="F4067">
        <v>272381.54796499998</v>
      </c>
      <c r="G4067" s="1">
        <f t="shared" si="63"/>
        <v>27.238154796499998</v>
      </c>
    </row>
    <row r="4068" spans="1:7" x14ac:dyDescent="0.35">
      <c r="A4068" t="s">
        <v>1074</v>
      </c>
      <c r="B4068" t="s">
        <v>1068</v>
      </c>
      <c r="C4068" t="s">
        <v>777</v>
      </c>
      <c r="D4068">
        <v>4</v>
      </c>
      <c r="E4068">
        <v>4080</v>
      </c>
      <c r="F4068">
        <v>477000</v>
      </c>
      <c r="G4068" s="1">
        <f t="shared" si="63"/>
        <v>47.7</v>
      </c>
    </row>
    <row r="4069" spans="1:7" x14ac:dyDescent="0.35">
      <c r="A4069" t="s">
        <v>1074</v>
      </c>
      <c r="B4069" t="s">
        <v>1068</v>
      </c>
      <c r="C4069" t="s">
        <v>777</v>
      </c>
      <c r="D4069">
        <v>4</v>
      </c>
      <c r="E4069">
        <v>120</v>
      </c>
      <c r="F4069">
        <v>900</v>
      </c>
      <c r="G4069" s="1">
        <f t="shared" si="63"/>
        <v>0.09</v>
      </c>
    </row>
    <row r="4070" spans="1:7" x14ac:dyDescent="0.35">
      <c r="A4070" t="s">
        <v>1074</v>
      </c>
      <c r="B4070" t="s">
        <v>1068</v>
      </c>
      <c r="C4070" t="s">
        <v>777</v>
      </c>
      <c r="D4070">
        <v>5</v>
      </c>
      <c r="E4070">
        <v>120</v>
      </c>
      <c r="F4070">
        <v>900</v>
      </c>
      <c r="G4070" s="1">
        <f t="shared" si="63"/>
        <v>0.09</v>
      </c>
    </row>
    <row r="4071" spans="1:7" x14ac:dyDescent="0.35">
      <c r="A4071" t="s">
        <v>1074</v>
      </c>
      <c r="B4071" t="s">
        <v>1068</v>
      </c>
      <c r="C4071" t="s">
        <v>777</v>
      </c>
      <c r="D4071">
        <v>4</v>
      </c>
      <c r="E4071">
        <v>960</v>
      </c>
      <c r="F4071">
        <v>26100</v>
      </c>
      <c r="G4071" s="1">
        <f t="shared" si="63"/>
        <v>2.61</v>
      </c>
    </row>
    <row r="4072" spans="1:7" x14ac:dyDescent="0.35">
      <c r="A4072" t="s">
        <v>1074</v>
      </c>
      <c r="B4072" t="s">
        <v>1068</v>
      </c>
      <c r="C4072" t="s">
        <v>777</v>
      </c>
      <c r="D4072">
        <v>4</v>
      </c>
      <c r="E4072">
        <v>180</v>
      </c>
      <c r="F4072">
        <v>1800</v>
      </c>
      <c r="G4072" s="1">
        <f t="shared" si="63"/>
        <v>0.18</v>
      </c>
    </row>
    <row r="4073" spans="1:7" x14ac:dyDescent="0.35">
      <c r="A4073" t="s">
        <v>1074</v>
      </c>
      <c r="B4073" t="s">
        <v>1068</v>
      </c>
      <c r="C4073" t="s">
        <v>777</v>
      </c>
      <c r="D4073">
        <v>5</v>
      </c>
      <c r="E4073">
        <v>120</v>
      </c>
      <c r="F4073">
        <v>900</v>
      </c>
      <c r="G4073" s="1">
        <f t="shared" si="63"/>
        <v>0.09</v>
      </c>
    </row>
    <row r="4074" spans="1:7" x14ac:dyDescent="0.35">
      <c r="A4074" t="s">
        <v>1074</v>
      </c>
      <c r="B4074" t="s">
        <v>1068</v>
      </c>
      <c r="C4074" t="s">
        <v>777</v>
      </c>
      <c r="D4074">
        <v>5</v>
      </c>
      <c r="E4074">
        <v>120</v>
      </c>
      <c r="F4074">
        <v>900</v>
      </c>
      <c r="G4074" s="1">
        <f t="shared" si="63"/>
        <v>0.09</v>
      </c>
    </row>
    <row r="4075" spans="1:7" x14ac:dyDescent="0.35">
      <c r="A4075" t="s">
        <v>1074</v>
      </c>
      <c r="B4075" t="s">
        <v>1068</v>
      </c>
      <c r="C4075" t="s">
        <v>777</v>
      </c>
      <c r="D4075">
        <v>4</v>
      </c>
      <c r="E4075">
        <v>4920</v>
      </c>
      <c r="F4075">
        <v>427500</v>
      </c>
      <c r="G4075" s="1">
        <f t="shared" si="63"/>
        <v>42.75</v>
      </c>
    </row>
    <row r="4076" spans="1:7" x14ac:dyDescent="0.35">
      <c r="A4076" t="s">
        <v>1074</v>
      </c>
      <c r="B4076" t="s">
        <v>1068</v>
      </c>
      <c r="C4076" t="s">
        <v>777</v>
      </c>
      <c r="D4076">
        <v>4</v>
      </c>
      <c r="E4076">
        <v>6900</v>
      </c>
      <c r="F4076">
        <v>1467000</v>
      </c>
      <c r="G4076" s="1">
        <f t="shared" si="63"/>
        <v>146.69999999999999</v>
      </c>
    </row>
    <row r="4077" spans="1:7" x14ac:dyDescent="0.35">
      <c r="A4077" t="s">
        <v>1074</v>
      </c>
      <c r="B4077" t="s">
        <v>1068</v>
      </c>
      <c r="C4077" t="s">
        <v>777</v>
      </c>
      <c r="D4077">
        <v>4</v>
      </c>
      <c r="E4077">
        <v>9480</v>
      </c>
      <c r="F4077">
        <v>1767600</v>
      </c>
      <c r="G4077" s="1">
        <f t="shared" si="63"/>
        <v>176.76</v>
      </c>
    </row>
    <row r="4078" spans="1:7" x14ac:dyDescent="0.35">
      <c r="A4078" t="s">
        <v>1074</v>
      </c>
      <c r="B4078" t="s">
        <v>1068</v>
      </c>
      <c r="C4078" t="s">
        <v>777</v>
      </c>
      <c r="D4078">
        <v>5</v>
      </c>
      <c r="E4078">
        <v>3060</v>
      </c>
      <c r="F4078">
        <v>193500</v>
      </c>
      <c r="G4078" s="1">
        <f t="shared" si="63"/>
        <v>19.350000000000001</v>
      </c>
    </row>
    <row r="4079" spans="1:7" x14ac:dyDescent="0.35">
      <c r="A4079" t="s">
        <v>1074</v>
      </c>
      <c r="B4079" t="s">
        <v>1068</v>
      </c>
      <c r="C4079" t="s">
        <v>777</v>
      </c>
      <c r="D4079">
        <v>5</v>
      </c>
      <c r="E4079">
        <v>120</v>
      </c>
      <c r="F4079">
        <v>900</v>
      </c>
      <c r="G4079" s="1">
        <f t="shared" si="63"/>
        <v>0.09</v>
      </c>
    </row>
    <row r="4080" spans="1:7" x14ac:dyDescent="0.35">
      <c r="A4080" t="s">
        <v>1074</v>
      </c>
      <c r="B4080" t="s">
        <v>1068</v>
      </c>
      <c r="C4080" t="s">
        <v>777</v>
      </c>
      <c r="D4080">
        <v>4</v>
      </c>
      <c r="E4080">
        <v>2220</v>
      </c>
      <c r="F4080">
        <v>176400</v>
      </c>
      <c r="G4080" s="1">
        <f t="shared" si="63"/>
        <v>17.64</v>
      </c>
    </row>
    <row r="4081" spans="1:7" x14ac:dyDescent="0.35">
      <c r="A4081" t="s">
        <v>1074</v>
      </c>
      <c r="B4081" t="s">
        <v>1068</v>
      </c>
      <c r="C4081" t="s">
        <v>777</v>
      </c>
      <c r="D4081">
        <v>4</v>
      </c>
      <c r="E4081">
        <v>7920</v>
      </c>
      <c r="F4081">
        <v>1386000</v>
      </c>
      <c r="G4081" s="1">
        <f t="shared" si="63"/>
        <v>138.6</v>
      </c>
    </row>
    <row r="4082" spans="1:7" x14ac:dyDescent="0.35">
      <c r="A4082" t="s">
        <v>1074</v>
      </c>
      <c r="B4082" t="s">
        <v>1068</v>
      </c>
      <c r="C4082" t="s">
        <v>777</v>
      </c>
      <c r="D4082">
        <v>4</v>
      </c>
      <c r="E4082">
        <v>180</v>
      </c>
      <c r="F4082">
        <v>1800</v>
      </c>
      <c r="G4082" s="1">
        <f t="shared" si="63"/>
        <v>0.18</v>
      </c>
    </row>
    <row r="4083" spans="1:7" x14ac:dyDescent="0.35">
      <c r="A4083" t="s">
        <v>1074</v>
      </c>
      <c r="B4083" t="s">
        <v>1068</v>
      </c>
      <c r="C4083" t="s">
        <v>777</v>
      </c>
      <c r="D4083">
        <v>4</v>
      </c>
      <c r="E4083">
        <v>53008.101108000003</v>
      </c>
      <c r="F4083">
        <v>46572720.115736</v>
      </c>
      <c r="G4083" s="1">
        <f t="shared" si="63"/>
        <v>4657.2720115736001</v>
      </c>
    </row>
    <row r="4084" spans="1:7" x14ac:dyDescent="0.35">
      <c r="A4084" t="s">
        <v>1074</v>
      </c>
      <c r="B4084" t="s">
        <v>1068</v>
      </c>
      <c r="C4084" t="s">
        <v>777</v>
      </c>
      <c r="D4084">
        <v>5</v>
      </c>
      <c r="E4084">
        <v>256170.52177799999</v>
      </c>
      <c r="F4084">
        <v>543899776.91650105</v>
      </c>
      <c r="G4084" s="1">
        <f t="shared" si="63"/>
        <v>54389.977691650107</v>
      </c>
    </row>
    <row r="4085" spans="1:7" x14ac:dyDescent="0.35">
      <c r="A4085" t="s">
        <v>1628</v>
      </c>
      <c r="B4085" t="s">
        <v>1068</v>
      </c>
      <c r="C4085" t="s">
        <v>777</v>
      </c>
      <c r="D4085">
        <v>5</v>
      </c>
      <c r="E4085">
        <v>41796.931593000001</v>
      </c>
      <c r="F4085">
        <v>97540625.775198996</v>
      </c>
      <c r="G4085" s="1">
        <f t="shared" si="63"/>
        <v>9754.0625775199005</v>
      </c>
    </row>
    <row r="4086" spans="1:7" x14ac:dyDescent="0.35">
      <c r="A4086" t="s">
        <v>1075</v>
      </c>
      <c r="B4086" t="s">
        <v>893</v>
      </c>
      <c r="C4086" t="s">
        <v>777</v>
      </c>
      <c r="D4086">
        <v>4</v>
      </c>
      <c r="E4086">
        <v>1449.5462660000001</v>
      </c>
      <c r="F4086">
        <v>84678.241500000004</v>
      </c>
      <c r="G4086" s="1">
        <f t="shared" si="63"/>
        <v>8.4678241500000002</v>
      </c>
    </row>
    <row r="4087" spans="1:7" x14ac:dyDescent="0.35">
      <c r="A4087" t="s">
        <v>1075</v>
      </c>
      <c r="B4087" t="s">
        <v>893</v>
      </c>
      <c r="C4087" t="s">
        <v>777</v>
      </c>
      <c r="D4087">
        <v>5</v>
      </c>
      <c r="E4087">
        <v>120</v>
      </c>
      <c r="F4087">
        <v>900</v>
      </c>
      <c r="G4087" s="1">
        <f t="shared" si="63"/>
        <v>0.09</v>
      </c>
    </row>
    <row r="4088" spans="1:7" x14ac:dyDescent="0.35">
      <c r="A4088" t="s">
        <v>1075</v>
      </c>
      <c r="B4088" t="s">
        <v>893</v>
      </c>
      <c r="C4088" t="s">
        <v>777</v>
      </c>
      <c r="D4088">
        <v>4</v>
      </c>
      <c r="E4088">
        <v>2940</v>
      </c>
      <c r="F4088">
        <v>179100</v>
      </c>
      <c r="G4088" s="1">
        <f t="shared" si="63"/>
        <v>17.91</v>
      </c>
    </row>
    <row r="4089" spans="1:7" x14ac:dyDescent="0.35">
      <c r="A4089" t="s">
        <v>1075</v>
      </c>
      <c r="B4089" t="s">
        <v>893</v>
      </c>
      <c r="C4089" t="s">
        <v>777</v>
      </c>
      <c r="D4089">
        <v>5</v>
      </c>
      <c r="E4089">
        <v>120</v>
      </c>
      <c r="F4089">
        <v>900</v>
      </c>
      <c r="G4089" s="1">
        <f t="shared" si="63"/>
        <v>0.09</v>
      </c>
    </row>
    <row r="4090" spans="1:7" x14ac:dyDescent="0.35">
      <c r="A4090" t="s">
        <v>1075</v>
      </c>
      <c r="B4090" t="s">
        <v>893</v>
      </c>
      <c r="C4090" t="s">
        <v>777</v>
      </c>
      <c r="D4090">
        <v>5</v>
      </c>
      <c r="E4090">
        <v>120</v>
      </c>
      <c r="F4090">
        <v>900</v>
      </c>
      <c r="G4090" s="1">
        <f t="shared" si="63"/>
        <v>0.09</v>
      </c>
    </row>
    <row r="4091" spans="1:7" x14ac:dyDescent="0.35">
      <c r="A4091" t="s">
        <v>1075</v>
      </c>
      <c r="B4091" t="s">
        <v>893</v>
      </c>
      <c r="C4091" t="s">
        <v>777</v>
      </c>
      <c r="D4091">
        <v>4</v>
      </c>
      <c r="E4091">
        <v>780</v>
      </c>
      <c r="F4091">
        <v>31500</v>
      </c>
      <c r="G4091" s="1">
        <f t="shared" si="63"/>
        <v>3.15</v>
      </c>
    </row>
    <row r="4092" spans="1:7" x14ac:dyDescent="0.35">
      <c r="A4092" t="s">
        <v>1075</v>
      </c>
      <c r="B4092" t="s">
        <v>893</v>
      </c>
      <c r="C4092" t="s">
        <v>777</v>
      </c>
      <c r="D4092">
        <v>5</v>
      </c>
      <c r="E4092">
        <v>120</v>
      </c>
      <c r="F4092">
        <v>900</v>
      </c>
      <c r="G4092" s="1">
        <f t="shared" si="63"/>
        <v>0.09</v>
      </c>
    </row>
    <row r="4093" spans="1:7" x14ac:dyDescent="0.35">
      <c r="A4093" t="s">
        <v>1075</v>
      </c>
      <c r="B4093" t="s">
        <v>893</v>
      </c>
      <c r="C4093" t="s">
        <v>777</v>
      </c>
      <c r="D4093">
        <v>4</v>
      </c>
      <c r="E4093">
        <v>2280</v>
      </c>
      <c r="F4093">
        <v>209700</v>
      </c>
      <c r="G4093" s="1">
        <f t="shared" si="63"/>
        <v>20.97</v>
      </c>
    </row>
    <row r="4094" spans="1:7" x14ac:dyDescent="0.35">
      <c r="A4094" t="s">
        <v>1075</v>
      </c>
      <c r="B4094" t="s">
        <v>893</v>
      </c>
      <c r="C4094" t="s">
        <v>777</v>
      </c>
      <c r="D4094">
        <v>4</v>
      </c>
      <c r="E4094">
        <v>120</v>
      </c>
      <c r="F4094">
        <v>900</v>
      </c>
      <c r="G4094" s="1">
        <f t="shared" si="63"/>
        <v>0.09</v>
      </c>
    </row>
    <row r="4095" spans="1:7" x14ac:dyDescent="0.35">
      <c r="A4095" t="s">
        <v>1075</v>
      </c>
      <c r="B4095" t="s">
        <v>893</v>
      </c>
      <c r="C4095" t="s">
        <v>777</v>
      </c>
      <c r="D4095">
        <v>5</v>
      </c>
      <c r="E4095">
        <v>120</v>
      </c>
      <c r="F4095">
        <v>900</v>
      </c>
      <c r="G4095" s="1">
        <f t="shared" si="63"/>
        <v>0.09</v>
      </c>
    </row>
    <row r="4096" spans="1:7" x14ac:dyDescent="0.35">
      <c r="A4096" t="s">
        <v>1075</v>
      </c>
      <c r="B4096" t="s">
        <v>893</v>
      </c>
      <c r="C4096" t="s">
        <v>777</v>
      </c>
      <c r="D4096">
        <v>4</v>
      </c>
      <c r="E4096">
        <v>480</v>
      </c>
      <c r="F4096">
        <v>9900</v>
      </c>
      <c r="G4096" s="1">
        <f t="shared" si="63"/>
        <v>0.99</v>
      </c>
    </row>
    <row r="4097" spans="1:7" x14ac:dyDescent="0.35">
      <c r="A4097" t="s">
        <v>1075</v>
      </c>
      <c r="B4097" t="s">
        <v>893</v>
      </c>
      <c r="C4097" t="s">
        <v>777</v>
      </c>
      <c r="D4097">
        <v>5</v>
      </c>
      <c r="E4097">
        <v>180</v>
      </c>
      <c r="F4097">
        <v>1800</v>
      </c>
      <c r="G4097" s="1">
        <f t="shared" si="63"/>
        <v>0.18</v>
      </c>
    </row>
    <row r="4098" spans="1:7" x14ac:dyDescent="0.35">
      <c r="A4098" t="s">
        <v>1075</v>
      </c>
      <c r="B4098" t="s">
        <v>893</v>
      </c>
      <c r="C4098" t="s">
        <v>777</v>
      </c>
      <c r="D4098">
        <v>4</v>
      </c>
      <c r="E4098">
        <v>360</v>
      </c>
      <c r="F4098">
        <v>4500</v>
      </c>
      <c r="G4098" s="1">
        <f t="shared" si="63"/>
        <v>0.45</v>
      </c>
    </row>
    <row r="4099" spans="1:7" x14ac:dyDescent="0.35">
      <c r="A4099" t="s">
        <v>1075</v>
      </c>
      <c r="B4099" t="s">
        <v>893</v>
      </c>
      <c r="C4099" t="s">
        <v>777</v>
      </c>
      <c r="D4099">
        <v>5</v>
      </c>
      <c r="E4099">
        <v>120</v>
      </c>
      <c r="F4099">
        <v>900</v>
      </c>
      <c r="G4099" s="1">
        <f t="shared" ref="G4099:G4162" si="64">+F4099/10000</f>
        <v>0.09</v>
      </c>
    </row>
    <row r="4100" spans="1:7" x14ac:dyDescent="0.35">
      <c r="A4100" t="s">
        <v>1075</v>
      </c>
      <c r="B4100" t="s">
        <v>893</v>
      </c>
      <c r="C4100" t="s">
        <v>777</v>
      </c>
      <c r="D4100">
        <v>4</v>
      </c>
      <c r="E4100">
        <v>540</v>
      </c>
      <c r="F4100">
        <v>7200</v>
      </c>
      <c r="G4100" s="1">
        <f t="shared" si="64"/>
        <v>0.72</v>
      </c>
    </row>
    <row r="4101" spans="1:7" x14ac:dyDescent="0.35">
      <c r="A4101" t="s">
        <v>1075</v>
      </c>
      <c r="B4101" t="s">
        <v>893</v>
      </c>
      <c r="C4101" t="s">
        <v>777</v>
      </c>
      <c r="D4101">
        <v>4</v>
      </c>
      <c r="E4101">
        <v>120</v>
      </c>
      <c r="F4101">
        <v>900</v>
      </c>
      <c r="G4101" s="1">
        <f t="shared" si="64"/>
        <v>0.09</v>
      </c>
    </row>
    <row r="4102" spans="1:7" x14ac:dyDescent="0.35">
      <c r="A4102" t="s">
        <v>1075</v>
      </c>
      <c r="B4102" t="s">
        <v>893</v>
      </c>
      <c r="C4102" t="s">
        <v>777</v>
      </c>
      <c r="D4102">
        <v>4</v>
      </c>
      <c r="E4102">
        <v>180</v>
      </c>
      <c r="F4102">
        <v>1800</v>
      </c>
      <c r="G4102" s="1">
        <f t="shared" si="64"/>
        <v>0.18</v>
      </c>
    </row>
    <row r="4103" spans="1:7" x14ac:dyDescent="0.35">
      <c r="A4103" t="s">
        <v>1075</v>
      </c>
      <c r="B4103" t="s">
        <v>893</v>
      </c>
      <c r="C4103" t="s">
        <v>777</v>
      </c>
      <c r="D4103">
        <v>4</v>
      </c>
      <c r="E4103">
        <v>240</v>
      </c>
      <c r="F4103">
        <v>3600</v>
      </c>
      <c r="G4103" s="1">
        <f t="shared" si="64"/>
        <v>0.36</v>
      </c>
    </row>
    <row r="4104" spans="1:7" x14ac:dyDescent="0.35">
      <c r="A4104" t="s">
        <v>1075</v>
      </c>
      <c r="B4104" t="s">
        <v>893</v>
      </c>
      <c r="C4104" t="s">
        <v>777</v>
      </c>
      <c r="D4104">
        <v>4</v>
      </c>
      <c r="E4104">
        <v>300</v>
      </c>
      <c r="F4104">
        <v>4500</v>
      </c>
      <c r="G4104" s="1">
        <f t="shared" si="64"/>
        <v>0.45</v>
      </c>
    </row>
    <row r="4105" spans="1:7" x14ac:dyDescent="0.35">
      <c r="A4105" t="s">
        <v>1075</v>
      </c>
      <c r="B4105" t="s">
        <v>893</v>
      </c>
      <c r="C4105" t="s">
        <v>777</v>
      </c>
      <c r="D4105">
        <v>4</v>
      </c>
      <c r="E4105">
        <v>1200</v>
      </c>
      <c r="F4105">
        <v>36900</v>
      </c>
      <c r="G4105" s="1">
        <f t="shared" si="64"/>
        <v>3.69</v>
      </c>
    </row>
    <row r="4106" spans="1:7" x14ac:dyDescent="0.35">
      <c r="A4106" t="s">
        <v>1075</v>
      </c>
      <c r="B4106" t="s">
        <v>893</v>
      </c>
      <c r="C4106" t="s">
        <v>777</v>
      </c>
      <c r="D4106">
        <v>4</v>
      </c>
      <c r="E4106">
        <v>3480</v>
      </c>
      <c r="F4106">
        <v>266400</v>
      </c>
      <c r="G4106" s="1">
        <f t="shared" si="64"/>
        <v>26.64</v>
      </c>
    </row>
    <row r="4107" spans="1:7" x14ac:dyDescent="0.35">
      <c r="A4107" t="s">
        <v>1075</v>
      </c>
      <c r="B4107" t="s">
        <v>893</v>
      </c>
      <c r="C4107" t="s">
        <v>777</v>
      </c>
      <c r="D4107">
        <v>4</v>
      </c>
      <c r="E4107">
        <v>720</v>
      </c>
      <c r="F4107">
        <v>23400</v>
      </c>
      <c r="G4107" s="1">
        <f t="shared" si="64"/>
        <v>2.34</v>
      </c>
    </row>
    <row r="4108" spans="1:7" x14ac:dyDescent="0.35">
      <c r="A4108" t="s">
        <v>1075</v>
      </c>
      <c r="B4108" t="s">
        <v>893</v>
      </c>
      <c r="C4108" t="s">
        <v>777</v>
      </c>
      <c r="D4108">
        <v>5</v>
      </c>
      <c r="E4108">
        <v>120</v>
      </c>
      <c r="F4108">
        <v>900</v>
      </c>
      <c r="G4108" s="1">
        <f t="shared" si="64"/>
        <v>0.09</v>
      </c>
    </row>
    <row r="4109" spans="1:7" x14ac:dyDescent="0.35">
      <c r="A4109" t="s">
        <v>1075</v>
      </c>
      <c r="B4109" t="s">
        <v>893</v>
      </c>
      <c r="C4109" t="s">
        <v>777</v>
      </c>
      <c r="D4109">
        <v>4</v>
      </c>
      <c r="E4109">
        <v>7860</v>
      </c>
      <c r="F4109">
        <v>836100</v>
      </c>
      <c r="G4109" s="1">
        <f t="shared" si="64"/>
        <v>83.61</v>
      </c>
    </row>
    <row r="4110" spans="1:7" x14ac:dyDescent="0.35">
      <c r="A4110" t="s">
        <v>1075</v>
      </c>
      <c r="B4110" t="s">
        <v>893</v>
      </c>
      <c r="C4110" t="s">
        <v>777</v>
      </c>
      <c r="D4110">
        <v>4</v>
      </c>
      <c r="E4110">
        <v>120</v>
      </c>
      <c r="F4110">
        <v>900</v>
      </c>
      <c r="G4110" s="1">
        <f t="shared" si="64"/>
        <v>0.09</v>
      </c>
    </row>
    <row r="4111" spans="1:7" x14ac:dyDescent="0.35">
      <c r="A4111" t="s">
        <v>1075</v>
      </c>
      <c r="B4111" t="s">
        <v>893</v>
      </c>
      <c r="C4111" t="s">
        <v>777</v>
      </c>
      <c r="D4111">
        <v>5</v>
      </c>
      <c r="E4111">
        <v>120</v>
      </c>
      <c r="F4111">
        <v>900</v>
      </c>
      <c r="G4111" s="1">
        <f t="shared" si="64"/>
        <v>0.09</v>
      </c>
    </row>
    <row r="4112" spans="1:7" x14ac:dyDescent="0.35">
      <c r="A4112" t="s">
        <v>1075</v>
      </c>
      <c r="B4112" t="s">
        <v>893</v>
      </c>
      <c r="C4112" t="s">
        <v>777</v>
      </c>
      <c r="D4112">
        <v>4</v>
      </c>
      <c r="E4112">
        <v>1200</v>
      </c>
      <c r="F4112">
        <v>37800</v>
      </c>
      <c r="G4112" s="1">
        <f t="shared" si="64"/>
        <v>3.78</v>
      </c>
    </row>
    <row r="4113" spans="1:7" x14ac:dyDescent="0.35">
      <c r="A4113" t="s">
        <v>1075</v>
      </c>
      <c r="B4113" t="s">
        <v>893</v>
      </c>
      <c r="C4113" t="s">
        <v>777</v>
      </c>
      <c r="D4113">
        <v>4</v>
      </c>
      <c r="E4113">
        <v>120</v>
      </c>
      <c r="F4113">
        <v>900</v>
      </c>
      <c r="G4113" s="1">
        <f t="shared" si="64"/>
        <v>0.09</v>
      </c>
    </row>
    <row r="4114" spans="1:7" x14ac:dyDescent="0.35">
      <c r="A4114" t="s">
        <v>1075</v>
      </c>
      <c r="B4114" t="s">
        <v>893</v>
      </c>
      <c r="C4114" t="s">
        <v>777</v>
      </c>
      <c r="D4114">
        <v>4</v>
      </c>
      <c r="E4114">
        <v>17640</v>
      </c>
      <c r="F4114">
        <v>2782800</v>
      </c>
      <c r="G4114" s="1">
        <f t="shared" si="64"/>
        <v>278.27999999999997</v>
      </c>
    </row>
    <row r="4115" spans="1:7" x14ac:dyDescent="0.35">
      <c r="A4115" t="s">
        <v>1075</v>
      </c>
      <c r="B4115" t="s">
        <v>893</v>
      </c>
      <c r="C4115" t="s">
        <v>777</v>
      </c>
      <c r="D4115">
        <v>4</v>
      </c>
      <c r="E4115">
        <v>6240</v>
      </c>
      <c r="F4115">
        <v>1004400</v>
      </c>
      <c r="G4115" s="1">
        <f t="shared" si="64"/>
        <v>100.44</v>
      </c>
    </row>
    <row r="4116" spans="1:7" x14ac:dyDescent="0.35">
      <c r="A4116" t="s">
        <v>1075</v>
      </c>
      <c r="B4116" t="s">
        <v>893</v>
      </c>
      <c r="C4116" t="s">
        <v>777</v>
      </c>
      <c r="D4116">
        <v>5</v>
      </c>
      <c r="E4116">
        <v>120</v>
      </c>
      <c r="F4116">
        <v>900</v>
      </c>
      <c r="G4116" s="1">
        <f t="shared" si="64"/>
        <v>0.09</v>
      </c>
    </row>
    <row r="4117" spans="1:7" x14ac:dyDescent="0.35">
      <c r="A4117" t="s">
        <v>1075</v>
      </c>
      <c r="B4117" t="s">
        <v>893</v>
      </c>
      <c r="C4117" t="s">
        <v>777</v>
      </c>
      <c r="D4117">
        <v>4</v>
      </c>
      <c r="E4117">
        <v>840</v>
      </c>
      <c r="F4117">
        <v>24300</v>
      </c>
      <c r="G4117" s="1">
        <f t="shared" si="64"/>
        <v>2.4300000000000002</v>
      </c>
    </row>
    <row r="4118" spans="1:7" x14ac:dyDescent="0.35">
      <c r="A4118" t="s">
        <v>1075</v>
      </c>
      <c r="B4118" t="s">
        <v>893</v>
      </c>
      <c r="C4118" t="s">
        <v>777</v>
      </c>
      <c r="D4118">
        <v>4</v>
      </c>
      <c r="E4118">
        <v>2640</v>
      </c>
      <c r="F4118">
        <v>165600</v>
      </c>
      <c r="G4118" s="1">
        <f t="shared" si="64"/>
        <v>16.559999999999999</v>
      </c>
    </row>
    <row r="4119" spans="1:7" x14ac:dyDescent="0.35">
      <c r="A4119" t="s">
        <v>1075</v>
      </c>
      <c r="B4119" t="s">
        <v>893</v>
      </c>
      <c r="C4119" t="s">
        <v>777</v>
      </c>
      <c r="D4119">
        <v>4</v>
      </c>
      <c r="E4119">
        <v>120</v>
      </c>
      <c r="F4119">
        <v>900</v>
      </c>
      <c r="G4119" s="1">
        <f t="shared" si="64"/>
        <v>0.09</v>
      </c>
    </row>
    <row r="4120" spans="1:7" x14ac:dyDescent="0.35">
      <c r="A4120" t="s">
        <v>1075</v>
      </c>
      <c r="B4120" t="s">
        <v>893</v>
      </c>
      <c r="C4120" t="s">
        <v>777</v>
      </c>
      <c r="D4120">
        <v>5</v>
      </c>
      <c r="E4120">
        <v>120</v>
      </c>
      <c r="F4120">
        <v>900</v>
      </c>
      <c r="G4120" s="1">
        <f t="shared" si="64"/>
        <v>0.09</v>
      </c>
    </row>
    <row r="4121" spans="1:7" x14ac:dyDescent="0.35">
      <c r="A4121" t="s">
        <v>1075</v>
      </c>
      <c r="B4121" t="s">
        <v>893</v>
      </c>
      <c r="C4121" t="s">
        <v>777</v>
      </c>
      <c r="D4121">
        <v>4</v>
      </c>
      <c r="E4121">
        <v>120</v>
      </c>
      <c r="F4121">
        <v>900</v>
      </c>
      <c r="G4121" s="1">
        <f t="shared" si="64"/>
        <v>0.09</v>
      </c>
    </row>
    <row r="4122" spans="1:7" x14ac:dyDescent="0.35">
      <c r="A4122" t="s">
        <v>1075</v>
      </c>
      <c r="B4122" t="s">
        <v>893</v>
      </c>
      <c r="C4122" t="s">
        <v>777</v>
      </c>
      <c r="D4122">
        <v>4</v>
      </c>
      <c r="E4122">
        <v>1560</v>
      </c>
      <c r="F4122">
        <v>90900</v>
      </c>
      <c r="G4122" s="1">
        <f t="shared" si="64"/>
        <v>9.09</v>
      </c>
    </row>
    <row r="4123" spans="1:7" x14ac:dyDescent="0.35">
      <c r="A4123" t="s">
        <v>1075</v>
      </c>
      <c r="B4123" t="s">
        <v>893</v>
      </c>
      <c r="C4123" t="s">
        <v>777</v>
      </c>
      <c r="D4123">
        <v>4</v>
      </c>
      <c r="E4123">
        <v>16920</v>
      </c>
      <c r="F4123">
        <v>2790000</v>
      </c>
      <c r="G4123" s="1">
        <f t="shared" si="64"/>
        <v>279</v>
      </c>
    </row>
    <row r="4124" spans="1:7" x14ac:dyDescent="0.35">
      <c r="A4124" t="s">
        <v>1075</v>
      </c>
      <c r="B4124" t="s">
        <v>893</v>
      </c>
      <c r="C4124" t="s">
        <v>777</v>
      </c>
      <c r="D4124">
        <v>4</v>
      </c>
      <c r="E4124">
        <v>3240</v>
      </c>
      <c r="F4124">
        <v>218700</v>
      </c>
      <c r="G4124" s="1">
        <f t="shared" si="64"/>
        <v>21.87</v>
      </c>
    </row>
    <row r="4125" spans="1:7" x14ac:dyDescent="0.35">
      <c r="A4125" t="s">
        <v>1075</v>
      </c>
      <c r="B4125" t="s">
        <v>893</v>
      </c>
      <c r="C4125" t="s">
        <v>777</v>
      </c>
      <c r="D4125">
        <v>5</v>
      </c>
      <c r="E4125">
        <v>120</v>
      </c>
      <c r="F4125">
        <v>900</v>
      </c>
      <c r="G4125" s="1">
        <f t="shared" si="64"/>
        <v>0.09</v>
      </c>
    </row>
    <row r="4126" spans="1:7" x14ac:dyDescent="0.35">
      <c r="A4126" t="s">
        <v>1075</v>
      </c>
      <c r="B4126" t="s">
        <v>893</v>
      </c>
      <c r="C4126" t="s">
        <v>777</v>
      </c>
      <c r="D4126">
        <v>5</v>
      </c>
      <c r="E4126">
        <v>120</v>
      </c>
      <c r="F4126">
        <v>900</v>
      </c>
      <c r="G4126" s="1">
        <f t="shared" si="64"/>
        <v>0.09</v>
      </c>
    </row>
    <row r="4127" spans="1:7" x14ac:dyDescent="0.35">
      <c r="A4127" t="s">
        <v>1075</v>
      </c>
      <c r="B4127" t="s">
        <v>893</v>
      </c>
      <c r="C4127" t="s">
        <v>777</v>
      </c>
      <c r="D4127">
        <v>4</v>
      </c>
      <c r="E4127">
        <v>4740</v>
      </c>
      <c r="F4127">
        <v>714600</v>
      </c>
      <c r="G4127" s="1">
        <f t="shared" si="64"/>
        <v>71.459999999999994</v>
      </c>
    </row>
    <row r="4128" spans="1:7" x14ac:dyDescent="0.35">
      <c r="A4128" t="s">
        <v>1075</v>
      </c>
      <c r="B4128" t="s">
        <v>893</v>
      </c>
      <c r="C4128" t="s">
        <v>777</v>
      </c>
      <c r="D4128">
        <v>4</v>
      </c>
      <c r="E4128">
        <v>120</v>
      </c>
      <c r="F4128">
        <v>900</v>
      </c>
      <c r="G4128" s="1">
        <f t="shared" si="64"/>
        <v>0.09</v>
      </c>
    </row>
    <row r="4129" spans="1:7" x14ac:dyDescent="0.35">
      <c r="A4129" t="s">
        <v>1075</v>
      </c>
      <c r="B4129" t="s">
        <v>893</v>
      </c>
      <c r="C4129" t="s">
        <v>777</v>
      </c>
      <c r="D4129">
        <v>4</v>
      </c>
      <c r="E4129">
        <v>120</v>
      </c>
      <c r="F4129">
        <v>900</v>
      </c>
      <c r="G4129" s="1">
        <f t="shared" si="64"/>
        <v>0.09</v>
      </c>
    </row>
    <row r="4130" spans="1:7" x14ac:dyDescent="0.35">
      <c r="A4130" t="s">
        <v>1075</v>
      </c>
      <c r="B4130" t="s">
        <v>893</v>
      </c>
      <c r="C4130" t="s">
        <v>777</v>
      </c>
      <c r="D4130">
        <v>4</v>
      </c>
      <c r="E4130">
        <v>120</v>
      </c>
      <c r="F4130">
        <v>900</v>
      </c>
      <c r="G4130" s="1">
        <f t="shared" si="64"/>
        <v>0.09</v>
      </c>
    </row>
    <row r="4131" spans="1:7" x14ac:dyDescent="0.35">
      <c r="A4131" t="s">
        <v>1075</v>
      </c>
      <c r="B4131" t="s">
        <v>893</v>
      </c>
      <c r="C4131" t="s">
        <v>777</v>
      </c>
      <c r="D4131">
        <v>4</v>
      </c>
      <c r="E4131">
        <v>120</v>
      </c>
      <c r="F4131">
        <v>900</v>
      </c>
      <c r="G4131" s="1">
        <f t="shared" si="64"/>
        <v>0.09</v>
      </c>
    </row>
    <row r="4132" spans="1:7" x14ac:dyDescent="0.35">
      <c r="A4132" t="s">
        <v>1075</v>
      </c>
      <c r="B4132" t="s">
        <v>893</v>
      </c>
      <c r="C4132" t="s">
        <v>777</v>
      </c>
      <c r="D4132">
        <v>4</v>
      </c>
      <c r="E4132">
        <v>240</v>
      </c>
      <c r="F4132">
        <v>2700</v>
      </c>
      <c r="G4132" s="1">
        <f t="shared" si="64"/>
        <v>0.27</v>
      </c>
    </row>
    <row r="4133" spans="1:7" x14ac:dyDescent="0.35">
      <c r="A4133" t="s">
        <v>1075</v>
      </c>
      <c r="B4133" t="s">
        <v>893</v>
      </c>
      <c r="C4133" t="s">
        <v>777</v>
      </c>
      <c r="D4133">
        <v>4</v>
      </c>
      <c r="E4133">
        <v>3540</v>
      </c>
      <c r="F4133">
        <v>154800</v>
      </c>
      <c r="G4133" s="1">
        <f t="shared" si="64"/>
        <v>15.48</v>
      </c>
    </row>
    <row r="4134" spans="1:7" x14ac:dyDescent="0.35">
      <c r="A4134" t="s">
        <v>1075</v>
      </c>
      <c r="B4134" t="s">
        <v>893</v>
      </c>
      <c r="C4134" t="s">
        <v>777</v>
      </c>
      <c r="D4134">
        <v>4</v>
      </c>
      <c r="E4134">
        <v>10860</v>
      </c>
      <c r="F4134">
        <v>1448100</v>
      </c>
      <c r="G4134" s="1">
        <f t="shared" si="64"/>
        <v>144.81</v>
      </c>
    </row>
    <row r="4135" spans="1:7" x14ac:dyDescent="0.35">
      <c r="A4135" t="s">
        <v>1075</v>
      </c>
      <c r="B4135" t="s">
        <v>893</v>
      </c>
      <c r="C4135" t="s">
        <v>777</v>
      </c>
      <c r="D4135">
        <v>4</v>
      </c>
      <c r="E4135">
        <v>6480</v>
      </c>
      <c r="F4135">
        <v>1168200</v>
      </c>
      <c r="G4135" s="1">
        <f t="shared" si="64"/>
        <v>116.82</v>
      </c>
    </row>
    <row r="4136" spans="1:7" x14ac:dyDescent="0.35">
      <c r="A4136" t="s">
        <v>1075</v>
      </c>
      <c r="B4136" t="s">
        <v>893</v>
      </c>
      <c r="C4136" t="s">
        <v>777</v>
      </c>
      <c r="D4136">
        <v>4</v>
      </c>
      <c r="E4136">
        <v>2820</v>
      </c>
      <c r="F4136">
        <v>134100</v>
      </c>
      <c r="G4136" s="1">
        <f t="shared" si="64"/>
        <v>13.41</v>
      </c>
    </row>
    <row r="4137" spans="1:7" x14ac:dyDescent="0.35">
      <c r="A4137" t="s">
        <v>1075</v>
      </c>
      <c r="B4137" t="s">
        <v>893</v>
      </c>
      <c r="C4137" t="s">
        <v>777</v>
      </c>
      <c r="D4137">
        <v>4</v>
      </c>
      <c r="E4137">
        <v>1920</v>
      </c>
      <c r="F4137">
        <v>116100</v>
      </c>
      <c r="G4137" s="1">
        <f t="shared" si="64"/>
        <v>11.61</v>
      </c>
    </row>
    <row r="4138" spans="1:7" x14ac:dyDescent="0.35">
      <c r="A4138" t="s">
        <v>1075</v>
      </c>
      <c r="B4138" t="s">
        <v>893</v>
      </c>
      <c r="C4138" t="s">
        <v>777</v>
      </c>
      <c r="D4138">
        <v>4</v>
      </c>
      <c r="E4138">
        <v>17700</v>
      </c>
      <c r="F4138">
        <v>2424600</v>
      </c>
      <c r="G4138" s="1">
        <f t="shared" si="64"/>
        <v>242.46</v>
      </c>
    </row>
    <row r="4139" spans="1:7" x14ac:dyDescent="0.35">
      <c r="A4139" t="s">
        <v>1075</v>
      </c>
      <c r="B4139" t="s">
        <v>893</v>
      </c>
      <c r="C4139" t="s">
        <v>777</v>
      </c>
      <c r="D4139">
        <v>4</v>
      </c>
      <c r="E4139">
        <v>9960</v>
      </c>
      <c r="F4139">
        <v>864000</v>
      </c>
      <c r="G4139" s="1">
        <f t="shared" si="64"/>
        <v>86.4</v>
      </c>
    </row>
    <row r="4140" spans="1:7" x14ac:dyDescent="0.35">
      <c r="A4140" t="s">
        <v>1075</v>
      </c>
      <c r="B4140" t="s">
        <v>893</v>
      </c>
      <c r="C4140" t="s">
        <v>777</v>
      </c>
      <c r="D4140">
        <v>4</v>
      </c>
      <c r="E4140">
        <v>2160</v>
      </c>
      <c r="F4140">
        <v>154800</v>
      </c>
      <c r="G4140" s="1">
        <f t="shared" si="64"/>
        <v>15.48</v>
      </c>
    </row>
    <row r="4141" spans="1:7" x14ac:dyDescent="0.35">
      <c r="A4141" t="s">
        <v>1075</v>
      </c>
      <c r="B4141" t="s">
        <v>893</v>
      </c>
      <c r="C4141" t="s">
        <v>777</v>
      </c>
      <c r="D4141">
        <v>4</v>
      </c>
      <c r="E4141">
        <v>4560</v>
      </c>
      <c r="F4141">
        <v>213300</v>
      </c>
      <c r="G4141" s="1">
        <f t="shared" si="64"/>
        <v>21.33</v>
      </c>
    </row>
    <row r="4142" spans="1:7" x14ac:dyDescent="0.35">
      <c r="A4142" t="s">
        <v>1075</v>
      </c>
      <c r="B4142" t="s">
        <v>893</v>
      </c>
      <c r="C4142" t="s">
        <v>777</v>
      </c>
      <c r="D4142">
        <v>4</v>
      </c>
      <c r="E4142">
        <v>33595.866996999997</v>
      </c>
      <c r="F4142">
        <v>7544973.4538589995</v>
      </c>
      <c r="G4142" s="1">
        <f t="shared" si="64"/>
        <v>754.49734538589996</v>
      </c>
    </row>
    <row r="4143" spans="1:7" x14ac:dyDescent="0.35">
      <c r="A4143" t="s">
        <v>1075</v>
      </c>
      <c r="B4143" t="s">
        <v>893</v>
      </c>
      <c r="C4143" t="s">
        <v>777</v>
      </c>
      <c r="D4143">
        <v>4</v>
      </c>
      <c r="E4143">
        <v>10440</v>
      </c>
      <c r="F4143">
        <v>1464300</v>
      </c>
      <c r="G4143" s="1">
        <f t="shared" si="64"/>
        <v>146.43</v>
      </c>
    </row>
    <row r="4144" spans="1:7" x14ac:dyDescent="0.35">
      <c r="A4144" t="s">
        <v>1075</v>
      </c>
      <c r="B4144" t="s">
        <v>893</v>
      </c>
      <c r="C4144" t="s">
        <v>777</v>
      </c>
      <c r="D4144">
        <v>4</v>
      </c>
      <c r="E4144">
        <v>5278.1338750000004</v>
      </c>
      <c r="F4144">
        <v>1102060.9973619999</v>
      </c>
      <c r="G4144" s="1">
        <f t="shared" si="64"/>
        <v>110.20609973619999</v>
      </c>
    </row>
    <row r="4145" spans="1:7" x14ac:dyDescent="0.35">
      <c r="A4145" t="s">
        <v>1075</v>
      </c>
      <c r="B4145" t="s">
        <v>893</v>
      </c>
      <c r="C4145" t="s">
        <v>777</v>
      </c>
      <c r="D4145">
        <v>4</v>
      </c>
      <c r="E4145">
        <v>3240</v>
      </c>
      <c r="F4145">
        <v>110700</v>
      </c>
      <c r="G4145" s="1">
        <f t="shared" si="64"/>
        <v>11.07</v>
      </c>
    </row>
    <row r="4146" spans="1:7" x14ac:dyDescent="0.35">
      <c r="A4146" t="s">
        <v>1075</v>
      </c>
      <c r="B4146" t="s">
        <v>893</v>
      </c>
      <c r="C4146" t="s">
        <v>777</v>
      </c>
      <c r="D4146">
        <v>4</v>
      </c>
      <c r="E4146">
        <v>10740</v>
      </c>
      <c r="F4146">
        <v>756900</v>
      </c>
      <c r="G4146" s="1">
        <f t="shared" si="64"/>
        <v>75.69</v>
      </c>
    </row>
    <row r="4147" spans="1:7" x14ac:dyDescent="0.35">
      <c r="A4147" t="s">
        <v>1075</v>
      </c>
      <c r="B4147" t="s">
        <v>893</v>
      </c>
      <c r="C4147" t="s">
        <v>777</v>
      </c>
      <c r="D4147">
        <v>4</v>
      </c>
      <c r="E4147">
        <v>9300</v>
      </c>
      <c r="F4147">
        <v>1569600</v>
      </c>
      <c r="G4147" s="1">
        <f t="shared" si="64"/>
        <v>156.96</v>
      </c>
    </row>
    <row r="4148" spans="1:7" x14ac:dyDescent="0.35">
      <c r="A4148" t="s">
        <v>1075</v>
      </c>
      <c r="B4148" t="s">
        <v>893</v>
      </c>
      <c r="C4148" t="s">
        <v>777</v>
      </c>
      <c r="D4148">
        <v>5</v>
      </c>
      <c r="E4148">
        <v>360</v>
      </c>
      <c r="F4148">
        <v>4500</v>
      </c>
      <c r="G4148" s="1">
        <f t="shared" si="64"/>
        <v>0.45</v>
      </c>
    </row>
    <row r="4149" spans="1:7" x14ac:dyDescent="0.35">
      <c r="A4149" t="s">
        <v>1075</v>
      </c>
      <c r="B4149" t="s">
        <v>893</v>
      </c>
      <c r="C4149" t="s">
        <v>777</v>
      </c>
      <c r="D4149">
        <v>4</v>
      </c>
      <c r="E4149">
        <v>900</v>
      </c>
      <c r="F4149">
        <v>31500</v>
      </c>
      <c r="G4149" s="1">
        <f t="shared" si="64"/>
        <v>3.15</v>
      </c>
    </row>
    <row r="4150" spans="1:7" x14ac:dyDescent="0.35">
      <c r="A4150" t="s">
        <v>1075</v>
      </c>
      <c r="B4150" t="s">
        <v>893</v>
      </c>
      <c r="C4150" t="s">
        <v>777</v>
      </c>
      <c r="D4150">
        <v>4</v>
      </c>
      <c r="E4150">
        <v>300</v>
      </c>
      <c r="F4150">
        <v>4500</v>
      </c>
      <c r="G4150" s="1">
        <f t="shared" si="64"/>
        <v>0.45</v>
      </c>
    </row>
    <row r="4151" spans="1:7" x14ac:dyDescent="0.35">
      <c r="A4151" t="s">
        <v>1075</v>
      </c>
      <c r="B4151" t="s">
        <v>893</v>
      </c>
      <c r="C4151" t="s">
        <v>777</v>
      </c>
      <c r="D4151">
        <v>4</v>
      </c>
      <c r="E4151">
        <v>120</v>
      </c>
      <c r="F4151">
        <v>900</v>
      </c>
      <c r="G4151" s="1">
        <f t="shared" si="64"/>
        <v>0.09</v>
      </c>
    </row>
    <row r="4152" spans="1:7" x14ac:dyDescent="0.35">
      <c r="A4152" t="s">
        <v>1075</v>
      </c>
      <c r="B4152" t="s">
        <v>893</v>
      </c>
      <c r="C4152" t="s">
        <v>777</v>
      </c>
      <c r="D4152">
        <v>4</v>
      </c>
      <c r="E4152">
        <v>2640</v>
      </c>
      <c r="F4152">
        <v>231300</v>
      </c>
      <c r="G4152" s="1">
        <f t="shared" si="64"/>
        <v>23.13</v>
      </c>
    </row>
    <row r="4153" spans="1:7" x14ac:dyDescent="0.35">
      <c r="A4153" t="s">
        <v>1075</v>
      </c>
      <c r="B4153" t="s">
        <v>893</v>
      </c>
      <c r="C4153" t="s">
        <v>777</v>
      </c>
      <c r="D4153">
        <v>5</v>
      </c>
      <c r="E4153">
        <v>3360</v>
      </c>
      <c r="F4153">
        <v>345600</v>
      </c>
      <c r="G4153" s="1">
        <f t="shared" si="64"/>
        <v>34.56</v>
      </c>
    </row>
    <row r="4154" spans="1:7" x14ac:dyDescent="0.35">
      <c r="A4154" t="s">
        <v>1075</v>
      </c>
      <c r="B4154" t="s">
        <v>893</v>
      </c>
      <c r="C4154" t="s">
        <v>777</v>
      </c>
      <c r="D4154">
        <v>4</v>
      </c>
      <c r="E4154">
        <v>4749.2493629999999</v>
      </c>
      <c r="F4154">
        <v>919209.67612600001</v>
      </c>
      <c r="G4154" s="1">
        <f t="shared" si="64"/>
        <v>91.920967612599995</v>
      </c>
    </row>
    <row r="4155" spans="1:7" x14ac:dyDescent="0.35">
      <c r="A4155" t="s">
        <v>1075</v>
      </c>
      <c r="B4155" t="s">
        <v>893</v>
      </c>
      <c r="C4155" t="s">
        <v>777</v>
      </c>
      <c r="D4155">
        <v>5</v>
      </c>
      <c r="E4155">
        <v>308098.86729000002</v>
      </c>
      <c r="F4155">
        <v>581579241.94909</v>
      </c>
      <c r="G4155" s="1">
        <f t="shared" si="64"/>
        <v>58157.924194908999</v>
      </c>
    </row>
    <row r="4156" spans="1:7" x14ac:dyDescent="0.35">
      <c r="A4156" t="s">
        <v>30</v>
      </c>
      <c r="B4156" t="s">
        <v>1056</v>
      </c>
      <c r="C4156" t="s">
        <v>777</v>
      </c>
      <c r="D4156">
        <v>5</v>
      </c>
      <c r="E4156">
        <v>120</v>
      </c>
      <c r="F4156">
        <v>900</v>
      </c>
      <c r="G4156" s="1">
        <f t="shared" si="64"/>
        <v>0.09</v>
      </c>
    </row>
    <row r="4157" spans="1:7" x14ac:dyDescent="0.35">
      <c r="A4157" t="s">
        <v>30</v>
      </c>
      <c r="B4157" t="s">
        <v>1056</v>
      </c>
      <c r="C4157" t="s">
        <v>777</v>
      </c>
      <c r="D4157">
        <v>5</v>
      </c>
      <c r="E4157">
        <v>120</v>
      </c>
      <c r="F4157">
        <v>900</v>
      </c>
      <c r="G4157" s="1">
        <f t="shared" si="64"/>
        <v>0.09</v>
      </c>
    </row>
    <row r="4158" spans="1:7" x14ac:dyDescent="0.35">
      <c r="A4158" t="s">
        <v>30</v>
      </c>
      <c r="B4158" t="s">
        <v>1056</v>
      </c>
      <c r="C4158" t="s">
        <v>777</v>
      </c>
      <c r="D4158">
        <v>5</v>
      </c>
      <c r="E4158">
        <v>120107.678788</v>
      </c>
      <c r="F4158">
        <v>75026045.189226002</v>
      </c>
      <c r="G4158" s="1">
        <f t="shared" si="64"/>
        <v>7502.6045189225997</v>
      </c>
    </row>
    <row r="4159" spans="1:7" x14ac:dyDescent="0.35">
      <c r="A4159" t="s">
        <v>1620</v>
      </c>
      <c r="B4159" t="s">
        <v>1030</v>
      </c>
      <c r="C4159" t="s">
        <v>840</v>
      </c>
      <c r="D4159">
        <v>3</v>
      </c>
      <c r="E4159">
        <v>252720.89253300001</v>
      </c>
      <c r="F4159">
        <v>2603979186.6891999</v>
      </c>
      <c r="G4159" s="1">
        <f t="shared" si="64"/>
        <v>260397.91866892</v>
      </c>
    </row>
    <row r="4160" spans="1:7" x14ac:dyDescent="0.35">
      <c r="A4160" t="s">
        <v>1079</v>
      </c>
      <c r="B4160" t="s">
        <v>397</v>
      </c>
      <c r="C4160" t="s">
        <v>237</v>
      </c>
      <c r="D4160">
        <v>3</v>
      </c>
      <c r="E4160">
        <v>312791.19788699999</v>
      </c>
      <c r="F4160">
        <v>1010971.950421</v>
      </c>
      <c r="G4160" s="1">
        <f t="shared" si="64"/>
        <v>101.0971950421</v>
      </c>
    </row>
    <row r="4161" spans="1:7" x14ac:dyDescent="0.35">
      <c r="A4161" t="s">
        <v>1079</v>
      </c>
      <c r="B4161" t="s">
        <v>397</v>
      </c>
      <c r="C4161" t="s">
        <v>237</v>
      </c>
      <c r="D4161">
        <v>4</v>
      </c>
      <c r="E4161">
        <v>137.267347</v>
      </c>
      <c r="F4161">
        <v>483.16800000000001</v>
      </c>
      <c r="G4161" s="1">
        <f t="shared" si="64"/>
        <v>4.83168E-2</v>
      </c>
    </row>
    <row r="4162" spans="1:7" x14ac:dyDescent="0.35">
      <c r="A4162" t="s">
        <v>1079</v>
      </c>
      <c r="B4162" t="s">
        <v>397</v>
      </c>
      <c r="C4162" t="s">
        <v>237</v>
      </c>
      <c r="D4162">
        <v>4</v>
      </c>
      <c r="E4162">
        <v>85.17577</v>
      </c>
      <c r="F4162">
        <v>369.62549999999999</v>
      </c>
      <c r="G4162" s="1">
        <f t="shared" si="64"/>
        <v>3.6962549999999997E-2</v>
      </c>
    </row>
    <row r="4163" spans="1:7" x14ac:dyDescent="0.35">
      <c r="A4163" t="s">
        <v>1079</v>
      </c>
      <c r="B4163" t="s">
        <v>397</v>
      </c>
      <c r="C4163" t="s">
        <v>237</v>
      </c>
      <c r="D4163">
        <v>4</v>
      </c>
      <c r="E4163">
        <v>152054.51130400001</v>
      </c>
      <c r="F4163">
        <v>488975.540492</v>
      </c>
      <c r="G4163" s="1">
        <f t="shared" ref="G4163:G4226" si="65">+F4163/10000</f>
        <v>48.897554049199996</v>
      </c>
    </row>
    <row r="4164" spans="1:7" x14ac:dyDescent="0.35">
      <c r="A4164" t="s">
        <v>1079</v>
      </c>
      <c r="B4164" t="s">
        <v>397</v>
      </c>
      <c r="C4164" t="s">
        <v>237</v>
      </c>
      <c r="D4164">
        <v>3</v>
      </c>
      <c r="E4164">
        <v>27194.020107</v>
      </c>
      <c r="F4164">
        <v>89280.722452999995</v>
      </c>
      <c r="G4164" s="1">
        <f t="shared" si="65"/>
        <v>8.9280722452999992</v>
      </c>
    </row>
    <row r="4165" spans="1:7" x14ac:dyDescent="0.35">
      <c r="A4165" t="s">
        <v>1079</v>
      </c>
      <c r="B4165" t="s">
        <v>397</v>
      </c>
      <c r="C4165" t="s">
        <v>237</v>
      </c>
      <c r="D4165">
        <v>4</v>
      </c>
      <c r="E4165">
        <v>84.105445000000003</v>
      </c>
      <c r="F4165">
        <v>327.50400000000002</v>
      </c>
      <c r="G4165" s="1">
        <f t="shared" si="65"/>
        <v>3.2750399999999999E-2</v>
      </c>
    </row>
    <row r="4166" spans="1:7" x14ac:dyDescent="0.35">
      <c r="A4166" t="s">
        <v>1079</v>
      </c>
      <c r="B4166" t="s">
        <v>397</v>
      </c>
      <c r="C4166" t="s">
        <v>237</v>
      </c>
      <c r="D4166">
        <v>4</v>
      </c>
      <c r="E4166">
        <v>127.948992</v>
      </c>
      <c r="F4166">
        <v>248.571652</v>
      </c>
      <c r="G4166" s="1">
        <f t="shared" si="65"/>
        <v>2.48571652E-2</v>
      </c>
    </row>
    <row r="4167" spans="1:7" x14ac:dyDescent="0.35">
      <c r="A4167" t="s">
        <v>1079</v>
      </c>
      <c r="B4167" t="s">
        <v>397</v>
      </c>
      <c r="C4167" t="s">
        <v>237</v>
      </c>
      <c r="D4167">
        <v>4</v>
      </c>
      <c r="E4167">
        <v>1320.2729999999999</v>
      </c>
      <c r="F4167">
        <v>66971.654760999998</v>
      </c>
      <c r="G4167" s="1">
        <f t="shared" si="65"/>
        <v>6.6971654760999995</v>
      </c>
    </row>
    <row r="4168" spans="1:7" x14ac:dyDescent="0.35">
      <c r="A4168" t="s">
        <v>1079</v>
      </c>
      <c r="B4168" t="s">
        <v>397</v>
      </c>
      <c r="C4168" t="s">
        <v>237</v>
      </c>
      <c r="D4168">
        <v>4</v>
      </c>
      <c r="E4168">
        <v>92.13852</v>
      </c>
      <c r="F4168">
        <v>360.245024</v>
      </c>
      <c r="G4168" s="1">
        <f t="shared" si="65"/>
        <v>3.6024502399999998E-2</v>
      </c>
    </row>
    <row r="4169" spans="1:7" x14ac:dyDescent="0.35">
      <c r="A4169" t="s">
        <v>1079</v>
      </c>
      <c r="B4169" t="s">
        <v>397</v>
      </c>
      <c r="C4169" t="s">
        <v>237</v>
      </c>
      <c r="D4169">
        <v>5</v>
      </c>
      <c r="E4169">
        <v>2422.0068259999998</v>
      </c>
      <c r="F4169">
        <v>8053.5140410000004</v>
      </c>
      <c r="G4169" s="1">
        <f t="shared" si="65"/>
        <v>0.80535140410000006</v>
      </c>
    </row>
    <row r="4170" spans="1:7" x14ac:dyDescent="0.35">
      <c r="A4170" t="s">
        <v>1079</v>
      </c>
      <c r="B4170" t="s">
        <v>397</v>
      </c>
      <c r="C4170" t="s">
        <v>237</v>
      </c>
      <c r="D4170">
        <v>5</v>
      </c>
      <c r="E4170">
        <v>1492.3962529999999</v>
      </c>
      <c r="F4170">
        <v>5195.9835370000001</v>
      </c>
      <c r="G4170" s="1">
        <f t="shared" si="65"/>
        <v>0.51959835369999996</v>
      </c>
    </row>
    <row r="4171" spans="1:7" x14ac:dyDescent="0.35">
      <c r="A4171" t="s">
        <v>1079</v>
      </c>
      <c r="B4171" t="s">
        <v>397</v>
      </c>
      <c r="C4171" t="s">
        <v>237</v>
      </c>
      <c r="D4171">
        <v>4</v>
      </c>
      <c r="E4171">
        <v>121161.988599</v>
      </c>
      <c r="F4171">
        <v>396540.40383999998</v>
      </c>
      <c r="G4171" s="1">
        <f t="shared" si="65"/>
        <v>39.654040383999998</v>
      </c>
    </row>
    <row r="4172" spans="1:7" x14ac:dyDescent="0.35">
      <c r="A4172" t="s">
        <v>1079</v>
      </c>
      <c r="B4172" t="s">
        <v>397</v>
      </c>
      <c r="C4172" t="s">
        <v>237</v>
      </c>
      <c r="D4172">
        <v>3</v>
      </c>
      <c r="E4172">
        <v>83792.684001999995</v>
      </c>
      <c r="F4172">
        <v>269606.70520000003</v>
      </c>
      <c r="G4172" s="1">
        <f t="shared" si="65"/>
        <v>26.960670520000004</v>
      </c>
    </row>
    <row r="4173" spans="1:7" x14ac:dyDescent="0.35">
      <c r="A4173" t="s">
        <v>1079</v>
      </c>
      <c r="B4173" t="s">
        <v>397</v>
      </c>
      <c r="C4173" t="s">
        <v>237</v>
      </c>
      <c r="D4173">
        <v>5</v>
      </c>
      <c r="E4173">
        <v>16500</v>
      </c>
      <c r="F4173">
        <v>5433300</v>
      </c>
      <c r="G4173" s="1">
        <f t="shared" si="65"/>
        <v>543.33000000000004</v>
      </c>
    </row>
    <row r="4174" spans="1:7" x14ac:dyDescent="0.35">
      <c r="A4174" t="s">
        <v>1079</v>
      </c>
      <c r="B4174" t="s">
        <v>397</v>
      </c>
      <c r="C4174" t="s">
        <v>237</v>
      </c>
      <c r="D4174">
        <v>5</v>
      </c>
      <c r="E4174">
        <v>23740.246568999999</v>
      </c>
      <c r="F4174">
        <v>10544958.439207001</v>
      </c>
      <c r="G4174" s="1">
        <f t="shared" si="65"/>
        <v>1054.4958439207001</v>
      </c>
    </row>
    <row r="4175" spans="1:7" x14ac:dyDescent="0.35">
      <c r="A4175" t="s">
        <v>1079</v>
      </c>
      <c r="B4175" t="s">
        <v>397</v>
      </c>
      <c r="C4175" t="s">
        <v>237</v>
      </c>
      <c r="D4175">
        <v>5</v>
      </c>
      <c r="E4175">
        <v>16860</v>
      </c>
      <c r="F4175">
        <v>5291100</v>
      </c>
      <c r="G4175" s="1">
        <f t="shared" si="65"/>
        <v>529.11</v>
      </c>
    </row>
    <row r="4176" spans="1:7" x14ac:dyDescent="0.35">
      <c r="A4176" t="s">
        <v>1079</v>
      </c>
      <c r="B4176" t="s">
        <v>397</v>
      </c>
      <c r="C4176" t="s">
        <v>237</v>
      </c>
      <c r="D4176">
        <v>5</v>
      </c>
      <c r="E4176">
        <v>32400</v>
      </c>
      <c r="F4176">
        <v>50266800</v>
      </c>
      <c r="G4176" s="1">
        <f t="shared" si="65"/>
        <v>5026.68</v>
      </c>
    </row>
    <row r="4177" spans="1:7" x14ac:dyDescent="0.35">
      <c r="A4177" t="s">
        <v>1079</v>
      </c>
      <c r="B4177" t="s">
        <v>397</v>
      </c>
      <c r="C4177" t="s">
        <v>237</v>
      </c>
      <c r="D4177">
        <v>5</v>
      </c>
      <c r="E4177">
        <v>18120</v>
      </c>
      <c r="F4177">
        <v>10436400</v>
      </c>
      <c r="G4177" s="1">
        <f t="shared" si="65"/>
        <v>1043.6400000000001</v>
      </c>
    </row>
    <row r="4178" spans="1:7" x14ac:dyDescent="0.35">
      <c r="A4178" t="s">
        <v>1079</v>
      </c>
      <c r="B4178" t="s">
        <v>397</v>
      </c>
      <c r="C4178" t="s">
        <v>237</v>
      </c>
      <c r="D4178">
        <v>5</v>
      </c>
      <c r="E4178">
        <v>4140</v>
      </c>
      <c r="F4178">
        <v>351000</v>
      </c>
      <c r="G4178" s="1">
        <f t="shared" si="65"/>
        <v>35.1</v>
      </c>
    </row>
    <row r="4179" spans="1:7" x14ac:dyDescent="0.35">
      <c r="A4179" t="s">
        <v>1079</v>
      </c>
      <c r="B4179" t="s">
        <v>397</v>
      </c>
      <c r="C4179" t="s">
        <v>237</v>
      </c>
      <c r="D4179">
        <v>4</v>
      </c>
      <c r="E4179">
        <v>180</v>
      </c>
      <c r="F4179">
        <v>1800</v>
      </c>
      <c r="G4179" s="1">
        <f t="shared" si="65"/>
        <v>0.18</v>
      </c>
    </row>
    <row r="4180" spans="1:7" x14ac:dyDescent="0.35">
      <c r="A4180" t="s">
        <v>1079</v>
      </c>
      <c r="B4180" t="s">
        <v>397</v>
      </c>
      <c r="C4180" t="s">
        <v>237</v>
      </c>
      <c r="D4180">
        <v>5</v>
      </c>
      <c r="E4180">
        <v>32400</v>
      </c>
      <c r="F4180">
        <v>50266800</v>
      </c>
      <c r="G4180" s="1">
        <f t="shared" si="65"/>
        <v>5026.68</v>
      </c>
    </row>
    <row r="4181" spans="1:7" x14ac:dyDescent="0.35">
      <c r="A4181" t="s">
        <v>1079</v>
      </c>
      <c r="B4181" t="s">
        <v>397</v>
      </c>
      <c r="C4181" t="s">
        <v>237</v>
      </c>
      <c r="D4181">
        <v>5</v>
      </c>
      <c r="E4181">
        <v>38760</v>
      </c>
      <c r="F4181">
        <v>18001800</v>
      </c>
      <c r="G4181" s="1">
        <f t="shared" si="65"/>
        <v>1800.18</v>
      </c>
    </row>
    <row r="4182" spans="1:7" x14ac:dyDescent="0.35">
      <c r="A4182" t="s">
        <v>1079</v>
      </c>
      <c r="B4182" t="s">
        <v>397</v>
      </c>
      <c r="C4182" t="s">
        <v>237</v>
      </c>
      <c r="D4182">
        <v>5</v>
      </c>
      <c r="E4182">
        <v>4080</v>
      </c>
      <c r="F4182">
        <v>466200</v>
      </c>
      <c r="G4182" s="1">
        <f t="shared" si="65"/>
        <v>46.62</v>
      </c>
    </row>
    <row r="4183" spans="1:7" x14ac:dyDescent="0.35">
      <c r="A4183" t="s">
        <v>1079</v>
      </c>
      <c r="B4183" t="s">
        <v>397</v>
      </c>
      <c r="C4183" t="s">
        <v>237</v>
      </c>
      <c r="D4183">
        <v>5</v>
      </c>
      <c r="E4183">
        <v>24480</v>
      </c>
      <c r="F4183">
        <v>20664900</v>
      </c>
      <c r="G4183" s="1">
        <f t="shared" si="65"/>
        <v>2066.4899999999998</v>
      </c>
    </row>
    <row r="4184" spans="1:7" x14ac:dyDescent="0.35">
      <c r="A4184" t="s">
        <v>1079</v>
      </c>
      <c r="B4184" t="s">
        <v>397</v>
      </c>
      <c r="C4184" t="s">
        <v>237</v>
      </c>
      <c r="D4184">
        <v>5</v>
      </c>
      <c r="E4184">
        <v>240</v>
      </c>
      <c r="F4184">
        <v>2700</v>
      </c>
      <c r="G4184" s="1">
        <f t="shared" si="65"/>
        <v>0.27</v>
      </c>
    </row>
    <row r="4185" spans="1:7" x14ac:dyDescent="0.35">
      <c r="A4185" t="s">
        <v>1079</v>
      </c>
      <c r="B4185" t="s">
        <v>397</v>
      </c>
      <c r="C4185" t="s">
        <v>237</v>
      </c>
      <c r="D4185">
        <v>5</v>
      </c>
      <c r="E4185">
        <v>360</v>
      </c>
      <c r="F4185">
        <v>4500</v>
      </c>
      <c r="G4185" s="1">
        <f t="shared" si="65"/>
        <v>0.45</v>
      </c>
    </row>
    <row r="4186" spans="1:7" x14ac:dyDescent="0.35">
      <c r="A4186" t="s">
        <v>1079</v>
      </c>
      <c r="B4186" t="s">
        <v>397</v>
      </c>
      <c r="C4186" t="s">
        <v>237</v>
      </c>
      <c r="D4186">
        <v>5</v>
      </c>
      <c r="E4186">
        <v>34260</v>
      </c>
      <c r="F4186">
        <v>23693400</v>
      </c>
      <c r="G4186" s="1">
        <f t="shared" si="65"/>
        <v>2369.34</v>
      </c>
    </row>
    <row r="4187" spans="1:7" x14ac:dyDescent="0.35">
      <c r="A4187" t="s">
        <v>1079</v>
      </c>
      <c r="B4187" t="s">
        <v>397</v>
      </c>
      <c r="C4187" t="s">
        <v>237</v>
      </c>
      <c r="D4187">
        <v>5</v>
      </c>
      <c r="E4187">
        <v>32400</v>
      </c>
      <c r="F4187">
        <v>50266800</v>
      </c>
      <c r="G4187" s="1">
        <f t="shared" si="65"/>
        <v>5026.68</v>
      </c>
    </row>
    <row r="4188" spans="1:7" x14ac:dyDescent="0.35">
      <c r="A4188" t="s">
        <v>1079</v>
      </c>
      <c r="B4188" t="s">
        <v>397</v>
      </c>
      <c r="C4188" t="s">
        <v>237</v>
      </c>
      <c r="D4188">
        <v>5</v>
      </c>
      <c r="E4188">
        <v>2100</v>
      </c>
      <c r="F4188">
        <v>168300</v>
      </c>
      <c r="G4188" s="1">
        <f t="shared" si="65"/>
        <v>16.829999999999998</v>
      </c>
    </row>
    <row r="4189" spans="1:7" x14ac:dyDescent="0.35">
      <c r="A4189" t="s">
        <v>1079</v>
      </c>
      <c r="B4189" t="s">
        <v>397</v>
      </c>
      <c r="C4189" t="s">
        <v>237</v>
      </c>
      <c r="D4189">
        <v>5</v>
      </c>
      <c r="E4189">
        <v>2520</v>
      </c>
      <c r="F4189">
        <v>213300</v>
      </c>
      <c r="G4189" s="1">
        <f t="shared" si="65"/>
        <v>21.33</v>
      </c>
    </row>
    <row r="4190" spans="1:7" x14ac:dyDescent="0.35">
      <c r="A4190" t="s">
        <v>1079</v>
      </c>
      <c r="B4190" t="s">
        <v>397</v>
      </c>
      <c r="C4190" t="s">
        <v>237</v>
      </c>
      <c r="D4190">
        <v>5</v>
      </c>
      <c r="E4190">
        <v>13620</v>
      </c>
      <c r="F4190">
        <v>3075300</v>
      </c>
      <c r="G4190" s="1">
        <f t="shared" si="65"/>
        <v>307.52999999999997</v>
      </c>
    </row>
    <row r="4191" spans="1:7" x14ac:dyDescent="0.35">
      <c r="A4191" t="s">
        <v>1079</v>
      </c>
      <c r="B4191" t="s">
        <v>397</v>
      </c>
      <c r="C4191" t="s">
        <v>237</v>
      </c>
      <c r="D4191">
        <v>5</v>
      </c>
      <c r="E4191">
        <v>4440</v>
      </c>
      <c r="F4191">
        <v>593100</v>
      </c>
      <c r="G4191" s="1">
        <f t="shared" si="65"/>
        <v>59.31</v>
      </c>
    </row>
    <row r="4192" spans="1:7" x14ac:dyDescent="0.35">
      <c r="A4192" t="s">
        <v>1079</v>
      </c>
      <c r="B4192" t="s">
        <v>397</v>
      </c>
      <c r="C4192" t="s">
        <v>237</v>
      </c>
      <c r="D4192">
        <v>5</v>
      </c>
      <c r="E4192">
        <v>3900</v>
      </c>
      <c r="F4192">
        <v>191700</v>
      </c>
      <c r="G4192" s="1">
        <f t="shared" si="65"/>
        <v>19.170000000000002</v>
      </c>
    </row>
    <row r="4193" spans="1:7" x14ac:dyDescent="0.35">
      <c r="A4193" t="s">
        <v>1079</v>
      </c>
      <c r="B4193" t="s">
        <v>397</v>
      </c>
      <c r="C4193" t="s">
        <v>237</v>
      </c>
      <c r="D4193">
        <v>5</v>
      </c>
      <c r="E4193">
        <v>8940</v>
      </c>
      <c r="F4193">
        <v>1828800</v>
      </c>
      <c r="G4193" s="1">
        <f t="shared" si="65"/>
        <v>182.88</v>
      </c>
    </row>
    <row r="4194" spans="1:7" x14ac:dyDescent="0.35">
      <c r="A4194" t="s">
        <v>1079</v>
      </c>
      <c r="B4194" t="s">
        <v>397</v>
      </c>
      <c r="C4194" t="s">
        <v>237</v>
      </c>
      <c r="D4194">
        <v>4</v>
      </c>
      <c r="E4194">
        <v>4920</v>
      </c>
      <c r="F4194">
        <v>162000</v>
      </c>
      <c r="G4194" s="1">
        <f t="shared" si="65"/>
        <v>16.2</v>
      </c>
    </row>
    <row r="4195" spans="1:7" x14ac:dyDescent="0.35">
      <c r="A4195" t="s">
        <v>1079</v>
      </c>
      <c r="B4195" t="s">
        <v>397</v>
      </c>
      <c r="C4195" t="s">
        <v>237</v>
      </c>
      <c r="D4195">
        <v>5</v>
      </c>
      <c r="E4195">
        <v>3000</v>
      </c>
      <c r="F4195">
        <v>182700</v>
      </c>
      <c r="G4195" s="1">
        <f t="shared" si="65"/>
        <v>18.27</v>
      </c>
    </row>
    <row r="4196" spans="1:7" x14ac:dyDescent="0.35">
      <c r="A4196" t="s">
        <v>1079</v>
      </c>
      <c r="B4196" t="s">
        <v>397</v>
      </c>
      <c r="C4196" t="s">
        <v>237</v>
      </c>
      <c r="D4196">
        <v>4</v>
      </c>
      <c r="E4196">
        <v>5040</v>
      </c>
      <c r="F4196">
        <v>233100</v>
      </c>
      <c r="G4196" s="1">
        <f t="shared" si="65"/>
        <v>23.31</v>
      </c>
    </row>
    <row r="4197" spans="1:7" x14ac:dyDescent="0.35">
      <c r="A4197" t="s">
        <v>1079</v>
      </c>
      <c r="B4197" t="s">
        <v>397</v>
      </c>
      <c r="C4197" t="s">
        <v>237</v>
      </c>
      <c r="D4197">
        <v>4</v>
      </c>
      <c r="E4197">
        <v>11700</v>
      </c>
      <c r="F4197">
        <v>616500</v>
      </c>
      <c r="G4197" s="1">
        <f t="shared" si="65"/>
        <v>61.65</v>
      </c>
    </row>
    <row r="4198" spans="1:7" x14ac:dyDescent="0.35">
      <c r="A4198" t="s">
        <v>1079</v>
      </c>
      <c r="B4198" t="s">
        <v>397</v>
      </c>
      <c r="C4198" t="s">
        <v>237</v>
      </c>
      <c r="D4198">
        <v>5</v>
      </c>
      <c r="E4198">
        <v>36900</v>
      </c>
      <c r="F4198">
        <v>9847800</v>
      </c>
      <c r="G4198" s="1">
        <f t="shared" si="65"/>
        <v>984.78</v>
      </c>
    </row>
    <row r="4199" spans="1:7" x14ac:dyDescent="0.35">
      <c r="A4199" t="s">
        <v>1079</v>
      </c>
      <c r="B4199" t="s">
        <v>397</v>
      </c>
      <c r="C4199" t="s">
        <v>237</v>
      </c>
      <c r="D4199">
        <v>5</v>
      </c>
      <c r="E4199">
        <v>21720</v>
      </c>
      <c r="F4199">
        <v>2231100</v>
      </c>
      <c r="G4199" s="1">
        <f t="shared" si="65"/>
        <v>223.11</v>
      </c>
    </row>
    <row r="4200" spans="1:7" x14ac:dyDescent="0.35">
      <c r="A4200" t="s">
        <v>1079</v>
      </c>
      <c r="B4200" t="s">
        <v>397</v>
      </c>
      <c r="C4200" t="s">
        <v>237</v>
      </c>
      <c r="D4200">
        <v>4</v>
      </c>
      <c r="E4200">
        <v>2340</v>
      </c>
      <c r="F4200">
        <v>110700</v>
      </c>
      <c r="G4200" s="1">
        <f t="shared" si="65"/>
        <v>11.07</v>
      </c>
    </row>
    <row r="4201" spans="1:7" x14ac:dyDescent="0.35">
      <c r="A4201" t="s">
        <v>1079</v>
      </c>
      <c r="B4201" t="s">
        <v>397</v>
      </c>
      <c r="C4201" t="s">
        <v>237</v>
      </c>
      <c r="D4201">
        <v>4</v>
      </c>
      <c r="E4201">
        <v>1620</v>
      </c>
      <c r="F4201">
        <v>104400</v>
      </c>
      <c r="G4201" s="1">
        <f t="shared" si="65"/>
        <v>10.44</v>
      </c>
    </row>
    <row r="4202" spans="1:7" x14ac:dyDescent="0.35">
      <c r="A4202" t="s">
        <v>1079</v>
      </c>
      <c r="B4202" t="s">
        <v>397</v>
      </c>
      <c r="C4202" t="s">
        <v>237</v>
      </c>
      <c r="D4202">
        <v>5</v>
      </c>
      <c r="E4202">
        <v>9660</v>
      </c>
      <c r="F4202">
        <v>2808900</v>
      </c>
      <c r="G4202" s="1">
        <f t="shared" si="65"/>
        <v>280.89</v>
      </c>
    </row>
    <row r="4203" spans="1:7" x14ac:dyDescent="0.35">
      <c r="A4203" t="s">
        <v>1079</v>
      </c>
      <c r="B4203" t="s">
        <v>397</v>
      </c>
      <c r="C4203" t="s">
        <v>237</v>
      </c>
      <c r="D4203">
        <v>5</v>
      </c>
      <c r="E4203">
        <v>2220</v>
      </c>
      <c r="F4203">
        <v>119700</v>
      </c>
      <c r="G4203" s="1">
        <f t="shared" si="65"/>
        <v>11.97</v>
      </c>
    </row>
    <row r="4204" spans="1:7" x14ac:dyDescent="0.35">
      <c r="A4204" t="s">
        <v>1079</v>
      </c>
      <c r="B4204" t="s">
        <v>397</v>
      </c>
      <c r="C4204" t="s">
        <v>237</v>
      </c>
      <c r="D4204">
        <v>5</v>
      </c>
      <c r="E4204">
        <v>9900</v>
      </c>
      <c r="F4204">
        <v>1531800</v>
      </c>
      <c r="G4204" s="1">
        <f t="shared" si="65"/>
        <v>153.18</v>
      </c>
    </row>
    <row r="4205" spans="1:7" x14ac:dyDescent="0.35">
      <c r="A4205" t="s">
        <v>1079</v>
      </c>
      <c r="B4205" t="s">
        <v>397</v>
      </c>
      <c r="C4205" t="s">
        <v>237</v>
      </c>
      <c r="D4205">
        <v>5</v>
      </c>
      <c r="E4205">
        <v>5760</v>
      </c>
      <c r="F4205">
        <v>890100</v>
      </c>
      <c r="G4205" s="1">
        <f t="shared" si="65"/>
        <v>89.01</v>
      </c>
    </row>
    <row r="4206" spans="1:7" x14ac:dyDescent="0.35">
      <c r="A4206" t="s">
        <v>1079</v>
      </c>
      <c r="B4206" t="s">
        <v>397</v>
      </c>
      <c r="C4206" t="s">
        <v>237</v>
      </c>
      <c r="D4206">
        <v>5</v>
      </c>
      <c r="E4206">
        <v>2160</v>
      </c>
      <c r="F4206">
        <v>110700</v>
      </c>
      <c r="G4206" s="1">
        <f t="shared" si="65"/>
        <v>11.07</v>
      </c>
    </row>
    <row r="4207" spans="1:7" x14ac:dyDescent="0.35">
      <c r="A4207" t="s">
        <v>1079</v>
      </c>
      <c r="B4207" t="s">
        <v>397</v>
      </c>
      <c r="C4207" t="s">
        <v>237</v>
      </c>
      <c r="D4207">
        <v>5</v>
      </c>
      <c r="E4207">
        <v>120</v>
      </c>
      <c r="F4207">
        <v>900</v>
      </c>
      <c r="G4207" s="1">
        <f t="shared" si="65"/>
        <v>0.09</v>
      </c>
    </row>
    <row r="4208" spans="1:7" x14ac:dyDescent="0.35">
      <c r="A4208" t="s">
        <v>1079</v>
      </c>
      <c r="B4208" t="s">
        <v>397</v>
      </c>
      <c r="C4208" t="s">
        <v>237</v>
      </c>
      <c r="D4208">
        <v>5</v>
      </c>
      <c r="E4208">
        <v>10140</v>
      </c>
      <c r="F4208">
        <v>1528200</v>
      </c>
      <c r="G4208" s="1">
        <f t="shared" si="65"/>
        <v>152.82</v>
      </c>
    </row>
    <row r="4209" spans="1:7" x14ac:dyDescent="0.35">
      <c r="A4209" t="s">
        <v>1079</v>
      </c>
      <c r="B4209" t="s">
        <v>397</v>
      </c>
      <c r="C4209" t="s">
        <v>237</v>
      </c>
      <c r="D4209">
        <v>5</v>
      </c>
      <c r="E4209">
        <v>9960</v>
      </c>
      <c r="F4209">
        <v>1355400</v>
      </c>
      <c r="G4209" s="1">
        <f t="shared" si="65"/>
        <v>135.54</v>
      </c>
    </row>
    <row r="4210" spans="1:7" x14ac:dyDescent="0.35">
      <c r="A4210" t="s">
        <v>1079</v>
      </c>
      <c r="B4210" t="s">
        <v>397</v>
      </c>
      <c r="C4210" t="s">
        <v>237</v>
      </c>
      <c r="D4210">
        <v>5</v>
      </c>
      <c r="E4210">
        <v>120</v>
      </c>
      <c r="F4210">
        <v>900</v>
      </c>
      <c r="G4210" s="1">
        <f t="shared" si="65"/>
        <v>0.09</v>
      </c>
    </row>
    <row r="4211" spans="1:7" x14ac:dyDescent="0.35">
      <c r="A4211" t="s">
        <v>1079</v>
      </c>
      <c r="B4211" t="s">
        <v>397</v>
      </c>
      <c r="C4211" t="s">
        <v>237</v>
      </c>
      <c r="D4211">
        <v>4</v>
      </c>
      <c r="E4211">
        <v>420</v>
      </c>
      <c r="F4211">
        <v>5400</v>
      </c>
      <c r="G4211" s="1">
        <f t="shared" si="65"/>
        <v>0.54</v>
      </c>
    </row>
    <row r="4212" spans="1:7" x14ac:dyDescent="0.35">
      <c r="A4212" t="s">
        <v>1079</v>
      </c>
      <c r="B4212" t="s">
        <v>397</v>
      </c>
      <c r="C4212" t="s">
        <v>237</v>
      </c>
      <c r="D4212">
        <v>4</v>
      </c>
      <c r="E4212">
        <v>3120</v>
      </c>
      <c r="F4212">
        <v>152100</v>
      </c>
      <c r="G4212" s="1">
        <f t="shared" si="65"/>
        <v>15.21</v>
      </c>
    </row>
    <row r="4213" spans="1:7" x14ac:dyDescent="0.35">
      <c r="A4213" t="s">
        <v>1079</v>
      </c>
      <c r="B4213" t="s">
        <v>397</v>
      </c>
      <c r="C4213" t="s">
        <v>237</v>
      </c>
      <c r="D4213">
        <v>5</v>
      </c>
      <c r="E4213">
        <v>107609.390718</v>
      </c>
      <c r="F4213">
        <v>39647422.86682</v>
      </c>
      <c r="G4213" s="1">
        <f t="shared" si="65"/>
        <v>3964.7422866820002</v>
      </c>
    </row>
    <row r="4214" spans="1:7" x14ac:dyDescent="0.35">
      <c r="A4214" t="s">
        <v>1079</v>
      </c>
      <c r="B4214" t="s">
        <v>397</v>
      </c>
      <c r="C4214" t="s">
        <v>237</v>
      </c>
      <c r="D4214">
        <v>4</v>
      </c>
      <c r="E4214">
        <v>5040</v>
      </c>
      <c r="F4214">
        <v>216000</v>
      </c>
      <c r="G4214" s="1">
        <f t="shared" si="65"/>
        <v>21.6</v>
      </c>
    </row>
    <row r="4215" spans="1:7" x14ac:dyDescent="0.35">
      <c r="A4215" t="s">
        <v>1079</v>
      </c>
      <c r="B4215" t="s">
        <v>397</v>
      </c>
      <c r="C4215" t="s">
        <v>237</v>
      </c>
      <c r="D4215">
        <v>5</v>
      </c>
      <c r="E4215">
        <v>1920</v>
      </c>
      <c r="F4215">
        <v>122400</v>
      </c>
      <c r="G4215" s="1">
        <f t="shared" si="65"/>
        <v>12.24</v>
      </c>
    </row>
    <row r="4216" spans="1:7" x14ac:dyDescent="0.35">
      <c r="A4216" t="s">
        <v>1079</v>
      </c>
      <c r="B4216" t="s">
        <v>397</v>
      </c>
      <c r="C4216" t="s">
        <v>237</v>
      </c>
      <c r="D4216">
        <v>4</v>
      </c>
      <c r="E4216">
        <v>120</v>
      </c>
      <c r="F4216">
        <v>900</v>
      </c>
      <c r="G4216" s="1">
        <f t="shared" si="65"/>
        <v>0.09</v>
      </c>
    </row>
    <row r="4217" spans="1:7" x14ac:dyDescent="0.35">
      <c r="A4217" t="s">
        <v>1079</v>
      </c>
      <c r="B4217" t="s">
        <v>397</v>
      </c>
      <c r="C4217" t="s">
        <v>237</v>
      </c>
      <c r="D4217">
        <v>5</v>
      </c>
      <c r="E4217">
        <v>32940</v>
      </c>
      <c r="F4217">
        <v>5323500</v>
      </c>
      <c r="G4217" s="1">
        <f t="shared" si="65"/>
        <v>532.35</v>
      </c>
    </row>
    <row r="4218" spans="1:7" x14ac:dyDescent="0.35">
      <c r="A4218" t="s">
        <v>1079</v>
      </c>
      <c r="B4218" t="s">
        <v>397</v>
      </c>
      <c r="C4218" t="s">
        <v>237</v>
      </c>
      <c r="D4218">
        <v>5</v>
      </c>
      <c r="E4218">
        <v>12780</v>
      </c>
      <c r="F4218">
        <v>1873800</v>
      </c>
      <c r="G4218" s="1">
        <f t="shared" si="65"/>
        <v>187.38</v>
      </c>
    </row>
    <row r="4219" spans="1:7" x14ac:dyDescent="0.35">
      <c r="A4219" t="s">
        <v>1079</v>
      </c>
      <c r="B4219" t="s">
        <v>397</v>
      </c>
      <c r="C4219" t="s">
        <v>237</v>
      </c>
      <c r="D4219">
        <v>5</v>
      </c>
      <c r="E4219">
        <v>10920</v>
      </c>
      <c r="F4219">
        <v>2097000</v>
      </c>
      <c r="G4219" s="1">
        <f t="shared" si="65"/>
        <v>209.7</v>
      </c>
    </row>
    <row r="4220" spans="1:7" x14ac:dyDescent="0.35">
      <c r="A4220" t="s">
        <v>1079</v>
      </c>
      <c r="B4220" t="s">
        <v>397</v>
      </c>
      <c r="C4220" t="s">
        <v>237</v>
      </c>
      <c r="D4220">
        <v>5</v>
      </c>
      <c r="E4220">
        <v>17192.066869999999</v>
      </c>
      <c r="F4220">
        <v>2285898.770798</v>
      </c>
      <c r="G4220" s="1">
        <f t="shared" si="65"/>
        <v>228.5898770798</v>
      </c>
    </row>
    <row r="4221" spans="1:7" x14ac:dyDescent="0.35">
      <c r="A4221" t="s">
        <v>1079</v>
      </c>
      <c r="B4221" t="s">
        <v>397</v>
      </c>
      <c r="C4221" t="s">
        <v>237</v>
      </c>
      <c r="D4221">
        <v>5</v>
      </c>
      <c r="E4221">
        <v>3180</v>
      </c>
      <c r="F4221">
        <v>143100</v>
      </c>
      <c r="G4221" s="1">
        <f t="shared" si="65"/>
        <v>14.31</v>
      </c>
    </row>
    <row r="4222" spans="1:7" x14ac:dyDescent="0.35">
      <c r="A4222" t="s">
        <v>1079</v>
      </c>
      <c r="B4222" t="s">
        <v>397</v>
      </c>
      <c r="C4222" t="s">
        <v>237</v>
      </c>
      <c r="D4222">
        <v>5</v>
      </c>
      <c r="E4222">
        <v>2640</v>
      </c>
      <c r="F4222">
        <v>105300</v>
      </c>
      <c r="G4222" s="1">
        <f t="shared" si="65"/>
        <v>10.53</v>
      </c>
    </row>
    <row r="4223" spans="1:7" x14ac:dyDescent="0.35">
      <c r="A4223" t="s">
        <v>1079</v>
      </c>
      <c r="B4223" t="s">
        <v>397</v>
      </c>
      <c r="C4223" t="s">
        <v>237</v>
      </c>
      <c r="D4223">
        <v>5</v>
      </c>
      <c r="E4223">
        <v>32400</v>
      </c>
      <c r="F4223">
        <v>50288400</v>
      </c>
      <c r="G4223" s="1">
        <f t="shared" si="65"/>
        <v>5028.84</v>
      </c>
    </row>
    <row r="4224" spans="1:7" x14ac:dyDescent="0.35">
      <c r="A4224" t="s">
        <v>1079</v>
      </c>
      <c r="B4224" t="s">
        <v>397</v>
      </c>
      <c r="C4224" t="s">
        <v>237</v>
      </c>
      <c r="D4224">
        <v>5</v>
      </c>
      <c r="E4224">
        <v>4980</v>
      </c>
      <c r="F4224">
        <v>380700</v>
      </c>
      <c r="G4224" s="1">
        <f t="shared" si="65"/>
        <v>38.07</v>
      </c>
    </row>
    <row r="4225" spans="1:7" x14ac:dyDescent="0.35">
      <c r="A4225" t="s">
        <v>1079</v>
      </c>
      <c r="B4225" t="s">
        <v>397</v>
      </c>
      <c r="C4225" t="s">
        <v>237</v>
      </c>
      <c r="D4225">
        <v>5</v>
      </c>
      <c r="E4225">
        <v>9722.3617350000004</v>
      </c>
      <c r="F4225">
        <v>940320.59578800004</v>
      </c>
      <c r="G4225" s="1">
        <f t="shared" si="65"/>
        <v>94.032059578800002</v>
      </c>
    </row>
    <row r="4226" spans="1:7" x14ac:dyDescent="0.35">
      <c r="A4226" t="s">
        <v>1079</v>
      </c>
      <c r="B4226" t="s">
        <v>397</v>
      </c>
      <c r="C4226" t="s">
        <v>237</v>
      </c>
      <c r="D4226">
        <v>5</v>
      </c>
      <c r="E4226">
        <v>3060</v>
      </c>
      <c r="F4226">
        <v>157500</v>
      </c>
      <c r="G4226" s="1">
        <f t="shared" si="65"/>
        <v>15.75</v>
      </c>
    </row>
    <row r="4227" spans="1:7" x14ac:dyDescent="0.35">
      <c r="A4227" t="s">
        <v>1079</v>
      </c>
      <c r="B4227" t="s">
        <v>397</v>
      </c>
      <c r="C4227" t="s">
        <v>237</v>
      </c>
      <c r="D4227">
        <v>5</v>
      </c>
      <c r="E4227">
        <v>4140</v>
      </c>
      <c r="F4227">
        <v>171000</v>
      </c>
      <c r="G4227" s="1">
        <f t="shared" ref="G4227:G4290" si="66">+F4227/10000</f>
        <v>17.100000000000001</v>
      </c>
    </row>
    <row r="4228" spans="1:7" x14ac:dyDescent="0.35">
      <c r="A4228" t="s">
        <v>1079</v>
      </c>
      <c r="B4228" t="s">
        <v>397</v>
      </c>
      <c r="C4228" t="s">
        <v>237</v>
      </c>
      <c r="D4228">
        <v>5</v>
      </c>
      <c r="E4228">
        <v>2891.3933609999999</v>
      </c>
      <c r="F4228">
        <v>149761.124656</v>
      </c>
      <c r="G4228" s="1">
        <f t="shared" si="66"/>
        <v>14.9761124656</v>
      </c>
    </row>
    <row r="4229" spans="1:7" x14ac:dyDescent="0.35">
      <c r="A4229" t="s">
        <v>1079</v>
      </c>
      <c r="B4229" t="s">
        <v>397</v>
      </c>
      <c r="C4229" t="s">
        <v>237</v>
      </c>
      <c r="D4229">
        <v>4</v>
      </c>
      <c r="E4229">
        <v>180</v>
      </c>
      <c r="F4229">
        <v>1800</v>
      </c>
      <c r="G4229" s="1">
        <f t="shared" si="66"/>
        <v>0.18</v>
      </c>
    </row>
    <row r="4230" spans="1:7" x14ac:dyDescent="0.35">
      <c r="A4230" t="s">
        <v>1079</v>
      </c>
      <c r="B4230" t="s">
        <v>397</v>
      </c>
      <c r="C4230" t="s">
        <v>237</v>
      </c>
      <c r="D4230">
        <v>4</v>
      </c>
      <c r="E4230">
        <v>240</v>
      </c>
      <c r="F4230">
        <v>2700</v>
      </c>
      <c r="G4230" s="1">
        <f t="shared" si="66"/>
        <v>0.27</v>
      </c>
    </row>
    <row r="4231" spans="1:7" x14ac:dyDescent="0.35">
      <c r="A4231" t="s">
        <v>1079</v>
      </c>
      <c r="B4231" t="s">
        <v>397</v>
      </c>
      <c r="C4231" t="s">
        <v>237</v>
      </c>
      <c r="D4231">
        <v>4</v>
      </c>
      <c r="E4231">
        <v>165.91350299999999</v>
      </c>
      <c r="F4231">
        <v>1220.1578689999999</v>
      </c>
      <c r="G4231" s="1">
        <f t="shared" si="66"/>
        <v>0.12201578689999999</v>
      </c>
    </row>
    <row r="4232" spans="1:7" x14ac:dyDescent="0.35">
      <c r="A4232" t="s">
        <v>1079</v>
      </c>
      <c r="B4232" t="s">
        <v>397</v>
      </c>
      <c r="C4232" t="s">
        <v>237</v>
      </c>
      <c r="D4232">
        <v>5</v>
      </c>
      <c r="E4232">
        <v>4980</v>
      </c>
      <c r="F4232">
        <v>330300</v>
      </c>
      <c r="G4232" s="1">
        <f t="shared" si="66"/>
        <v>33.03</v>
      </c>
    </row>
    <row r="4233" spans="1:7" x14ac:dyDescent="0.35">
      <c r="A4233" t="s">
        <v>1079</v>
      </c>
      <c r="B4233" t="s">
        <v>397</v>
      </c>
      <c r="C4233" t="s">
        <v>237</v>
      </c>
      <c r="D4233">
        <v>4</v>
      </c>
      <c r="E4233">
        <v>120</v>
      </c>
      <c r="F4233">
        <v>900</v>
      </c>
      <c r="G4233" s="1">
        <f t="shared" si="66"/>
        <v>0.09</v>
      </c>
    </row>
    <row r="4234" spans="1:7" x14ac:dyDescent="0.35">
      <c r="A4234" t="s">
        <v>1079</v>
      </c>
      <c r="B4234" t="s">
        <v>397</v>
      </c>
      <c r="C4234" t="s">
        <v>237</v>
      </c>
      <c r="D4234">
        <v>5</v>
      </c>
      <c r="E4234">
        <v>32400</v>
      </c>
      <c r="F4234">
        <v>50266800</v>
      </c>
      <c r="G4234" s="1">
        <f t="shared" si="66"/>
        <v>5026.68</v>
      </c>
    </row>
    <row r="4235" spans="1:7" x14ac:dyDescent="0.35">
      <c r="A4235" t="s">
        <v>1079</v>
      </c>
      <c r="B4235" t="s">
        <v>397</v>
      </c>
      <c r="C4235" t="s">
        <v>237</v>
      </c>
      <c r="D4235">
        <v>4</v>
      </c>
      <c r="E4235">
        <v>420</v>
      </c>
      <c r="F4235">
        <v>7200</v>
      </c>
      <c r="G4235" s="1">
        <f t="shared" si="66"/>
        <v>0.72</v>
      </c>
    </row>
    <row r="4236" spans="1:7" x14ac:dyDescent="0.35">
      <c r="A4236" t="s">
        <v>1079</v>
      </c>
      <c r="B4236" t="s">
        <v>397</v>
      </c>
      <c r="C4236" t="s">
        <v>237</v>
      </c>
      <c r="D4236">
        <v>4</v>
      </c>
      <c r="E4236">
        <v>600</v>
      </c>
      <c r="F4236">
        <v>13500</v>
      </c>
      <c r="G4236" s="1">
        <f t="shared" si="66"/>
        <v>1.35</v>
      </c>
    </row>
    <row r="4237" spans="1:7" x14ac:dyDescent="0.35">
      <c r="A4237" t="s">
        <v>1079</v>
      </c>
      <c r="B4237" t="s">
        <v>397</v>
      </c>
      <c r="C4237" t="s">
        <v>237</v>
      </c>
      <c r="D4237">
        <v>4</v>
      </c>
      <c r="E4237">
        <v>300</v>
      </c>
      <c r="F4237">
        <v>4500</v>
      </c>
      <c r="G4237" s="1">
        <f t="shared" si="66"/>
        <v>0.45</v>
      </c>
    </row>
    <row r="4238" spans="1:7" x14ac:dyDescent="0.35">
      <c r="A4238" t="s">
        <v>1079</v>
      </c>
      <c r="B4238" t="s">
        <v>397</v>
      </c>
      <c r="C4238" t="s">
        <v>237</v>
      </c>
      <c r="D4238">
        <v>5</v>
      </c>
      <c r="E4238">
        <v>120</v>
      </c>
      <c r="F4238">
        <v>900</v>
      </c>
      <c r="G4238" s="1">
        <f t="shared" si="66"/>
        <v>0.09</v>
      </c>
    </row>
    <row r="4239" spans="1:7" x14ac:dyDescent="0.35">
      <c r="A4239" t="s">
        <v>1079</v>
      </c>
      <c r="B4239" t="s">
        <v>397</v>
      </c>
      <c r="C4239" t="s">
        <v>237</v>
      </c>
      <c r="D4239">
        <v>4</v>
      </c>
      <c r="E4239">
        <v>4080</v>
      </c>
      <c r="F4239">
        <v>160200</v>
      </c>
      <c r="G4239" s="1">
        <f t="shared" si="66"/>
        <v>16.02</v>
      </c>
    </row>
    <row r="4240" spans="1:7" x14ac:dyDescent="0.35">
      <c r="A4240" t="s">
        <v>1079</v>
      </c>
      <c r="B4240" t="s">
        <v>397</v>
      </c>
      <c r="C4240" t="s">
        <v>237</v>
      </c>
      <c r="D4240">
        <v>4</v>
      </c>
      <c r="E4240">
        <v>3600</v>
      </c>
      <c r="F4240">
        <v>133200</v>
      </c>
      <c r="G4240" s="1">
        <f t="shared" si="66"/>
        <v>13.32</v>
      </c>
    </row>
    <row r="4241" spans="1:7" x14ac:dyDescent="0.35">
      <c r="A4241" t="s">
        <v>1079</v>
      </c>
      <c r="B4241" t="s">
        <v>397</v>
      </c>
      <c r="C4241" t="s">
        <v>237</v>
      </c>
      <c r="D4241">
        <v>4</v>
      </c>
      <c r="E4241">
        <v>1080</v>
      </c>
      <c r="F4241">
        <v>39600</v>
      </c>
      <c r="G4241" s="1">
        <f t="shared" si="66"/>
        <v>3.96</v>
      </c>
    </row>
    <row r="4242" spans="1:7" x14ac:dyDescent="0.35">
      <c r="A4242" t="s">
        <v>1079</v>
      </c>
      <c r="B4242" t="s">
        <v>397</v>
      </c>
      <c r="C4242" t="s">
        <v>237</v>
      </c>
      <c r="D4242">
        <v>4</v>
      </c>
      <c r="E4242">
        <v>13320</v>
      </c>
      <c r="F4242">
        <v>846000</v>
      </c>
      <c r="G4242" s="1">
        <f t="shared" si="66"/>
        <v>84.6</v>
      </c>
    </row>
    <row r="4243" spans="1:7" x14ac:dyDescent="0.35">
      <c r="A4243" t="s">
        <v>1079</v>
      </c>
      <c r="B4243" t="s">
        <v>397</v>
      </c>
      <c r="C4243" t="s">
        <v>237</v>
      </c>
      <c r="D4243">
        <v>4</v>
      </c>
      <c r="E4243">
        <v>300</v>
      </c>
      <c r="F4243">
        <v>4500</v>
      </c>
      <c r="G4243" s="1">
        <f t="shared" si="66"/>
        <v>0.45</v>
      </c>
    </row>
    <row r="4244" spans="1:7" x14ac:dyDescent="0.35">
      <c r="A4244" t="s">
        <v>1079</v>
      </c>
      <c r="B4244" t="s">
        <v>397</v>
      </c>
      <c r="C4244" t="s">
        <v>237</v>
      </c>
      <c r="D4244">
        <v>4</v>
      </c>
      <c r="E4244">
        <v>240</v>
      </c>
      <c r="F4244">
        <v>2700</v>
      </c>
      <c r="G4244" s="1">
        <f t="shared" si="66"/>
        <v>0.27</v>
      </c>
    </row>
    <row r="4245" spans="1:7" x14ac:dyDescent="0.35">
      <c r="A4245" t="s">
        <v>1079</v>
      </c>
      <c r="B4245" t="s">
        <v>397</v>
      </c>
      <c r="C4245" t="s">
        <v>237</v>
      </c>
      <c r="D4245">
        <v>4</v>
      </c>
      <c r="E4245">
        <v>1620</v>
      </c>
      <c r="F4245">
        <v>60300</v>
      </c>
      <c r="G4245" s="1">
        <f t="shared" si="66"/>
        <v>6.03</v>
      </c>
    </row>
    <row r="4246" spans="1:7" x14ac:dyDescent="0.35">
      <c r="A4246" t="s">
        <v>1079</v>
      </c>
      <c r="B4246" t="s">
        <v>397</v>
      </c>
      <c r="C4246" t="s">
        <v>237</v>
      </c>
      <c r="D4246">
        <v>4</v>
      </c>
      <c r="E4246">
        <v>120</v>
      </c>
      <c r="F4246">
        <v>900</v>
      </c>
      <c r="G4246" s="1">
        <f t="shared" si="66"/>
        <v>0.09</v>
      </c>
    </row>
    <row r="4247" spans="1:7" x14ac:dyDescent="0.35">
      <c r="A4247" t="s">
        <v>1079</v>
      </c>
      <c r="B4247" t="s">
        <v>397</v>
      </c>
      <c r="C4247" t="s">
        <v>237</v>
      </c>
      <c r="D4247">
        <v>4</v>
      </c>
      <c r="E4247">
        <v>600</v>
      </c>
      <c r="F4247">
        <v>9900</v>
      </c>
      <c r="G4247" s="1">
        <f t="shared" si="66"/>
        <v>0.99</v>
      </c>
    </row>
    <row r="4248" spans="1:7" x14ac:dyDescent="0.35">
      <c r="A4248" t="s">
        <v>1079</v>
      </c>
      <c r="B4248" t="s">
        <v>397</v>
      </c>
      <c r="C4248" t="s">
        <v>237</v>
      </c>
      <c r="D4248">
        <v>4</v>
      </c>
      <c r="E4248">
        <v>3076.1433780000002</v>
      </c>
      <c r="F4248">
        <v>111546.237439</v>
      </c>
      <c r="G4248" s="1">
        <f t="shared" si="66"/>
        <v>11.1546237439</v>
      </c>
    </row>
    <row r="4249" spans="1:7" x14ac:dyDescent="0.35">
      <c r="A4249" t="s">
        <v>1079</v>
      </c>
      <c r="B4249" t="s">
        <v>397</v>
      </c>
      <c r="C4249" t="s">
        <v>237</v>
      </c>
      <c r="D4249">
        <v>4</v>
      </c>
      <c r="E4249">
        <v>13020</v>
      </c>
      <c r="F4249">
        <v>2619900</v>
      </c>
      <c r="G4249" s="1">
        <f t="shared" si="66"/>
        <v>261.99</v>
      </c>
    </row>
    <row r="4250" spans="1:7" x14ac:dyDescent="0.35">
      <c r="A4250" t="s">
        <v>1079</v>
      </c>
      <c r="B4250" t="s">
        <v>397</v>
      </c>
      <c r="C4250" t="s">
        <v>237</v>
      </c>
      <c r="D4250">
        <v>4</v>
      </c>
      <c r="E4250">
        <v>9660</v>
      </c>
      <c r="F4250">
        <v>1059300</v>
      </c>
      <c r="G4250" s="1">
        <f t="shared" si="66"/>
        <v>105.93</v>
      </c>
    </row>
    <row r="4251" spans="1:7" x14ac:dyDescent="0.35">
      <c r="A4251" t="s">
        <v>1079</v>
      </c>
      <c r="B4251" t="s">
        <v>397</v>
      </c>
      <c r="C4251" t="s">
        <v>237</v>
      </c>
      <c r="D4251">
        <v>4</v>
      </c>
      <c r="E4251">
        <v>13800</v>
      </c>
      <c r="F4251">
        <v>2556900</v>
      </c>
      <c r="G4251" s="1">
        <f t="shared" si="66"/>
        <v>255.69</v>
      </c>
    </row>
    <row r="4252" spans="1:7" x14ac:dyDescent="0.35">
      <c r="A4252" t="s">
        <v>1079</v>
      </c>
      <c r="B4252" t="s">
        <v>397</v>
      </c>
      <c r="C4252" t="s">
        <v>237</v>
      </c>
      <c r="D4252">
        <v>4</v>
      </c>
      <c r="E4252">
        <v>4320</v>
      </c>
      <c r="F4252">
        <v>254700</v>
      </c>
      <c r="G4252" s="1">
        <f t="shared" si="66"/>
        <v>25.47</v>
      </c>
    </row>
    <row r="4253" spans="1:7" x14ac:dyDescent="0.35">
      <c r="A4253" t="s">
        <v>1079</v>
      </c>
      <c r="B4253" t="s">
        <v>397</v>
      </c>
      <c r="C4253" t="s">
        <v>237</v>
      </c>
      <c r="D4253">
        <v>4</v>
      </c>
      <c r="E4253">
        <v>5700</v>
      </c>
      <c r="F4253">
        <v>251100</v>
      </c>
      <c r="G4253" s="1">
        <f t="shared" si="66"/>
        <v>25.11</v>
      </c>
    </row>
    <row r="4254" spans="1:7" x14ac:dyDescent="0.35">
      <c r="A4254" t="s">
        <v>1079</v>
      </c>
      <c r="B4254" t="s">
        <v>397</v>
      </c>
      <c r="C4254" t="s">
        <v>237</v>
      </c>
      <c r="D4254">
        <v>4</v>
      </c>
      <c r="E4254">
        <v>2640</v>
      </c>
      <c r="F4254">
        <v>105300</v>
      </c>
      <c r="G4254" s="1">
        <f t="shared" si="66"/>
        <v>10.53</v>
      </c>
    </row>
    <row r="4255" spans="1:7" x14ac:dyDescent="0.35">
      <c r="A4255" t="s">
        <v>1079</v>
      </c>
      <c r="B4255" t="s">
        <v>397</v>
      </c>
      <c r="C4255" t="s">
        <v>237</v>
      </c>
      <c r="D4255">
        <v>5</v>
      </c>
      <c r="E4255">
        <v>8040</v>
      </c>
      <c r="F4255">
        <v>1530000</v>
      </c>
      <c r="G4255" s="1">
        <f t="shared" si="66"/>
        <v>153</v>
      </c>
    </row>
    <row r="4256" spans="1:7" x14ac:dyDescent="0.35">
      <c r="A4256" t="s">
        <v>1079</v>
      </c>
      <c r="B4256" t="s">
        <v>397</v>
      </c>
      <c r="C4256" t="s">
        <v>237</v>
      </c>
      <c r="D4256">
        <v>4</v>
      </c>
      <c r="E4256">
        <v>9300</v>
      </c>
      <c r="F4256">
        <v>371700</v>
      </c>
      <c r="G4256" s="1">
        <f t="shared" si="66"/>
        <v>37.17</v>
      </c>
    </row>
    <row r="4257" spans="1:7" x14ac:dyDescent="0.35">
      <c r="A4257" t="s">
        <v>1079</v>
      </c>
      <c r="B4257" t="s">
        <v>397</v>
      </c>
      <c r="C4257" t="s">
        <v>237</v>
      </c>
      <c r="D4257">
        <v>5</v>
      </c>
      <c r="E4257">
        <v>4320</v>
      </c>
      <c r="F4257">
        <v>621000</v>
      </c>
      <c r="G4257" s="1">
        <f t="shared" si="66"/>
        <v>62.1</v>
      </c>
    </row>
    <row r="4258" spans="1:7" x14ac:dyDescent="0.35">
      <c r="A4258" t="s">
        <v>1079</v>
      </c>
      <c r="B4258" t="s">
        <v>397</v>
      </c>
      <c r="C4258" t="s">
        <v>237</v>
      </c>
      <c r="D4258">
        <v>4</v>
      </c>
      <c r="E4258">
        <v>8100</v>
      </c>
      <c r="F4258">
        <v>1340100</v>
      </c>
      <c r="G4258" s="1">
        <f t="shared" si="66"/>
        <v>134.01</v>
      </c>
    </row>
    <row r="4259" spans="1:7" x14ac:dyDescent="0.35">
      <c r="A4259" t="s">
        <v>1079</v>
      </c>
      <c r="B4259" t="s">
        <v>397</v>
      </c>
      <c r="C4259" t="s">
        <v>237</v>
      </c>
      <c r="D4259">
        <v>5</v>
      </c>
      <c r="E4259">
        <v>5280</v>
      </c>
      <c r="F4259">
        <v>243900</v>
      </c>
      <c r="G4259" s="1">
        <f t="shared" si="66"/>
        <v>24.39</v>
      </c>
    </row>
    <row r="4260" spans="1:7" x14ac:dyDescent="0.35">
      <c r="A4260" t="s">
        <v>1079</v>
      </c>
      <c r="B4260" t="s">
        <v>397</v>
      </c>
      <c r="C4260" t="s">
        <v>237</v>
      </c>
      <c r="D4260">
        <v>4</v>
      </c>
      <c r="E4260">
        <v>3540</v>
      </c>
      <c r="F4260">
        <v>283500</v>
      </c>
      <c r="G4260" s="1">
        <f t="shared" si="66"/>
        <v>28.35</v>
      </c>
    </row>
    <row r="4261" spans="1:7" x14ac:dyDescent="0.35">
      <c r="A4261" t="s">
        <v>1079</v>
      </c>
      <c r="B4261" t="s">
        <v>397</v>
      </c>
      <c r="C4261" t="s">
        <v>237</v>
      </c>
      <c r="D4261">
        <v>5</v>
      </c>
      <c r="E4261">
        <v>180</v>
      </c>
      <c r="F4261">
        <v>1800</v>
      </c>
      <c r="G4261" s="1">
        <f t="shared" si="66"/>
        <v>0.18</v>
      </c>
    </row>
    <row r="4262" spans="1:7" x14ac:dyDescent="0.35">
      <c r="A4262" t="s">
        <v>1079</v>
      </c>
      <c r="B4262" t="s">
        <v>397</v>
      </c>
      <c r="C4262" t="s">
        <v>237</v>
      </c>
      <c r="D4262">
        <v>5</v>
      </c>
      <c r="E4262">
        <v>7380</v>
      </c>
      <c r="F4262">
        <v>417600</v>
      </c>
      <c r="G4262" s="1">
        <f t="shared" si="66"/>
        <v>41.76</v>
      </c>
    </row>
    <row r="4263" spans="1:7" x14ac:dyDescent="0.35">
      <c r="A4263" t="s">
        <v>1079</v>
      </c>
      <c r="B4263" t="s">
        <v>397</v>
      </c>
      <c r="C4263" t="s">
        <v>237</v>
      </c>
      <c r="D4263">
        <v>4</v>
      </c>
      <c r="E4263">
        <v>2460</v>
      </c>
      <c r="F4263">
        <v>112500</v>
      </c>
      <c r="G4263" s="1">
        <f t="shared" si="66"/>
        <v>11.25</v>
      </c>
    </row>
    <row r="4264" spans="1:7" x14ac:dyDescent="0.35">
      <c r="A4264" t="s">
        <v>1079</v>
      </c>
      <c r="B4264" t="s">
        <v>397</v>
      </c>
      <c r="C4264" t="s">
        <v>237</v>
      </c>
      <c r="D4264">
        <v>5</v>
      </c>
      <c r="E4264">
        <v>3600</v>
      </c>
      <c r="F4264">
        <v>114300</v>
      </c>
      <c r="G4264" s="1">
        <f t="shared" si="66"/>
        <v>11.43</v>
      </c>
    </row>
    <row r="4265" spans="1:7" x14ac:dyDescent="0.35">
      <c r="A4265" t="s">
        <v>1079</v>
      </c>
      <c r="B4265" t="s">
        <v>397</v>
      </c>
      <c r="C4265" t="s">
        <v>237</v>
      </c>
      <c r="D4265">
        <v>5</v>
      </c>
      <c r="E4265">
        <v>4260</v>
      </c>
      <c r="F4265">
        <v>237600</v>
      </c>
      <c r="G4265" s="1">
        <f t="shared" si="66"/>
        <v>23.76</v>
      </c>
    </row>
    <row r="4266" spans="1:7" x14ac:dyDescent="0.35">
      <c r="A4266" t="s">
        <v>1079</v>
      </c>
      <c r="B4266" t="s">
        <v>397</v>
      </c>
      <c r="C4266" t="s">
        <v>237</v>
      </c>
      <c r="D4266">
        <v>5</v>
      </c>
      <c r="E4266">
        <v>6300</v>
      </c>
      <c r="F4266">
        <v>659700</v>
      </c>
      <c r="G4266" s="1">
        <f t="shared" si="66"/>
        <v>65.97</v>
      </c>
    </row>
    <row r="4267" spans="1:7" x14ac:dyDescent="0.35">
      <c r="A4267" t="s">
        <v>1079</v>
      </c>
      <c r="B4267" t="s">
        <v>397</v>
      </c>
      <c r="C4267" t="s">
        <v>237</v>
      </c>
      <c r="D4267">
        <v>5</v>
      </c>
      <c r="E4267">
        <v>14220</v>
      </c>
      <c r="F4267">
        <v>921600</v>
      </c>
      <c r="G4267" s="1">
        <f t="shared" si="66"/>
        <v>92.16</v>
      </c>
    </row>
    <row r="4268" spans="1:7" x14ac:dyDescent="0.35">
      <c r="A4268" t="s">
        <v>1079</v>
      </c>
      <c r="B4268" t="s">
        <v>397</v>
      </c>
      <c r="C4268" t="s">
        <v>237</v>
      </c>
      <c r="D4268">
        <v>5</v>
      </c>
      <c r="E4268">
        <v>7260</v>
      </c>
      <c r="F4268">
        <v>358200</v>
      </c>
      <c r="G4268" s="1">
        <f t="shared" si="66"/>
        <v>35.82</v>
      </c>
    </row>
    <row r="4269" spans="1:7" x14ac:dyDescent="0.35">
      <c r="A4269" t="s">
        <v>1079</v>
      </c>
      <c r="B4269" t="s">
        <v>397</v>
      </c>
      <c r="C4269" t="s">
        <v>237</v>
      </c>
      <c r="D4269">
        <v>4</v>
      </c>
      <c r="E4269">
        <v>13440</v>
      </c>
      <c r="F4269">
        <v>1504800</v>
      </c>
      <c r="G4269" s="1">
        <f t="shared" si="66"/>
        <v>150.47999999999999</v>
      </c>
    </row>
    <row r="4270" spans="1:7" x14ac:dyDescent="0.35">
      <c r="A4270" t="s">
        <v>1079</v>
      </c>
      <c r="B4270" t="s">
        <v>397</v>
      </c>
      <c r="C4270" t="s">
        <v>237</v>
      </c>
      <c r="D4270">
        <v>4</v>
      </c>
      <c r="E4270">
        <v>120</v>
      </c>
      <c r="F4270">
        <v>900</v>
      </c>
      <c r="G4270" s="1">
        <f t="shared" si="66"/>
        <v>0.09</v>
      </c>
    </row>
    <row r="4271" spans="1:7" x14ac:dyDescent="0.35">
      <c r="A4271" t="s">
        <v>1079</v>
      </c>
      <c r="B4271" t="s">
        <v>397</v>
      </c>
      <c r="C4271" t="s">
        <v>237</v>
      </c>
      <c r="D4271">
        <v>4</v>
      </c>
      <c r="E4271">
        <v>480</v>
      </c>
      <c r="F4271">
        <v>8100</v>
      </c>
      <c r="G4271" s="1">
        <f t="shared" si="66"/>
        <v>0.81</v>
      </c>
    </row>
    <row r="4272" spans="1:7" x14ac:dyDescent="0.35">
      <c r="A4272" t="s">
        <v>1079</v>
      </c>
      <c r="B4272" t="s">
        <v>397</v>
      </c>
      <c r="C4272" t="s">
        <v>237</v>
      </c>
      <c r="D4272">
        <v>4</v>
      </c>
      <c r="E4272">
        <v>900</v>
      </c>
      <c r="F4272">
        <v>19800</v>
      </c>
      <c r="G4272" s="1">
        <f t="shared" si="66"/>
        <v>1.98</v>
      </c>
    </row>
    <row r="4273" spans="1:7" x14ac:dyDescent="0.35">
      <c r="A4273" t="s">
        <v>1079</v>
      </c>
      <c r="B4273" t="s">
        <v>397</v>
      </c>
      <c r="C4273" t="s">
        <v>237</v>
      </c>
      <c r="D4273">
        <v>5</v>
      </c>
      <c r="E4273">
        <v>7500</v>
      </c>
      <c r="F4273">
        <v>592200</v>
      </c>
      <c r="G4273" s="1">
        <f t="shared" si="66"/>
        <v>59.22</v>
      </c>
    </row>
    <row r="4274" spans="1:7" x14ac:dyDescent="0.35">
      <c r="A4274" t="s">
        <v>1079</v>
      </c>
      <c r="B4274" t="s">
        <v>397</v>
      </c>
      <c r="C4274" t="s">
        <v>237</v>
      </c>
      <c r="D4274">
        <v>4</v>
      </c>
      <c r="E4274">
        <v>1500</v>
      </c>
      <c r="F4274">
        <v>72000</v>
      </c>
      <c r="G4274" s="1">
        <f t="shared" si="66"/>
        <v>7.2</v>
      </c>
    </row>
    <row r="4275" spans="1:7" x14ac:dyDescent="0.35">
      <c r="A4275" t="s">
        <v>1079</v>
      </c>
      <c r="B4275" t="s">
        <v>397</v>
      </c>
      <c r="C4275" t="s">
        <v>237</v>
      </c>
      <c r="D4275">
        <v>4</v>
      </c>
      <c r="E4275">
        <v>1920</v>
      </c>
      <c r="F4275">
        <v>143100</v>
      </c>
      <c r="G4275" s="1">
        <f t="shared" si="66"/>
        <v>14.31</v>
      </c>
    </row>
    <row r="4276" spans="1:7" x14ac:dyDescent="0.35">
      <c r="A4276" t="s">
        <v>1079</v>
      </c>
      <c r="B4276" t="s">
        <v>397</v>
      </c>
      <c r="C4276" t="s">
        <v>237</v>
      </c>
      <c r="D4276">
        <v>4</v>
      </c>
      <c r="E4276">
        <v>15900</v>
      </c>
      <c r="F4276">
        <v>918000</v>
      </c>
      <c r="G4276" s="1">
        <f t="shared" si="66"/>
        <v>91.8</v>
      </c>
    </row>
    <row r="4277" spans="1:7" x14ac:dyDescent="0.35">
      <c r="A4277" t="s">
        <v>1079</v>
      </c>
      <c r="B4277" t="s">
        <v>397</v>
      </c>
      <c r="C4277" t="s">
        <v>237</v>
      </c>
      <c r="D4277">
        <v>5</v>
      </c>
      <c r="E4277">
        <v>16740</v>
      </c>
      <c r="F4277">
        <v>1146600</v>
      </c>
      <c r="G4277" s="1">
        <f t="shared" si="66"/>
        <v>114.66</v>
      </c>
    </row>
    <row r="4278" spans="1:7" x14ac:dyDescent="0.35">
      <c r="A4278" t="s">
        <v>1079</v>
      </c>
      <c r="B4278" t="s">
        <v>397</v>
      </c>
      <c r="C4278" t="s">
        <v>237</v>
      </c>
      <c r="D4278">
        <v>5</v>
      </c>
      <c r="E4278">
        <v>4320</v>
      </c>
      <c r="F4278">
        <v>174600</v>
      </c>
      <c r="G4278" s="1">
        <f t="shared" si="66"/>
        <v>17.46</v>
      </c>
    </row>
    <row r="4279" spans="1:7" x14ac:dyDescent="0.35">
      <c r="A4279" t="s">
        <v>1079</v>
      </c>
      <c r="B4279" t="s">
        <v>397</v>
      </c>
      <c r="C4279" t="s">
        <v>237</v>
      </c>
      <c r="D4279">
        <v>5</v>
      </c>
      <c r="E4279">
        <v>10440</v>
      </c>
      <c r="F4279">
        <v>852300</v>
      </c>
      <c r="G4279" s="1">
        <f t="shared" si="66"/>
        <v>85.23</v>
      </c>
    </row>
    <row r="4280" spans="1:7" x14ac:dyDescent="0.35">
      <c r="A4280" t="s">
        <v>1079</v>
      </c>
      <c r="B4280" t="s">
        <v>397</v>
      </c>
      <c r="C4280" t="s">
        <v>237</v>
      </c>
      <c r="D4280">
        <v>5</v>
      </c>
      <c r="E4280">
        <v>7920</v>
      </c>
      <c r="F4280">
        <v>499500</v>
      </c>
      <c r="G4280" s="1">
        <f t="shared" si="66"/>
        <v>49.95</v>
      </c>
    </row>
    <row r="4281" spans="1:7" x14ac:dyDescent="0.35">
      <c r="A4281" t="s">
        <v>1079</v>
      </c>
      <c r="B4281" t="s">
        <v>397</v>
      </c>
      <c r="C4281" t="s">
        <v>237</v>
      </c>
      <c r="D4281">
        <v>4</v>
      </c>
      <c r="E4281">
        <v>2580</v>
      </c>
      <c r="F4281">
        <v>118800</v>
      </c>
      <c r="G4281" s="1">
        <f t="shared" si="66"/>
        <v>11.88</v>
      </c>
    </row>
    <row r="4282" spans="1:7" x14ac:dyDescent="0.35">
      <c r="A4282" t="s">
        <v>1079</v>
      </c>
      <c r="B4282" t="s">
        <v>397</v>
      </c>
      <c r="C4282" t="s">
        <v>237</v>
      </c>
      <c r="D4282">
        <v>5</v>
      </c>
      <c r="E4282">
        <v>25860</v>
      </c>
      <c r="F4282">
        <v>1462500</v>
      </c>
      <c r="G4282" s="1">
        <f t="shared" si="66"/>
        <v>146.25</v>
      </c>
    </row>
    <row r="4283" spans="1:7" x14ac:dyDescent="0.35">
      <c r="A4283" t="s">
        <v>1079</v>
      </c>
      <c r="B4283" t="s">
        <v>397</v>
      </c>
      <c r="C4283" t="s">
        <v>237</v>
      </c>
      <c r="D4283">
        <v>5</v>
      </c>
      <c r="E4283">
        <v>3600</v>
      </c>
      <c r="F4283">
        <v>160200</v>
      </c>
      <c r="G4283" s="1">
        <f t="shared" si="66"/>
        <v>16.02</v>
      </c>
    </row>
    <row r="4284" spans="1:7" x14ac:dyDescent="0.35">
      <c r="A4284" t="s">
        <v>1079</v>
      </c>
      <c r="B4284" t="s">
        <v>397</v>
      </c>
      <c r="C4284" t="s">
        <v>237</v>
      </c>
      <c r="D4284">
        <v>5</v>
      </c>
      <c r="E4284">
        <v>10380</v>
      </c>
      <c r="F4284">
        <v>803700</v>
      </c>
      <c r="G4284" s="1">
        <f t="shared" si="66"/>
        <v>80.37</v>
      </c>
    </row>
    <row r="4285" spans="1:7" x14ac:dyDescent="0.35">
      <c r="A4285" t="s">
        <v>1079</v>
      </c>
      <c r="B4285" t="s">
        <v>397</v>
      </c>
      <c r="C4285" t="s">
        <v>237</v>
      </c>
      <c r="D4285">
        <v>5</v>
      </c>
      <c r="E4285">
        <v>7440</v>
      </c>
      <c r="F4285">
        <v>639000</v>
      </c>
      <c r="G4285" s="1">
        <f t="shared" si="66"/>
        <v>63.9</v>
      </c>
    </row>
    <row r="4286" spans="1:7" x14ac:dyDescent="0.35">
      <c r="A4286" t="s">
        <v>1079</v>
      </c>
      <c r="B4286" t="s">
        <v>397</v>
      </c>
      <c r="C4286" t="s">
        <v>237</v>
      </c>
      <c r="D4286">
        <v>5</v>
      </c>
      <c r="E4286">
        <v>3780</v>
      </c>
      <c r="F4286">
        <v>139500</v>
      </c>
      <c r="G4286" s="1">
        <f t="shared" si="66"/>
        <v>13.95</v>
      </c>
    </row>
    <row r="4287" spans="1:7" x14ac:dyDescent="0.35">
      <c r="A4287" t="s">
        <v>1079</v>
      </c>
      <c r="B4287" t="s">
        <v>397</v>
      </c>
      <c r="C4287" t="s">
        <v>237</v>
      </c>
      <c r="D4287">
        <v>5</v>
      </c>
      <c r="E4287">
        <v>5700</v>
      </c>
      <c r="F4287">
        <v>176400</v>
      </c>
      <c r="G4287" s="1">
        <f t="shared" si="66"/>
        <v>17.64</v>
      </c>
    </row>
    <row r="4288" spans="1:7" x14ac:dyDescent="0.35">
      <c r="A4288" t="s">
        <v>1079</v>
      </c>
      <c r="B4288" t="s">
        <v>397</v>
      </c>
      <c r="C4288" t="s">
        <v>237</v>
      </c>
      <c r="D4288">
        <v>4</v>
      </c>
      <c r="E4288">
        <v>6900</v>
      </c>
      <c r="F4288">
        <v>311400</v>
      </c>
      <c r="G4288" s="1">
        <f t="shared" si="66"/>
        <v>31.14</v>
      </c>
    </row>
    <row r="4289" spans="1:7" x14ac:dyDescent="0.35">
      <c r="A4289" t="s">
        <v>1079</v>
      </c>
      <c r="B4289" t="s">
        <v>397</v>
      </c>
      <c r="C4289" t="s">
        <v>237</v>
      </c>
      <c r="D4289">
        <v>4</v>
      </c>
      <c r="E4289">
        <v>960</v>
      </c>
      <c r="F4289">
        <v>23400</v>
      </c>
      <c r="G4289" s="1">
        <f t="shared" si="66"/>
        <v>2.34</v>
      </c>
    </row>
    <row r="4290" spans="1:7" x14ac:dyDescent="0.35">
      <c r="A4290" t="s">
        <v>1079</v>
      </c>
      <c r="B4290" t="s">
        <v>397</v>
      </c>
      <c r="C4290" t="s">
        <v>237</v>
      </c>
      <c r="D4290">
        <v>4</v>
      </c>
      <c r="E4290">
        <v>480</v>
      </c>
      <c r="F4290">
        <v>6300</v>
      </c>
      <c r="G4290" s="1">
        <f t="shared" si="66"/>
        <v>0.63</v>
      </c>
    </row>
    <row r="4291" spans="1:7" x14ac:dyDescent="0.35">
      <c r="A4291" t="s">
        <v>1079</v>
      </c>
      <c r="B4291" t="s">
        <v>397</v>
      </c>
      <c r="C4291" t="s">
        <v>237</v>
      </c>
      <c r="D4291">
        <v>5</v>
      </c>
      <c r="E4291">
        <v>4140</v>
      </c>
      <c r="F4291">
        <v>147600</v>
      </c>
      <c r="G4291" s="1">
        <f t="shared" ref="G4291:G4354" si="67">+F4291/10000</f>
        <v>14.76</v>
      </c>
    </row>
    <row r="4292" spans="1:7" x14ac:dyDescent="0.35">
      <c r="A4292" t="s">
        <v>1079</v>
      </c>
      <c r="B4292" t="s">
        <v>397</v>
      </c>
      <c r="C4292" t="s">
        <v>237</v>
      </c>
      <c r="D4292">
        <v>4</v>
      </c>
      <c r="E4292">
        <v>3420</v>
      </c>
      <c r="F4292">
        <v>246600</v>
      </c>
      <c r="G4292" s="1">
        <f t="shared" si="67"/>
        <v>24.66</v>
      </c>
    </row>
    <row r="4293" spans="1:7" x14ac:dyDescent="0.35">
      <c r="A4293" t="s">
        <v>1079</v>
      </c>
      <c r="B4293" t="s">
        <v>397</v>
      </c>
      <c r="C4293" t="s">
        <v>237</v>
      </c>
      <c r="D4293">
        <v>5</v>
      </c>
      <c r="E4293">
        <v>6720</v>
      </c>
      <c r="F4293">
        <v>230400</v>
      </c>
      <c r="G4293" s="1">
        <f t="shared" si="67"/>
        <v>23.04</v>
      </c>
    </row>
    <row r="4294" spans="1:7" x14ac:dyDescent="0.35">
      <c r="A4294" t="s">
        <v>1079</v>
      </c>
      <c r="B4294" t="s">
        <v>397</v>
      </c>
      <c r="C4294" t="s">
        <v>237</v>
      </c>
      <c r="D4294">
        <v>4</v>
      </c>
      <c r="E4294">
        <v>3420</v>
      </c>
      <c r="F4294">
        <v>162000</v>
      </c>
      <c r="G4294" s="1">
        <f t="shared" si="67"/>
        <v>16.2</v>
      </c>
    </row>
    <row r="4295" spans="1:7" x14ac:dyDescent="0.35">
      <c r="A4295" t="s">
        <v>1079</v>
      </c>
      <c r="B4295" t="s">
        <v>397</v>
      </c>
      <c r="C4295" t="s">
        <v>237</v>
      </c>
      <c r="D4295">
        <v>4</v>
      </c>
      <c r="E4295">
        <v>4680</v>
      </c>
      <c r="F4295">
        <v>232200</v>
      </c>
      <c r="G4295" s="1">
        <f t="shared" si="67"/>
        <v>23.22</v>
      </c>
    </row>
    <row r="4296" spans="1:7" x14ac:dyDescent="0.35">
      <c r="A4296" t="s">
        <v>1079</v>
      </c>
      <c r="B4296" t="s">
        <v>397</v>
      </c>
      <c r="C4296" t="s">
        <v>237</v>
      </c>
      <c r="D4296">
        <v>4</v>
      </c>
      <c r="E4296">
        <v>1980</v>
      </c>
      <c r="F4296">
        <v>117900</v>
      </c>
      <c r="G4296" s="1">
        <f t="shared" si="67"/>
        <v>11.79</v>
      </c>
    </row>
    <row r="4297" spans="1:7" x14ac:dyDescent="0.35">
      <c r="A4297" t="s">
        <v>1079</v>
      </c>
      <c r="B4297" t="s">
        <v>397</v>
      </c>
      <c r="C4297" t="s">
        <v>237</v>
      </c>
      <c r="D4297">
        <v>4</v>
      </c>
      <c r="E4297">
        <v>3840</v>
      </c>
      <c r="F4297">
        <v>180000</v>
      </c>
      <c r="G4297" s="1">
        <f t="shared" si="67"/>
        <v>18</v>
      </c>
    </row>
    <row r="4298" spans="1:7" x14ac:dyDescent="0.35">
      <c r="A4298" t="s">
        <v>1079</v>
      </c>
      <c r="B4298" t="s">
        <v>397</v>
      </c>
      <c r="C4298" t="s">
        <v>237</v>
      </c>
      <c r="D4298">
        <v>4</v>
      </c>
      <c r="E4298">
        <v>6720</v>
      </c>
      <c r="F4298">
        <v>496800</v>
      </c>
      <c r="G4298" s="1">
        <f t="shared" si="67"/>
        <v>49.68</v>
      </c>
    </row>
    <row r="4299" spans="1:7" x14ac:dyDescent="0.35">
      <c r="A4299" t="s">
        <v>1079</v>
      </c>
      <c r="B4299" t="s">
        <v>397</v>
      </c>
      <c r="C4299" t="s">
        <v>237</v>
      </c>
      <c r="D4299">
        <v>4</v>
      </c>
      <c r="E4299">
        <v>8340</v>
      </c>
      <c r="F4299">
        <v>539100</v>
      </c>
      <c r="G4299" s="1">
        <f t="shared" si="67"/>
        <v>53.91</v>
      </c>
    </row>
    <row r="4300" spans="1:7" x14ac:dyDescent="0.35">
      <c r="A4300" t="s">
        <v>1079</v>
      </c>
      <c r="B4300" t="s">
        <v>397</v>
      </c>
      <c r="C4300" t="s">
        <v>237</v>
      </c>
      <c r="D4300">
        <v>5</v>
      </c>
      <c r="E4300">
        <v>3275.6525660000002</v>
      </c>
      <c r="F4300">
        <v>234970.60980599999</v>
      </c>
      <c r="G4300" s="1">
        <f t="shared" si="67"/>
        <v>23.497060980600001</v>
      </c>
    </row>
    <row r="4301" spans="1:7" x14ac:dyDescent="0.35">
      <c r="A4301" t="s">
        <v>1079</v>
      </c>
      <c r="B4301" t="s">
        <v>397</v>
      </c>
      <c r="C4301" t="s">
        <v>237</v>
      </c>
      <c r="D4301">
        <v>4</v>
      </c>
      <c r="E4301">
        <v>180</v>
      </c>
      <c r="F4301">
        <v>1800</v>
      </c>
      <c r="G4301" s="1">
        <f t="shared" si="67"/>
        <v>0.18</v>
      </c>
    </row>
    <row r="4302" spans="1:7" x14ac:dyDescent="0.35">
      <c r="A4302" t="s">
        <v>1079</v>
      </c>
      <c r="B4302" t="s">
        <v>397</v>
      </c>
      <c r="C4302" t="s">
        <v>237</v>
      </c>
      <c r="D4302">
        <v>4</v>
      </c>
      <c r="E4302">
        <v>120</v>
      </c>
      <c r="F4302">
        <v>900</v>
      </c>
      <c r="G4302" s="1">
        <f t="shared" si="67"/>
        <v>0.09</v>
      </c>
    </row>
    <row r="4303" spans="1:7" x14ac:dyDescent="0.35">
      <c r="A4303" t="s">
        <v>1079</v>
      </c>
      <c r="B4303" t="s">
        <v>397</v>
      </c>
      <c r="C4303" t="s">
        <v>237</v>
      </c>
      <c r="D4303">
        <v>4</v>
      </c>
      <c r="E4303">
        <v>120</v>
      </c>
      <c r="F4303">
        <v>900</v>
      </c>
      <c r="G4303" s="1">
        <f t="shared" si="67"/>
        <v>0.09</v>
      </c>
    </row>
    <row r="4304" spans="1:7" x14ac:dyDescent="0.35">
      <c r="A4304" t="s">
        <v>1079</v>
      </c>
      <c r="B4304" t="s">
        <v>397</v>
      </c>
      <c r="C4304" t="s">
        <v>237</v>
      </c>
      <c r="D4304">
        <v>4</v>
      </c>
      <c r="E4304">
        <v>120</v>
      </c>
      <c r="F4304">
        <v>900</v>
      </c>
      <c r="G4304" s="1">
        <f t="shared" si="67"/>
        <v>0.09</v>
      </c>
    </row>
    <row r="4305" spans="1:7" x14ac:dyDescent="0.35">
      <c r="A4305" t="s">
        <v>1079</v>
      </c>
      <c r="B4305" t="s">
        <v>397</v>
      </c>
      <c r="C4305" t="s">
        <v>237</v>
      </c>
      <c r="D4305">
        <v>4</v>
      </c>
      <c r="E4305">
        <v>2880</v>
      </c>
      <c r="F4305">
        <v>134100</v>
      </c>
      <c r="G4305" s="1">
        <f t="shared" si="67"/>
        <v>13.41</v>
      </c>
    </row>
    <row r="4306" spans="1:7" x14ac:dyDescent="0.35">
      <c r="A4306" t="s">
        <v>1079</v>
      </c>
      <c r="B4306" t="s">
        <v>397</v>
      </c>
      <c r="C4306" t="s">
        <v>237</v>
      </c>
      <c r="D4306">
        <v>4</v>
      </c>
      <c r="E4306">
        <v>120</v>
      </c>
      <c r="F4306">
        <v>900</v>
      </c>
      <c r="G4306" s="1">
        <f t="shared" si="67"/>
        <v>0.09</v>
      </c>
    </row>
    <row r="4307" spans="1:7" x14ac:dyDescent="0.35">
      <c r="A4307" t="s">
        <v>1079</v>
      </c>
      <c r="B4307" t="s">
        <v>397</v>
      </c>
      <c r="C4307" t="s">
        <v>237</v>
      </c>
      <c r="D4307">
        <v>4</v>
      </c>
      <c r="E4307">
        <v>120</v>
      </c>
      <c r="F4307">
        <v>900</v>
      </c>
      <c r="G4307" s="1">
        <f t="shared" si="67"/>
        <v>0.09</v>
      </c>
    </row>
    <row r="4308" spans="1:7" x14ac:dyDescent="0.35">
      <c r="A4308" t="s">
        <v>1079</v>
      </c>
      <c r="B4308" t="s">
        <v>397</v>
      </c>
      <c r="C4308" t="s">
        <v>237</v>
      </c>
      <c r="D4308">
        <v>5</v>
      </c>
      <c r="E4308">
        <v>1320</v>
      </c>
      <c r="F4308">
        <v>41400</v>
      </c>
      <c r="G4308" s="1">
        <f t="shared" si="67"/>
        <v>4.1399999999999997</v>
      </c>
    </row>
    <row r="4309" spans="1:7" x14ac:dyDescent="0.35">
      <c r="A4309" t="s">
        <v>1079</v>
      </c>
      <c r="B4309" t="s">
        <v>397</v>
      </c>
      <c r="C4309" t="s">
        <v>237</v>
      </c>
      <c r="D4309">
        <v>4</v>
      </c>
      <c r="E4309">
        <v>12360</v>
      </c>
      <c r="F4309">
        <v>1294200</v>
      </c>
      <c r="G4309" s="1">
        <f t="shared" si="67"/>
        <v>129.41999999999999</v>
      </c>
    </row>
    <row r="4310" spans="1:7" x14ac:dyDescent="0.35">
      <c r="A4310" t="s">
        <v>1079</v>
      </c>
      <c r="B4310" t="s">
        <v>397</v>
      </c>
      <c r="C4310" t="s">
        <v>237</v>
      </c>
      <c r="D4310">
        <v>4</v>
      </c>
      <c r="E4310">
        <v>120</v>
      </c>
      <c r="F4310">
        <v>900</v>
      </c>
      <c r="G4310" s="1">
        <f t="shared" si="67"/>
        <v>0.09</v>
      </c>
    </row>
    <row r="4311" spans="1:7" x14ac:dyDescent="0.35">
      <c r="A4311" t="s">
        <v>1079</v>
      </c>
      <c r="B4311" t="s">
        <v>397</v>
      </c>
      <c r="C4311" t="s">
        <v>237</v>
      </c>
      <c r="D4311">
        <v>4</v>
      </c>
      <c r="E4311">
        <v>2936.3241349999998</v>
      </c>
      <c r="F4311">
        <v>257376.32454</v>
      </c>
      <c r="G4311" s="1">
        <f t="shared" si="67"/>
        <v>25.737632454</v>
      </c>
    </row>
    <row r="4312" spans="1:7" x14ac:dyDescent="0.35">
      <c r="A4312" t="s">
        <v>1079</v>
      </c>
      <c r="B4312" t="s">
        <v>397</v>
      </c>
      <c r="C4312" t="s">
        <v>237</v>
      </c>
      <c r="D4312">
        <v>4</v>
      </c>
      <c r="E4312">
        <v>6120</v>
      </c>
      <c r="F4312">
        <v>518400</v>
      </c>
      <c r="G4312" s="1">
        <f t="shared" si="67"/>
        <v>51.84</v>
      </c>
    </row>
    <row r="4313" spans="1:7" x14ac:dyDescent="0.35">
      <c r="A4313" t="s">
        <v>1079</v>
      </c>
      <c r="B4313" t="s">
        <v>397</v>
      </c>
      <c r="C4313" t="s">
        <v>237</v>
      </c>
      <c r="D4313">
        <v>4</v>
      </c>
      <c r="E4313">
        <v>3120</v>
      </c>
      <c r="F4313">
        <v>216000</v>
      </c>
      <c r="G4313" s="1">
        <f t="shared" si="67"/>
        <v>21.6</v>
      </c>
    </row>
    <row r="4314" spans="1:7" x14ac:dyDescent="0.35">
      <c r="A4314" t="s">
        <v>1079</v>
      </c>
      <c r="B4314" t="s">
        <v>397</v>
      </c>
      <c r="C4314" t="s">
        <v>237</v>
      </c>
      <c r="D4314">
        <v>4</v>
      </c>
      <c r="E4314">
        <v>1920</v>
      </c>
      <c r="F4314">
        <v>117000</v>
      </c>
      <c r="G4314" s="1">
        <f t="shared" si="67"/>
        <v>11.7</v>
      </c>
    </row>
    <row r="4315" spans="1:7" x14ac:dyDescent="0.35">
      <c r="A4315" t="s">
        <v>1079</v>
      </c>
      <c r="B4315" t="s">
        <v>397</v>
      </c>
      <c r="C4315" t="s">
        <v>237</v>
      </c>
      <c r="D4315">
        <v>4</v>
      </c>
      <c r="E4315">
        <v>300</v>
      </c>
      <c r="F4315">
        <v>4500</v>
      </c>
      <c r="G4315" s="1">
        <f t="shared" si="67"/>
        <v>0.45</v>
      </c>
    </row>
    <row r="4316" spans="1:7" x14ac:dyDescent="0.35">
      <c r="A4316" t="s">
        <v>1079</v>
      </c>
      <c r="B4316" t="s">
        <v>397</v>
      </c>
      <c r="C4316" t="s">
        <v>237</v>
      </c>
      <c r="D4316">
        <v>4</v>
      </c>
      <c r="E4316">
        <v>120</v>
      </c>
      <c r="F4316">
        <v>900</v>
      </c>
      <c r="G4316" s="1">
        <f t="shared" si="67"/>
        <v>0.09</v>
      </c>
    </row>
    <row r="4317" spans="1:7" x14ac:dyDescent="0.35">
      <c r="A4317" t="s">
        <v>1079</v>
      </c>
      <c r="B4317" t="s">
        <v>397</v>
      </c>
      <c r="C4317" t="s">
        <v>237</v>
      </c>
      <c r="D4317">
        <v>4</v>
      </c>
      <c r="E4317">
        <v>600</v>
      </c>
      <c r="F4317">
        <v>13500</v>
      </c>
      <c r="G4317" s="1">
        <f t="shared" si="67"/>
        <v>1.35</v>
      </c>
    </row>
    <row r="4318" spans="1:7" x14ac:dyDescent="0.35">
      <c r="A4318" t="s">
        <v>1079</v>
      </c>
      <c r="B4318" t="s">
        <v>397</v>
      </c>
      <c r="C4318" t="s">
        <v>237</v>
      </c>
      <c r="D4318">
        <v>4</v>
      </c>
      <c r="E4318">
        <v>120</v>
      </c>
      <c r="F4318">
        <v>900</v>
      </c>
      <c r="G4318" s="1">
        <f t="shared" si="67"/>
        <v>0.09</v>
      </c>
    </row>
    <row r="4319" spans="1:7" x14ac:dyDescent="0.35">
      <c r="A4319" t="s">
        <v>1079</v>
      </c>
      <c r="B4319" t="s">
        <v>397</v>
      </c>
      <c r="C4319" t="s">
        <v>237</v>
      </c>
      <c r="D4319">
        <v>4</v>
      </c>
      <c r="E4319">
        <v>240</v>
      </c>
      <c r="F4319">
        <v>2700</v>
      </c>
      <c r="G4319" s="1">
        <f t="shared" si="67"/>
        <v>0.27</v>
      </c>
    </row>
    <row r="4320" spans="1:7" x14ac:dyDescent="0.35">
      <c r="A4320" t="s">
        <v>1079</v>
      </c>
      <c r="B4320" t="s">
        <v>397</v>
      </c>
      <c r="C4320" t="s">
        <v>237</v>
      </c>
      <c r="D4320">
        <v>4</v>
      </c>
      <c r="E4320">
        <v>420</v>
      </c>
      <c r="F4320">
        <v>6300</v>
      </c>
      <c r="G4320" s="1">
        <f t="shared" si="67"/>
        <v>0.63</v>
      </c>
    </row>
    <row r="4321" spans="1:7" x14ac:dyDescent="0.35">
      <c r="A4321" t="s">
        <v>1079</v>
      </c>
      <c r="B4321" t="s">
        <v>397</v>
      </c>
      <c r="C4321" t="s">
        <v>237</v>
      </c>
      <c r="D4321">
        <v>4</v>
      </c>
      <c r="E4321">
        <v>1740</v>
      </c>
      <c r="F4321">
        <v>50400</v>
      </c>
      <c r="G4321" s="1">
        <f t="shared" si="67"/>
        <v>5.04</v>
      </c>
    </row>
    <row r="4322" spans="1:7" x14ac:dyDescent="0.35">
      <c r="A4322" t="s">
        <v>1079</v>
      </c>
      <c r="B4322" t="s">
        <v>397</v>
      </c>
      <c r="C4322" t="s">
        <v>237</v>
      </c>
      <c r="D4322">
        <v>4</v>
      </c>
      <c r="E4322">
        <v>5400</v>
      </c>
      <c r="F4322">
        <v>823500</v>
      </c>
      <c r="G4322" s="1">
        <f t="shared" si="67"/>
        <v>82.35</v>
      </c>
    </row>
    <row r="4323" spans="1:7" x14ac:dyDescent="0.35">
      <c r="A4323" t="s">
        <v>1079</v>
      </c>
      <c r="B4323" t="s">
        <v>397</v>
      </c>
      <c r="C4323" t="s">
        <v>237</v>
      </c>
      <c r="D4323">
        <v>4</v>
      </c>
      <c r="E4323">
        <v>360</v>
      </c>
      <c r="F4323">
        <v>5400</v>
      </c>
      <c r="G4323" s="1">
        <f t="shared" si="67"/>
        <v>0.54</v>
      </c>
    </row>
    <row r="4324" spans="1:7" x14ac:dyDescent="0.35">
      <c r="A4324" t="s">
        <v>1079</v>
      </c>
      <c r="B4324" t="s">
        <v>397</v>
      </c>
      <c r="C4324" t="s">
        <v>237</v>
      </c>
      <c r="D4324">
        <v>4</v>
      </c>
      <c r="E4324">
        <v>360</v>
      </c>
      <c r="F4324">
        <v>4500</v>
      </c>
      <c r="G4324" s="1">
        <f t="shared" si="67"/>
        <v>0.45</v>
      </c>
    </row>
    <row r="4325" spans="1:7" x14ac:dyDescent="0.35">
      <c r="A4325" t="s">
        <v>1079</v>
      </c>
      <c r="B4325" t="s">
        <v>397</v>
      </c>
      <c r="C4325" t="s">
        <v>237</v>
      </c>
      <c r="D4325">
        <v>4</v>
      </c>
      <c r="E4325">
        <v>1980</v>
      </c>
      <c r="F4325">
        <v>85500</v>
      </c>
      <c r="G4325" s="1">
        <f t="shared" si="67"/>
        <v>8.5500000000000007</v>
      </c>
    </row>
    <row r="4326" spans="1:7" x14ac:dyDescent="0.35">
      <c r="A4326" t="s">
        <v>1079</v>
      </c>
      <c r="B4326" t="s">
        <v>397</v>
      </c>
      <c r="C4326" t="s">
        <v>237</v>
      </c>
      <c r="D4326">
        <v>4</v>
      </c>
      <c r="E4326">
        <v>4200</v>
      </c>
      <c r="F4326">
        <v>423900</v>
      </c>
      <c r="G4326" s="1">
        <f t="shared" si="67"/>
        <v>42.39</v>
      </c>
    </row>
    <row r="4327" spans="1:7" x14ac:dyDescent="0.35">
      <c r="A4327" t="s">
        <v>1079</v>
      </c>
      <c r="B4327" t="s">
        <v>397</v>
      </c>
      <c r="C4327" t="s">
        <v>237</v>
      </c>
      <c r="D4327">
        <v>4</v>
      </c>
      <c r="E4327">
        <v>780</v>
      </c>
      <c r="F4327">
        <v>24300</v>
      </c>
      <c r="G4327" s="1">
        <f t="shared" si="67"/>
        <v>2.4300000000000002</v>
      </c>
    </row>
    <row r="4328" spans="1:7" x14ac:dyDescent="0.35">
      <c r="A4328" t="s">
        <v>1079</v>
      </c>
      <c r="B4328" t="s">
        <v>397</v>
      </c>
      <c r="C4328" t="s">
        <v>237</v>
      </c>
      <c r="D4328">
        <v>4</v>
      </c>
      <c r="E4328">
        <v>720</v>
      </c>
      <c r="F4328">
        <v>25200</v>
      </c>
      <c r="G4328" s="1">
        <f t="shared" si="67"/>
        <v>2.52</v>
      </c>
    </row>
    <row r="4329" spans="1:7" x14ac:dyDescent="0.35">
      <c r="A4329" t="s">
        <v>1079</v>
      </c>
      <c r="B4329" t="s">
        <v>397</v>
      </c>
      <c r="C4329" t="s">
        <v>237</v>
      </c>
      <c r="D4329">
        <v>4</v>
      </c>
      <c r="E4329">
        <v>360</v>
      </c>
      <c r="F4329">
        <v>6300</v>
      </c>
      <c r="G4329" s="1">
        <f t="shared" si="67"/>
        <v>0.63</v>
      </c>
    </row>
    <row r="4330" spans="1:7" x14ac:dyDescent="0.35">
      <c r="A4330" t="s">
        <v>1079</v>
      </c>
      <c r="B4330" t="s">
        <v>397</v>
      </c>
      <c r="C4330" t="s">
        <v>237</v>
      </c>
      <c r="D4330">
        <v>4</v>
      </c>
      <c r="E4330">
        <v>660</v>
      </c>
      <c r="F4330">
        <v>13500</v>
      </c>
      <c r="G4330" s="1">
        <f t="shared" si="67"/>
        <v>1.35</v>
      </c>
    </row>
    <row r="4331" spans="1:7" x14ac:dyDescent="0.35">
      <c r="A4331" t="s">
        <v>1079</v>
      </c>
      <c r="B4331" t="s">
        <v>397</v>
      </c>
      <c r="C4331" t="s">
        <v>237</v>
      </c>
      <c r="D4331">
        <v>4</v>
      </c>
      <c r="E4331">
        <v>120</v>
      </c>
      <c r="F4331">
        <v>900</v>
      </c>
      <c r="G4331" s="1">
        <f t="shared" si="67"/>
        <v>0.09</v>
      </c>
    </row>
    <row r="4332" spans="1:7" x14ac:dyDescent="0.35">
      <c r="A4332" t="s">
        <v>1079</v>
      </c>
      <c r="B4332" t="s">
        <v>397</v>
      </c>
      <c r="C4332" t="s">
        <v>237</v>
      </c>
      <c r="D4332">
        <v>4</v>
      </c>
      <c r="E4332">
        <v>420</v>
      </c>
      <c r="F4332">
        <v>5400</v>
      </c>
      <c r="G4332" s="1">
        <f t="shared" si="67"/>
        <v>0.54</v>
      </c>
    </row>
    <row r="4333" spans="1:7" x14ac:dyDescent="0.35">
      <c r="A4333" t="s">
        <v>1079</v>
      </c>
      <c r="B4333" t="s">
        <v>397</v>
      </c>
      <c r="C4333" t="s">
        <v>237</v>
      </c>
      <c r="D4333">
        <v>4</v>
      </c>
      <c r="E4333">
        <v>4860</v>
      </c>
      <c r="F4333">
        <v>306000</v>
      </c>
      <c r="G4333" s="1">
        <f t="shared" si="67"/>
        <v>30.6</v>
      </c>
    </row>
    <row r="4334" spans="1:7" x14ac:dyDescent="0.35">
      <c r="A4334" t="s">
        <v>1079</v>
      </c>
      <c r="B4334" t="s">
        <v>397</v>
      </c>
      <c r="C4334" t="s">
        <v>237</v>
      </c>
      <c r="D4334">
        <v>4</v>
      </c>
      <c r="E4334">
        <v>120</v>
      </c>
      <c r="F4334">
        <v>900</v>
      </c>
      <c r="G4334" s="1">
        <f t="shared" si="67"/>
        <v>0.09</v>
      </c>
    </row>
    <row r="4335" spans="1:7" x14ac:dyDescent="0.35">
      <c r="A4335" t="s">
        <v>1079</v>
      </c>
      <c r="B4335" t="s">
        <v>397</v>
      </c>
      <c r="C4335" t="s">
        <v>237</v>
      </c>
      <c r="D4335">
        <v>4</v>
      </c>
      <c r="E4335">
        <v>3120</v>
      </c>
      <c r="F4335">
        <v>242100</v>
      </c>
      <c r="G4335" s="1">
        <f t="shared" si="67"/>
        <v>24.21</v>
      </c>
    </row>
    <row r="4336" spans="1:7" x14ac:dyDescent="0.35">
      <c r="A4336" t="s">
        <v>1079</v>
      </c>
      <c r="B4336" t="s">
        <v>397</v>
      </c>
      <c r="C4336" t="s">
        <v>237</v>
      </c>
      <c r="D4336">
        <v>4</v>
      </c>
      <c r="E4336">
        <v>3420</v>
      </c>
      <c r="F4336">
        <v>221400</v>
      </c>
      <c r="G4336" s="1">
        <f t="shared" si="67"/>
        <v>22.14</v>
      </c>
    </row>
    <row r="4337" spans="1:7" x14ac:dyDescent="0.35">
      <c r="A4337" t="s">
        <v>1079</v>
      </c>
      <c r="B4337" t="s">
        <v>397</v>
      </c>
      <c r="C4337" t="s">
        <v>237</v>
      </c>
      <c r="D4337">
        <v>4</v>
      </c>
      <c r="E4337">
        <v>3540</v>
      </c>
      <c r="F4337">
        <v>369000</v>
      </c>
      <c r="G4337" s="1">
        <f t="shared" si="67"/>
        <v>36.9</v>
      </c>
    </row>
    <row r="4338" spans="1:7" x14ac:dyDescent="0.35">
      <c r="A4338" t="s">
        <v>1079</v>
      </c>
      <c r="B4338" t="s">
        <v>397</v>
      </c>
      <c r="C4338" t="s">
        <v>237</v>
      </c>
      <c r="D4338">
        <v>4</v>
      </c>
      <c r="E4338">
        <v>3420</v>
      </c>
      <c r="F4338">
        <v>282600</v>
      </c>
      <c r="G4338" s="1">
        <f t="shared" si="67"/>
        <v>28.26</v>
      </c>
    </row>
    <row r="4339" spans="1:7" x14ac:dyDescent="0.35">
      <c r="A4339" t="s">
        <v>1079</v>
      </c>
      <c r="B4339" t="s">
        <v>397</v>
      </c>
      <c r="C4339" t="s">
        <v>237</v>
      </c>
      <c r="D4339">
        <v>4</v>
      </c>
      <c r="E4339">
        <v>3900</v>
      </c>
      <c r="F4339">
        <v>239400</v>
      </c>
      <c r="G4339" s="1">
        <f t="shared" si="67"/>
        <v>23.94</v>
      </c>
    </row>
    <row r="4340" spans="1:7" x14ac:dyDescent="0.35">
      <c r="A4340" t="s">
        <v>1079</v>
      </c>
      <c r="B4340" t="s">
        <v>397</v>
      </c>
      <c r="C4340" t="s">
        <v>237</v>
      </c>
      <c r="D4340">
        <v>4</v>
      </c>
      <c r="E4340">
        <v>180</v>
      </c>
      <c r="F4340">
        <v>1800</v>
      </c>
      <c r="G4340" s="1">
        <f t="shared" si="67"/>
        <v>0.18</v>
      </c>
    </row>
    <row r="4341" spans="1:7" x14ac:dyDescent="0.35">
      <c r="A4341" t="s">
        <v>1079</v>
      </c>
      <c r="B4341" t="s">
        <v>397</v>
      </c>
      <c r="C4341" t="s">
        <v>237</v>
      </c>
      <c r="D4341">
        <v>4</v>
      </c>
      <c r="E4341">
        <v>1980</v>
      </c>
      <c r="F4341">
        <v>99900</v>
      </c>
      <c r="G4341" s="1">
        <f t="shared" si="67"/>
        <v>9.99</v>
      </c>
    </row>
    <row r="4342" spans="1:7" x14ac:dyDescent="0.35">
      <c r="A4342" t="s">
        <v>1079</v>
      </c>
      <c r="B4342" t="s">
        <v>397</v>
      </c>
      <c r="C4342" t="s">
        <v>237</v>
      </c>
      <c r="D4342">
        <v>4</v>
      </c>
      <c r="E4342">
        <v>3600</v>
      </c>
      <c r="F4342">
        <v>135000</v>
      </c>
      <c r="G4342" s="1">
        <f t="shared" si="67"/>
        <v>13.5</v>
      </c>
    </row>
    <row r="4343" spans="1:7" x14ac:dyDescent="0.35">
      <c r="A4343" t="s">
        <v>1079</v>
      </c>
      <c r="B4343" t="s">
        <v>397</v>
      </c>
      <c r="C4343" t="s">
        <v>237</v>
      </c>
      <c r="D4343">
        <v>4</v>
      </c>
      <c r="E4343">
        <v>3780</v>
      </c>
      <c r="F4343">
        <v>158400</v>
      </c>
      <c r="G4343" s="1">
        <f t="shared" si="67"/>
        <v>15.84</v>
      </c>
    </row>
    <row r="4344" spans="1:7" x14ac:dyDescent="0.35">
      <c r="A4344" t="s">
        <v>1079</v>
      </c>
      <c r="B4344" t="s">
        <v>397</v>
      </c>
      <c r="C4344" t="s">
        <v>237</v>
      </c>
      <c r="D4344">
        <v>4</v>
      </c>
      <c r="E4344">
        <v>1200</v>
      </c>
      <c r="F4344">
        <v>33300</v>
      </c>
      <c r="G4344" s="1">
        <f t="shared" si="67"/>
        <v>3.33</v>
      </c>
    </row>
    <row r="4345" spans="1:7" x14ac:dyDescent="0.35">
      <c r="A4345" t="s">
        <v>1079</v>
      </c>
      <c r="B4345" t="s">
        <v>397</v>
      </c>
      <c r="C4345" t="s">
        <v>237</v>
      </c>
      <c r="D4345">
        <v>4</v>
      </c>
      <c r="E4345">
        <v>2040</v>
      </c>
      <c r="F4345">
        <v>106200</v>
      </c>
      <c r="G4345" s="1">
        <f t="shared" si="67"/>
        <v>10.62</v>
      </c>
    </row>
    <row r="4346" spans="1:7" x14ac:dyDescent="0.35">
      <c r="A4346" t="s">
        <v>1079</v>
      </c>
      <c r="B4346" t="s">
        <v>397</v>
      </c>
      <c r="C4346" t="s">
        <v>237</v>
      </c>
      <c r="D4346">
        <v>4</v>
      </c>
      <c r="E4346">
        <v>480</v>
      </c>
      <c r="F4346">
        <v>7200</v>
      </c>
      <c r="G4346" s="1">
        <f t="shared" si="67"/>
        <v>0.72</v>
      </c>
    </row>
    <row r="4347" spans="1:7" x14ac:dyDescent="0.35">
      <c r="A4347" t="s">
        <v>1079</v>
      </c>
      <c r="B4347" t="s">
        <v>397</v>
      </c>
      <c r="C4347" t="s">
        <v>237</v>
      </c>
      <c r="D4347">
        <v>4</v>
      </c>
      <c r="E4347">
        <v>240</v>
      </c>
      <c r="F4347">
        <v>2700</v>
      </c>
      <c r="G4347" s="1">
        <f t="shared" si="67"/>
        <v>0.27</v>
      </c>
    </row>
    <row r="4348" spans="1:7" x14ac:dyDescent="0.35">
      <c r="A4348" t="s">
        <v>1079</v>
      </c>
      <c r="B4348" t="s">
        <v>397</v>
      </c>
      <c r="C4348" t="s">
        <v>237</v>
      </c>
      <c r="D4348">
        <v>4</v>
      </c>
      <c r="E4348">
        <v>2460</v>
      </c>
      <c r="F4348">
        <v>173700</v>
      </c>
      <c r="G4348" s="1">
        <f t="shared" si="67"/>
        <v>17.37</v>
      </c>
    </row>
    <row r="4349" spans="1:7" x14ac:dyDescent="0.35">
      <c r="A4349" t="s">
        <v>1079</v>
      </c>
      <c r="B4349" t="s">
        <v>397</v>
      </c>
      <c r="C4349" t="s">
        <v>237</v>
      </c>
      <c r="D4349">
        <v>4</v>
      </c>
      <c r="E4349">
        <v>120</v>
      </c>
      <c r="F4349">
        <v>900</v>
      </c>
      <c r="G4349" s="1">
        <f t="shared" si="67"/>
        <v>0.09</v>
      </c>
    </row>
    <row r="4350" spans="1:7" x14ac:dyDescent="0.35">
      <c r="A4350" t="s">
        <v>1079</v>
      </c>
      <c r="B4350" t="s">
        <v>397</v>
      </c>
      <c r="C4350" t="s">
        <v>237</v>
      </c>
      <c r="D4350">
        <v>4</v>
      </c>
      <c r="E4350">
        <v>540</v>
      </c>
      <c r="F4350">
        <v>9900</v>
      </c>
      <c r="G4350" s="1">
        <f t="shared" si="67"/>
        <v>0.99</v>
      </c>
    </row>
    <row r="4351" spans="1:7" x14ac:dyDescent="0.35">
      <c r="A4351" t="s">
        <v>1079</v>
      </c>
      <c r="B4351" t="s">
        <v>397</v>
      </c>
      <c r="C4351" t="s">
        <v>237</v>
      </c>
      <c r="D4351">
        <v>4</v>
      </c>
      <c r="E4351">
        <v>1020</v>
      </c>
      <c r="F4351">
        <v>25200</v>
      </c>
      <c r="G4351" s="1">
        <f t="shared" si="67"/>
        <v>2.52</v>
      </c>
    </row>
    <row r="4352" spans="1:7" x14ac:dyDescent="0.35">
      <c r="A4352" t="s">
        <v>1079</v>
      </c>
      <c r="B4352" t="s">
        <v>397</v>
      </c>
      <c r="C4352" t="s">
        <v>237</v>
      </c>
      <c r="D4352">
        <v>4</v>
      </c>
      <c r="E4352">
        <v>240</v>
      </c>
      <c r="F4352">
        <v>2700</v>
      </c>
      <c r="G4352" s="1">
        <f t="shared" si="67"/>
        <v>0.27</v>
      </c>
    </row>
    <row r="4353" spans="1:7" x14ac:dyDescent="0.35">
      <c r="A4353" t="s">
        <v>1079</v>
      </c>
      <c r="B4353" t="s">
        <v>397</v>
      </c>
      <c r="C4353" t="s">
        <v>237</v>
      </c>
      <c r="D4353">
        <v>4</v>
      </c>
      <c r="E4353">
        <v>19860</v>
      </c>
      <c r="F4353">
        <v>1466100</v>
      </c>
      <c r="G4353" s="1">
        <f t="shared" si="67"/>
        <v>146.61000000000001</v>
      </c>
    </row>
    <row r="4354" spans="1:7" x14ac:dyDescent="0.35">
      <c r="A4354" t="s">
        <v>1079</v>
      </c>
      <c r="B4354" t="s">
        <v>397</v>
      </c>
      <c r="C4354" t="s">
        <v>237</v>
      </c>
      <c r="D4354">
        <v>4</v>
      </c>
      <c r="E4354">
        <v>300</v>
      </c>
      <c r="F4354">
        <v>3600</v>
      </c>
      <c r="G4354" s="1">
        <f t="shared" si="67"/>
        <v>0.36</v>
      </c>
    </row>
    <row r="4355" spans="1:7" x14ac:dyDescent="0.35">
      <c r="A4355" t="s">
        <v>1079</v>
      </c>
      <c r="B4355" t="s">
        <v>397</v>
      </c>
      <c r="C4355" t="s">
        <v>237</v>
      </c>
      <c r="D4355">
        <v>4</v>
      </c>
      <c r="E4355">
        <v>2700</v>
      </c>
      <c r="F4355">
        <v>157500</v>
      </c>
      <c r="G4355" s="1">
        <f t="shared" ref="G4355:G4418" si="68">+F4355/10000</f>
        <v>15.75</v>
      </c>
    </row>
    <row r="4356" spans="1:7" x14ac:dyDescent="0.35">
      <c r="A4356" t="s">
        <v>1079</v>
      </c>
      <c r="B4356" t="s">
        <v>397</v>
      </c>
      <c r="C4356" t="s">
        <v>237</v>
      </c>
      <c r="D4356">
        <v>4</v>
      </c>
      <c r="E4356">
        <v>4800</v>
      </c>
      <c r="F4356">
        <v>323100</v>
      </c>
      <c r="G4356" s="1">
        <f t="shared" si="68"/>
        <v>32.31</v>
      </c>
    </row>
    <row r="4357" spans="1:7" x14ac:dyDescent="0.35">
      <c r="A4357" t="s">
        <v>1079</v>
      </c>
      <c r="B4357" t="s">
        <v>397</v>
      </c>
      <c r="C4357" t="s">
        <v>237</v>
      </c>
      <c r="D4357">
        <v>4</v>
      </c>
      <c r="E4357">
        <v>1980</v>
      </c>
      <c r="F4357">
        <v>97200</v>
      </c>
      <c r="G4357" s="1">
        <f t="shared" si="68"/>
        <v>9.7200000000000006</v>
      </c>
    </row>
    <row r="4358" spans="1:7" x14ac:dyDescent="0.35">
      <c r="A4358" t="s">
        <v>1079</v>
      </c>
      <c r="B4358" t="s">
        <v>397</v>
      </c>
      <c r="C4358" t="s">
        <v>237</v>
      </c>
      <c r="D4358">
        <v>4</v>
      </c>
      <c r="E4358">
        <v>540</v>
      </c>
      <c r="F4358">
        <v>11700</v>
      </c>
      <c r="G4358" s="1">
        <f t="shared" si="68"/>
        <v>1.17</v>
      </c>
    </row>
    <row r="4359" spans="1:7" x14ac:dyDescent="0.35">
      <c r="A4359" t="s">
        <v>1079</v>
      </c>
      <c r="B4359" t="s">
        <v>397</v>
      </c>
      <c r="C4359" t="s">
        <v>237</v>
      </c>
      <c r="D4359">
        <v>4</v>
      </c>
      <c r="E4359">
        <v>3660</v>
      </c>
      <c r="F4359">
        <v>348300</v>
      </c>
      <c r="G4359" s="1">
        <f t="shared" si="68"/>
        <v>34.83</v>
      </c>
    </row>
    <row r="4360" spans="1:7" x14ac:dyDescent="0.35">
      <c r="A4360" t="s">
        <v>1079</v>
      </c>
      <c r="B4360" t="s">
        <v>397</v>
      </c>
      <c r="C4360" t="s">
        <v>237</v>
      </c>
      <c r="D4360">
        <v>4</v>
      </c>
      <c r="E4360">
        <v>1500</v>
      </c>
      <c r="F4360">
        <v>38700</v>
      </c>
      <c r="G4360" s="1">
        <f t="shared" si="68"/>
        <v>3.87</v>
      </c>
    </row>
    <row r="4361" spans="1:7" x14ac:dyDescent="0.35">
      <c r="A4361" t="s">
        <v>1079</v>
      </c>
      <c r="B4361" t="s">
        <v>397</v>
      </c>
      <c r="C4361" t="s">
        <v>237</v>
      </c>
      <c r="D4361">
        <v>4</v>
      </c>
      <c r="E4361">
        <v>4620</v>
      </c>
      <c r="F4361">
        <v>267300</v>
      </c>
      <c r="G4361" s="1">
        <f t="shared" si="68"/>
        <v>26.73</v>
      </c>
    </row>
    <row r="4362" spans="1:7" x14ac:dyDescent="0.35">
      <c r="A4362" t="s">
        <v>1079</v>
      </c>
      <c r="B4362" t="s">
        <v>397</v>
      </c>
      <c r="C4362" t="s">
        <v>237</v>
      </c>
      <c r="D4362">
        <v>4</v>
      </c>
      <c r="E4362">
        <v>3180</v>
      </c>
      <c r="F4362">
        <v>265500</v>
      </c>
      <c r="G4362" s="1">
        <f t="shared" si="68"/>
        <v>26.55</v>
      </c>
    </row>
    <row r="4363" spans="1:7" x14ac:dyDescent="0.35">
      <c r="A4363" t="s">
        <v>1079</v>
      </c>
      <c r="B4363" t="s">
        <v>397</v>
      </c>
      <c r="C4363" t="s">
        <v>237</v>
      </c>
      <c r="D4363">
        <v>4</v>
      </c>
      <c r="E4363">
        <v>480</v>
      </c>
      <c r="F4363">
        <v>14400</v>
      </c>
      <c r="G4363" s="1">
        <f t="shared" si="68"/>
        <v>1.44</v>
      </c>
    </row>
    <row r="4364" spans="1:7" x14ac:dyDescent="0.35">
      <c r="A4364" t="s">
        <v>1079</v>
      </c>
      <c r="B4364" t="s">
        <v>397</v>
      </c>
      <c r="C4364" t="s">
        <v>237</v>
      </c>
      <c r="D4364">
        <v>4</v>
      </c>
      <c r="E4364">
        <v>11340</v>
      </c>
      <c r="F4364">
        <v>1253700</v>
      </c>
      <c r="G4364" s="1">
        <f t="shared" si="68"/>
        <v>125.37</v>
      </c>
    </row>
    <row r="4365" spans="1:7" x14ac:dyDescent="0.35">
      <c r="A4365" t="s">
        <v>1079</v>
      </c>
      <c r="B4365" t="s">
        <v>397</v>
      </c>
      <c r="C4365" t="s">
        <v>237</v>
      </c>
      <c r="D4365">
        <v>4</v>
      </c>
      <c r="E4365">
        <v>4860</v>
      </c>
      <c r="F4365">
        <v>400500</v>
      </c>
      <c r="G4365" s="1">
        <f t="shared" si="68"/>
        <v>40.049999999999997</v>
      </c>
    </row>
    <row r="4366" spans="1:7" x14ac:dyDescent="0.35">
      <c r="A4366" t="s">
        <v>1079</v>
      </c>
      <c r="B4366" t="s">
        <v>397</v>
      </c>
      <c r="C4366" t="s">
        <v>237</v>
      </c>
      <c r="D4366">
        <v>5</v>
      </c>
      <c r="E4366">
        <v>5880</v>
      </c>
      <c r="F4366">
        <v>306000</v>
      </c>
      <c r="G4366" s="1">
        <f t="shared" si="68"/>
        <v>30.6</v>
      </c>
    </row>
    <row r="4367" spans="1:7" x14ac:dyDescent="0.35">
      <c r="A4367" t="s">
        <v>1079</v>
      </c>
      <c r="B4367" t="s">
        <v>397</v>
      </c>
      <c r="C4367" t="s">
        <v>237</v>
      </c>
      <c r="D4367">
        <v>4</v>
      </c>
      <c r="E4367">
        <v>3540</v>
      </c>
      <c r="F4367">
        <v>281700</v>
      </c>
      <c r="G4367" s="1">
        <f t="shared" si="68"/>
        <v>28.17</v>
      </c>
    </row>
    <row r="4368" spans="1:7" x14ac:dyDescent="0.35">
      <c r="A4368" t="s">
        <v>1079</v>
      </c>
      <c r="B4368" t="s">
        <v>397</v>
      </c>
      <c r="C4368" t="s">
        <v>237</v>
      </c>
      <c r="D4368">
        <v>4</v>
      </c>
      <c r="E4368">
        <v>2700</v>
      </c>
      <c r="F4368">
        <v>116100</v>
      </c>
      <c r="G4368" s="1">
        <f t="shared" si="68"/>
        <v>11.61</v>
      </c>
    </row>
    <row r="4369" spans="1:7" x14ac:dyDescent="0.35">
      <c r="A4369" t="s">
        <v>1079</v>
      </c>
      <c r="B4369" t="s">
        <v>397</v>
      </c>
      <c r="C4369" t="s">
        <v>237</v>
      </c>
      <c r="D4369">
        <v>4</v>
      </c>
      <c r="E4369">
        <v>6420</v>
      </c>
      <c r="F4369">
        <v>439200</v>
      </c>
      <c r="G4369" s="1">
        <f t="shared" si="68"/>
        <v>43.92</v>
      </c>
    </row>
    <row r="4370" spans="1:7" x14ac:dyDescent="0.35">
      <c r="A4370" t="s">
        <v>1079</v>
      </c>
      <c r="B4370" t="s">
        <v>397</v>
      </c>
      <c r="C4370" t="s">
        <v>237</v>
      </c>
      <c r="D4370">
        <v>4</v>
      </c>
      <c r="E4370">
        <v>240</v>
      </c>
      <c r="F4370">
        <v>2700</v>
      </c>
      <c r="G4370" s="1">
        <f t="shared" si="68"/>
        <v>0.27</v>
      </c>
    </row>
    <row r="4371" spans="1:7" x14ac:dyDescent="0.35">
      <c r="A4371" t="s">
        <v>1079</v>
      </c>
      <c r="B4371" t="s">
        <v>397</v>
      </c>
      <c r="C4371" t="s">
        <v>237</v>
      </c>
      <c r="D4371">
        <v>4</v>
      </c>
      <c r="E4371">
        <v>1200</v>
      </c>
      <c r="F4371">
        <v>42300</v>
      </c>
      <c r="G4371" s="1">
        <f t="shared" si="68"/>
        <v>4.2300000000000004</v>
      </c>
    </row>
    <row r="4372" spans="1:7" x14ac:dyDescent="0.35">
      <c r="A4372" t="s">
        <v>1079</v>
      </c>
      <c r="B4372" t="s">
        <v>397</v>
      </c>
      <c r="C4372" t="s">
        <v>237</v>
      </c>
      <c r="D4372">
        <v>4</v>
      </c>
      <c r="E4372">
        <v>540</v>
      </c>
      <c r="F4372">
        <v>10800</v>
      </c>
      <c r="G4372" s="1">
        <f t="shared" si="68"/>
        <v>1.08</v>
      </c>
    </row>
    <row r="4373" spans="1:7" x14ac:dyDescent="0.35">
      <c r="A4373" t="s">
        <v>1079</v>
      </c>
      <c r="B4373" t="s">
        <v>397</v>
      </c>
      <c r="C4373" t="s">
        <v>237</v>
      </c>
      <c r="D4373">
        <v>4</v>
      </c>
      <c r="E4373">
        <v>4380</v>
      </c>
      <c r="F4373">
        <v>329400</v>
      </c>
      <c r="G4373" s="1">
        <f t="shared" si="68"/>
        <v>32.94</v>
      </c>
    </row>
    <row r="4374" spans="1:7" x14ac:dyDescent="0.35">
      <c r="A4374" t="s">
        <v>1079</v>
      </c>
      <c r="B4374" t="s">
        <v>397</v>
      </c>
      <c r="C4374" t="s">
        <v>237</v>
      </c>
      <c r="D4374">
        <v>4</v>
      </c>
      <c r="E4374">
        <v>240</v>
      </c>
      <c r="F4374">
        <v>2700</v>
      </c>
      <c r="G4374" s="1">
        <f t="shared" si="68"/>
        <v>0.27</v>
      </c>
    </row>
    <row r="4375" spans="1:7" x14ac:dyDescent="0.35">
      <c r="A4375" t="s">
        <v>1079</v>
      </c>
      <c r="B4375" t="s">
        <v>397</v>
      </c>
      <c r="C4375" t="s">
        <v>237</v>
      </c>
      <c r="D4375">
        <v>5</v>
      </c>
      <c r="E4375">
        <v>2760</v>
      </c>
      <c r="F4375">
        <v>114300</v>
      </c>
      <c r="G4375" s="1">
        <f t="shared" si="68"/>
        <v>11.43</v>
      </c>
    </row>
    <row r="4376" spans="1:7" x14ac:dyDescent="0.35">
      <c r="A4376" t="s">
        <v>1079</v>
      </c>
      <c r="B4376" t="s">
        <v>397</v>
      </c>
      <c r="C4376" t="s">
        <v>237</v>
      </c>
      <c r="D4376">
        <v>4</v>
      </c>
      <c r="E4376">
        <v>1740</v>
      </c>
      <c r="F4376">
        <v>64800</v>
      </c>
      <c r="G4376" s="1">
        <f t="shared" si="68"/>
        <v>6.48</v>
      </c>
    </row>
    <row r="4377" spans="1:7" x14ac:dyDescent="0.35">
      <c r="A4377" t="s">
        <v>1079</v>
      </c>
      <c r="B4377" t="s">
        <v>397</v>
      </c>
      <c r="C4377" t="s">
        <v>237</v>
      </c>
      <c r="D4377">
        <v>5</v>
      </c>
      <c r="E4377">
        <v>3600</v>
      </c>
      <c r="F4377">
        <v>191700</v>
      </c>
      <c r="G4377" s="1">
        <f t="shared" si="68"/>
        <v>19.170000000000002</v>
      </c>
    </row>
    <row r="4378" spans="1:7" x14ac:dyDescent="0.35">
      <c r="A4378" t="s">
        <v>1079</v>
      </c>
      <c r="B4378" t="s">
        <v>397</v>
      </c>
      <c r="C4378" t="s">
        <v>237</v>
      </c>
      <c r="D4378">
        <v>4</v>
      </c>
      <c r="E4378">
        <v>4020</v>
      </c>
      <c r="F4378">
        <v>104400</v>
      </c>
      <c r="G4378" s="1">
        <f t="shared" si="68"/>
        <v>10.44</v>
      </c>
    </row>
    <row r="4379" spans="1:7" x14ac:dyDescent="0.35">
      <c r="A4379" t="s">
        <v>1079</v>
      </c>
      <c r="B4379" t="s">
        <v>397</v>
      </c>
      <c r="C4379" t="s">
        <v>237</v>
      </c>
      <c r="D4379">
        <v>5</v>
      </c>
      <c r="E4379">
        <v>2460</v>
      </c>
      <c r="F4379">
        <v>106200</v>
      </c>
      <c r="G4379" s="1">
        <f t="shared" si="68"/>
        <v>10.62</v>
      </c>
    </row>
    <row r="4380" spans="1:7" x14ac:dyDescent="0.35">
      <c r="A4380" t="s">
        <v>1079</v>
      </c>
      <c r="B4380" t="s">
        <v>397</v>
      </c>
      <c r="C4380" t="s">
        <v>237</v>
      </c>
      <c r="D4380">
        <v>4</v>
      </c>
      <c r="E4380">
        <v>360</v>
      </c>
      <c r="F4380">
        <v>8100</v>
      </c>
      <c r="G4380" s="1">
        <f t="shared" si="68"/>
        <v>0.81</v>
      </c>
    </row>
    <row r="4381" spans="1:7" x14ac:dyDescent="0.35">
      <c r="A4381" t="s">
        <v>1079</v>
      </c>
      <c r="B4381" t="s">
        <v>397</v>
      </c>
      <c r="C4381" t="s">
        <v>237</v>
      </c>
      <c r="D4381">
        <v>4</v>
      </c>
      <c r="E4381">
        <v>5880</v>
      </c>
      <c r="F4381">
        <v>343800</v>
      </c>
      <c r="G4381" s="1">
        <f t="shared" si="68"/>
        <v>34.380000000000003</v>
      </c>
    </row>
    <row r="4382" spans="1:7" x14ac:dyDescent="0.35">
      <c r="A4382" t="s">
        <v>1079</v>
      </c>
      <c r="B4382" t="s">
        <v>397</v>
      </c>
      <c r="C4382" t="s">
        <v>237</v>
      </c>
      <c r="D4382">
        <v>4</v>
      </c>
      <c r="E4382">
        <v>5760</v>
      </c>
      <c r="F4382">
        <v>450900</v>
      </c>
      <c r="G4382" s="1">
        <f t="shared" si="68"/>
        <v>45.09</v>
      </c>
    </row>
    <row r="4383" spans="1:7" x14ac:dyDescent="0.35">
      <c r="A4383" t="s">
        <v>1079</v>
      </c>
      <c r="B4383" t="s">
        <v>397</v>
      </c>
      <c r="C4383" t="s">
        <v>237</v>
      </c>
      <c r="D4383">
        <v>5</v>
      </c>
      <c r="E4383">
        <v>6300</v>
      </c>
      <c r="F4383">
        <v>492300</v>
      </c>
      <c r="G4383" s="1">
        <f t="shared" si="68"/>
        <v>49.23</v>
      </c>
    </row>
    <row r="4384" spans="1:7" x14ac:dyDescent="0.35">
      <c r="A4384" t="s">
        <v>1079</v>
      </c>
      <c r="B4384" t="s">
        <v>397</v>
      </c>
      <c r="C4384" t="s">
        <v>237</v>
      </c>
      <c r="D4384">
        <v>4</v>
      </c>
      <c r="E4384">
        <v>5220</v>
      </c>
      <c r="F4384">
        <v>387000</v>
      </c>
      <c r="G4384" s="1">
        <f t="shared" si="68"/>
        <v>38.700000000000003</v>
      </c>
    </row>
    <row r="4385" spans="1:7" x14ac:dyDescent="0.35">
      <c r="A4385" t="s">
        <v>1079</v>
      </c>
      <c r="B4385" t="s">
        <v>397</v>
      </c>
      <c r="C4385" t="s">
        <v>237</v>
      </c>
      <c r="D4385">
        <v>4</v>
      </c>
      <c r="E4385">
        <v>360</v>
      </c>
      <c r="F4385">
        <v>4500</v>
      </c>
      <c r="G4385" s="1">
        <f t="shared" si="68"/>
        <v>0.45</v>
      </c>
    </row>
    <row r="4386" spans="1:7" x14ac:dyDescent="0.35">
      <c r="A4386" t="s">
        <v>1079</v>
      </c>
      <c r="B4386" t="s">
        <v>397</v>
      </c>
      <c r="C4386" t="s">
        <v>237</v>
      </c>
      <c r="D4386">
        <v>4</v>
      </c>
      <c r="E4386">
        <v>1260</v>
      </c>
      <c r="F4386">
        <v>45900</v>
      </c>
      <c r="G4386" s="1">
        <f t="shared" si="68"/>
        <v>4.59</v>
      </c>
    </row>
    <row r="4387" spans="1:7" x14ac:dyDescent="0.35">
      <c r="A4387" t="s">
        <v>1079</v>
      </c>
      <c r="B4387" t="s">
        <v>397</v>
      </c>
      <c r="C4387" t="s">
        <v>237</v>
      </c>
      <c r="D4387">
        <v>4</v>
      </c>
      <c r="E4387">
        <v>4080</v>
      </c>
      <c r="F4387">
        <v>318600</v>
      </c>
      <c r="G4387" s="1">
        <f t="shared" si="68"/>
        <v>31.86</v>
      </c>
    </row>
    <row r="4388" spans="1:7" x14ac:dyDescent="0.35">
      <c r="A4388" t="s">
        <v>1079</v>
      </c>
      <c r="B4388" t="s">
        <v>397</v>
      </c>
      <c r="C4388" t="s">
        <v>237</v>
      </c>
      <c r="D4388">
        <v>4</v>
      </c>
      <c r="E4388">
        <v>540</v>
      </c>
      <c r="F4388">
        <v>13500</v>
      </c>
      <c r="G4388" s="1">
        <f t="shared" si="68"/>
        <v>1.35</v>
      </c>
    </row>
    <row r="4389" spans="1:7" x14ac:dyDescent="0.35">
      <c r="A4389" t="s">
        <v>1079</v>
      </c>
      <c r="B4389" t="s">
        <v>397</v>
      </c>
      <c r="C4389" t="s">
        <v>237</v>
      </c>
      <c r="D4389">
        <v>5</v>
      </c>
      <c r="E4389">
        <v>3960</v>
      </c>
      <c r="F4389">
        <v>176400</v>
      </c>
      <c r="G4389" s="1">
        <f t="shared" si="68"/>
        <v>17.64</v>
      </c>
    </row>
    <row r="4390" spans="1:7" x14ac:dyDescent="0.35">
      <c r="A4390" t="s">
        <v>1079</v>
      </c>
      <c r="B4390" t="s">
        <v>397</v>
      </c>
      <c r="C4390" t="s">
        <v>237</v>
      </c>
      <c r="D4390">
        <v>4</v>
      </c>
      <c r="E4390">
        <v>3540</v>
      </c>
      <c r="F4390">
        <v>281700</v>
      </c>
      <c r="G4390" s="1">
        <f t="shared" si="68"/>
        <v>28.17</v>
      </c>
    </row>
    <row r="4391" spans="1:7" x14ac:dyDescent="0.35">
      <c r="A4391" t="s">
        <v>1079</v>
      </c>
      <c r="B4391" t="s">
        <v>397</v>
      </c>
      <c r="C4391" t="s">
        <v>237</v>
      </c>
      <c r="D4391">
        <v>5</v>
      </c>
      <c r="E4391">
        <v>13920</v>
      </c>
      <c r="F4391">
        <v>873000</v>
      </c>
      <c r="G4391" s="1">
        <f t="shared" si="68"/>
        <v>87.3</v>
      </c>
    </row>
    <row r="4392" spans="1:7" x14ac:dyDescent="0.35">
      <c r="A4392" t="s">
        <v>1079</v>
      </c>
      <c r="B4392" t="s">
        <v>397</v>
      </c>
      <c r="C4392" t="s">
        <v>237</v>
      </c>
      <c r="D4392">
        <v>5</v>
      </c>
      <c r="E4392">
        <v>3420</v>
      </c>
      <c r="F4392">
        <v>139500</v>
      </c>
      <c r="G4392" s="1">
        <f t="shared" si="68"/>
        <v>13.95</v>
      </c>
    </row>
    <row r="4393" spans="1:7" x14ac:dyDescent="0.35">
      <c r="A4393" t="s">
        <v>1079</v>
      </c>
      <c r="B4393" t="s">
        <v>397</v>
      </c>
      <c r="C4393" t="s">
        <v>237</v>
      </c>
      <c r="D4393">
        <v>4</v>
      </c>
      <c r="E4393">
        <v>3900</v>
      </c>
      <c r="F4393">
        <v>364500</v>
      </c>
      <c r="G4393" s="1">
        <f t="shared" si="68"/>
        <v>36.450000000000003</v>
      </c>
    </row>
    <row r="4394" spans="1:7" x14ac:dyDescent="0.35">
      <c r="A4394" t="s">
        <v>1079</v>
      </c>
      <c r="B4394" t="s">
        <v>397</v>
      </c>
      <c r="C4394" t="s">
        <v>237</v>
      </c>
      <c r="D4394">
        <v>5</v>
      </c>
      <c r="E4394">
        <v>126060</v>
      </c>
      <c r="F4394">
        <v>11348100</v>
      </c>
      <c r="G4394" s="1">
        <f t="shared" si="68"/>
        <v>1134.81</v>
      </c>
    </row>
    <row r="4395" spans="1:7" x14ac:dyDescent="0.35">
      <c r="A4395" t="s">
        <v>1079</v>
      </c>
      <c r="B4395" t="s">
        <v>397</v>
      </c>
      <c r="C4395" t="s">
        <v>237</v>
      </c>
      <c r="D4395">
        <v>5</v>
      </c>
      <c r="E4395">
        <v>2340</v>
      </c>
      <c r="F4395">
        <v>111600</v>
      </c>
      <c r="G4395" s="1">
        <f t="shared" si="68"/>
        <v>11.16</v>
      </c>
    </row>
    <row r="4396" spans="1:7" x14ac:dyDescent="0.35">
      <c r="A4396" t="s">
        <v>1079</v>
      </c>
      <c r="B4396" t="s">
        <v>397</v>
      </c>
      <c r="C4396" t="s">
        <v>237</v>
      </c>
      <c r="D4396">
        <v>5</v>
      </c>
      <c r="E4396">
        <v>2100</v>
      </c>
      <c r="F4396">
        <v>140400</v>
      </c>
      <c r="G4396" s="1">
        <f t="shared" si="68"/>
        <v>14.04</v>
      </c>
    </row>
    <row r="4397" spans="1:7" x14ac:dyDescent="0.35">
      <c r="A4397" t="s">
        <v>1079</v>
      </c>
      <c r="B4397" t="s">
        <v>397</v>
      </c>
      <c r="C4397" t="s">
        <v>237</v>
      </c>
      <c r="D4397">
        <v>5</v>
      </c>
      <c r="E4397">
        <v>2520</v>
      </c>
      <c r="F4397">
        <v>116100</v>
      </c>
      <c r="G4397" s="1">
        <f t="shared" si="68"/>
        <v>11.61</v>
      </c>
    </row>
    <row r="4398" spans="1:7" x14ac:dyDescent="0.35">
      <c r="A4398" t="s">
        <v>1079</v>
      </c>
      <c r="B4398" t="s">
        <v>397</v>
      </c>
      <c r="C4398" t="s">
        <v>237</v>
      </c>
      <c r="D4398">
        <v>5</v>
      </c>
      <c r="E4398">
        <v>33918.183115</v>
      </c>
      <c r="F4398">
        <v>3793915.9264290002</v>
      </c>
      <c r="G4398" s="1">
        <f t="shared" si="68"/>
        <v>379.39159264290004</v>
      </c>
    </row>
    <row r="4399" spans="1:7" x14ac:dyDescent="0.35">
      <c r="A4399" t="s">
        <v>1079</v>
      </c>
      <c r="B4399" t="s">
        <v>397</v>
      </c>
      <c r="C4399" t="s">
        <v>237</v>
      </c>
      <c r="D4399">
        <v>5</v>
      </c>
      <c r="E4399">
        <v>3240</v>
      </c>
      <c r="F4399">
        <v>173700</v>
      </c>
      <c r="G4399" s="1">
        <f t="shared" si="68"/>
        <v>17.37</v>
      </c>
    </row>
    <row r="4400" spans="1:7" x14ac:dyDescent="0.35">
      <c r="A4400" t="s">
        <v>1079</v>
      </c>
      <c r="B4400" t="s">
        <v>397</v>
      </c>
      <c r="C4400" t="s">
        <v>237</v>
      </c>
      <c r="D4400">
        <v>4</v>
      </c>
      <c r="E4400">
        <v>2400</v>
      </c>
      <c r="F4400">
        <v>104400</v>
      </c>
      <c r="G4400" s="1">
        <f t="shared" si="68"/>
        <v>10.44</v>
      </c>
    </row>
    <row r="4401" spans="1:7" x14ac:dyDescent="0.35">
      <c r="A4401" t="s">
        <v>1079</v>
      </c>
      <c r="B4401" t="s">
        <v>397</v>
      </c>
      <c r="C4401" t="s">
        <v>237</v>
      </c>
      <c r="D4401">
        <v>5</v>
      </c>
      <c r="E4401">
        <v>5820</v>
      </c>
      <c r="F4401">
        <v>431100</v>
      </c>
      <c r="G4401" s="1">
        <f t="shared" si="68"/>
        <v>43.11</v>
      </c>
    </row>
    <row r="4402" spans="1:7" x14ac:dyDescent="0.35">
      <c r="A4402" t="s">
        <v>1079</v>
      </c>
      <c r="B4402" t="s">
        <v>397</v>
      </c>
      <c r="C4402" t="s">
        <v>237</v>
      </c>
      <c r="D4402">
        <v>4</v>
      </c>
      <c r="E4402">
        <v>780</v>
      </c>
      <c r="F4402">
        <v>18900</v>
      </c>
      <c r="G4402" s="1">
        <f t="shared" si="68"/>
        <v>1.89</v>
      </c>
    </row>
    <row r="4403" spans="1:7" x14ac:dyDescent="0.35">
      <c r="A4403" t="s">
        <v>1079</v>
      </c>
      <c r="B4403" t="s">
        <v>397</v>
      </c>
      <c r="C4403" t="s">
        <v>237</v>
      </c>
      <c r="D4403">
        <v>4</v>
      </c>
      <c r="E4403">
        <v>240</v>
      </c>
      <c r="F4403">
        <v>3600</v>
      </c>
      <c r="G4403" s="1">
        <f t="shared" si="68"/>
        <v>0.36</v>
      </c>
    </row>
    <row r="4404" spans="1:7" x14ac:dyDescent="0.35">
      <c r="A4404" t="s">
        <v>1079</v>
      </c>
      <c r="B4404" t="s">
        <v>397</v>
      </c>
      <c r="C4404" t="s">
        <v>237</v>
      </c>
      <c r="D4404">
        <v>4</v>
      </c>
      <c r="E4404">
        <v>5700</v>
      </c>
      <c r="F4404">
        <v>245700</v>
      </c>
      <c r="G4404" s="1">
        <f t="shared" si="68"/>
        <v>24.57</v>
      </c>
    </row>
    <row r="4405" spans="1:7" x14ac:dyDescent="0.35">
      <c r="A4405" t="s">
        <v>1079</v>
      </c>
      <c r="B4405" t="s">
        <v>397</v>
      </c>
      <c r="C4405" t="s">
        <v>237</v>
      </c>
      <c r="D4405">
        <v>4</v>
      </c>
      <c r="E4405">
        <v>2940</v>
      </c>
      <c r="F4405">
        <v>236700</v>
      </c>
      <c r="G4405" s="1">
        <f t="shared" si="68"/>
        <v>23.67</v>
      </c>
    </row>
    <row r="4406" spans="1:7" x14ac:dyDescent="0.35">
      <c r="A4406" t="s">
        <v>1079</v>
      </c>
      <c r="B4406" t="s">
        <v>397</v>
      </c>
      <c r="C4406" t="s">
        <v>237</v>
      </c>
      <c r="D4406">
        <v>5</v>
      </c>
      <c r="E4406">
        <v>4140</v>
      </c>
      <c r="F4406">
        <v>110700</v>
      </c>
      <c r="G4406" s="1">
        <f t="shared" si="68"/>
        <v>11.07</v>
      </c>
    </row>
    <row r="4407" spans="1:7" x14ac:dyDescent="0.35">
      <c r="A4407" t="s">
        <v>1079</v>
      </c>
      <c r="B4407" t="s">
        <v>397</v>
      </c>
      <c r="C4407" t="s">
        <v>237</v>
      </c>
      <c r="D4407">
        <v>4</v>
      </c>
      <c r="E4407">
        <v>849.51565300000004</v>
      </c>
      <c r="F4407">
        <v>27117.380241999999</v>
      </c>
      <c r="G4407" s="1">
        <f t="shared" si="68"/>
        <v>2.7117380241999998</v>
      </c>
    </row>
    <row r="4408" spans="1:7" x14ac:dyDescent="0.35">
      <c r="A4408" t="s">
        <v>1079</v>
      </c>
      <c r="B4408" t="s">
        <v>397</v>
      </c>
      <c r="C4408" t="s">
        <v>237</v>
      </c>
      <c r="D4408">
        <v>5</v>
      </c>
      <c r="E4408">
        <v>8220</v>
      </c>
      <c r="F4408">
        <v>614700</v>
      </c>
      <c r="G4408" s="1">
        <f t="shared" si="68"/>
        <v>61.47</v>
      </c>
    </row>
    <row r="4409" spans="1:7" x14ac:dyDescent="0.35">
      <c r="A4409" t="s">
        <v>1079</v>
      </c>
      <c r="B4409" t="s">
        <v>397</v>
      </c>
      <c r="C4409" t="s">
        <v>237</v>
      </c>
      <c r="D4409">
        <v>5</v>
      </c>
      <c r="E4409">
        <v>6480</v>
      </c>
      <c r="F4409">
        <v>323100</v>
      </c>
      <c r="G4409" s="1">
        <f t="shared" si="68"/>
        <v>32.31</v>
      </c>
    </row>
    <row r="4410" spans="1:7" x14ac:dyDescent="0.35">
      <c r="A4410" t="s">
        <v>1079</v>
      </c>
      <c r="B4410" t="s">
        <v>397</v>
      </c>
      <c r="C4410" t="s">
        <v>237</v>
      </c>
      <c r="D4410">
        <v>5</v>
      </c>
      <c r="E4410">
        <v>6240</v>
      </c>
      <c r="F4410">
        <v>243000</v>
      </c>
      <c r="G4410" s="1">
        <f t="shared" si="68"/>
        <v>24.3</v>
      </c>
    </row>
    <row r="4411" spans="1:7" x14ac:dyDescent="0.35">
      <c r="A4411" t="s">
        <v>1079</v>
      </c>
      <c r="B4411" t="s">
        <v>397</v>
      </c>
      <c r="C4411" t="s">
        <v>237</v>
      </c>
      <c r="D4411">
        <v>4</v>
      </c>
      <c r="E4411">
        <v>54162.622343000003</v>
      </c>
      <c r="F4411">
        <v>20310151.966012999</v>
      </c>
      <c r="G4411" s="1">
        <f t="shared" si="68"/>
        <v>2031.0151966013</v>
      </c>
    </row>
    <row r="4412" spans="1:7" x14ac:dyDescent="0.35">
      <c r="A4412" t="s">
        <v>1079</v>
      </c>
      <c r="B4412" t="s">
        <v>397</v>
      </c>
      <c r="C4412" t="s">
        <v>237</v>
      </c>
      <c r="D4412">
        <v>4</v>
      </c>
      <c r="E4412">
        <v>1860</v>
      </c>
      <c r="F4412">
        <v>61200</v>
      </c>
      <c r="G4412" s="1">
        <f t="shared" si="68"/>
        <v>6.12</v>
      </c>
    </row>
    <row r="4413" spans="1:7" x14ac:dyDescent="0.35">
      <c r="A4413" t="s">
        <v>1079</v>
      </c>
      <c r="B4413" t="s">
        <v>397</v>
      </c>
      <c r="C4413" t="s">
        <v>237</v>
      </c>
      <c r="D4413">
        <v>4</v>
      </c>
      <c r="E4413">
        <v>1920</v>
      </c>
      <c r="F4413">
        <v>57600</v>
      </c>
      <c r="G4413" s="1">
        <f t="shared" si="68"/>
        <v>5.76</v>
      </c>
    </row>
    <row r="4414" spans="1:7" x14ac:dyDescent="0.35">
      <c r="A4414" t="s">
        <v>1079</v>
      </c>
      <c r="B4414" t="s">
        <v>397</v>
      </c>
      <c r="C4414" t="s">
        <v>237</v>
      </c>
      <c r="D4414">
        <v>4</v>
      </c>
      <c r="E4414">
        <v>600</v>
      </c>
      <c r="F4414">
        <v>12600</v>
      </c>
      <c r="G4414" s="1">
        <f t="shared" si="68"/>
        <v>1.26</v>
      </c>
    </row>
    <row r="4415" spans="1:7" x14ac:dyDescent="0.35">
      <c r="A4415" t="s">
        <v>1079</v>
      </c>
      <c r="B4415" t="s">
        <v>397</v>
      </c>
      <c r="C4415" t="s">
        <v>237</v>
      </c>
      <c r="D4415">
        <v>4</v>
      </c>
      <c r="E4415">
        <v>300</v>
      </c>
      <c r="F4415">
        <v>5400</v>
      </c>
      <c r="G4415" s="1">
        <f t="shared" si="68"/>
        <v>0.54</v>
      </c>
    </row>
    <row r="4416" spans="1:7" x14ac:dyDescent="0.35">
      <c r="A4416" t="s">
        <v>1079</v>
      </c>
      <c r="B4416" t="s">
        <v>397</v>
      </c>
      <c r="C4416" t="s">
        <v>237</v>
      </c>
      <c r="D4416">
        <v>5</v>
      </c>
      <c r="E4416">
        <v>7500</v>
      </c>
      <c r="F4416">
        <v>854100</v>
      </c>
      <c r="G4416" s="1">
        <f t="shared" si="68"/>
        <v>85.41</v>
      </c>
    </row>
    <row r="4417" spans="1:7" x14ac:dyDescent="0.35">
      <c r="A4417" t="s">
        <v>1079</v>
      </c>
      <c r="B4417" t="s">
        <v>397</v>
      </c>
      <c r="C4417" t="s">
        <v>237</v>
      </c>
      <c r="D4417">
        <v>4</v>
      </c>
      <c r="E4417">
        <v>1740</v>
      </c>
      <c r="F4417">
        <v>63900</v>
      </c>
      <c r="G4417" s="1">
        <f t="shared" si="68"/>
        <v>6.39</v>
      </c>
    </row>
    <row r="4418" spans="1:7" x14ac:dyDescent="0.35">
      <c r="A4418" t="s">
        <v>1079</v>
      </c>
      <c r="B4418" t="s">
        <v>397</v>
      </c>
      <c r="C4418" t="s">
        <v>237</v>
      </c>
      <c r="D4418">
        <v>5</v>
      </c>
      <c r="E4418">
        <v>5582.6826149999997</v>
      </c>
      <c r="F4418">
        <v>244563.14236</v>
      </c>
      <c r="G4418" s="1">
        <f t="shared" si="68"/>
        <v>24.456314236000001</v>
      </c>
    </row>
    <row r="4419" spans="1:7" x14ac:dyDescent="0.35">
      <c r="A4419" t="s">
        <v>1079</v>
      </c>
      <c r="B4419" t="s">
        <v>397</v>
      </c>
      <c r="C4419" t="s">
        <v>237</v>
      </c>
      <c r="D4419">
        <v>5</v>
      </c>
      <c r="E4419">
        <v>6058.7603609999996</v>
      </c>
      <c r="F4419">
        <v>415733.94362199999</v>
      </c>
      <c r="G4419" s="1">
        <f t="shared" ref="G4419:G4482" si="69">+F4419/10000</f>
        <v>41.573394362199998</v>
      </c>
    </row>
    <row r="4420" spans="1:7" x14ac:dyDescent="0.35">
      <c r="A4420" t="s">
        <v>1079</v>
      </c>
      <c r="B4420" t="s">
        <v>397</v>
      </c>
      <c r="C4420" t="s">
        <v>237</v>
      </c>
      <c r="D4420">
        <v>5</v>
      </c>
      <c r="E4420">
        <v>4020</v>
      </c>
      <c r="F4420">
        <v>558000</v>
      </c>
      <c r="G4420" s="1">
        <f t="shared" si="69"/>
        <v>55.8</v>
      </c>
    </row>
    <row r="4421" spans="1:7" x14ac:dyDescent="0.35">
      <c r="A4421" t="s">
        <v>1079</v>
      </c>
      <c r="B4421" t="s">
        <v>397</v>
      </c>
      <c r="C4421" t="s">
        <v>237</v>
      </c>
      <c r="D4421">
        <v>5</v>
      </c>
      <c r="E4421">
        <v>336.64796000000001</v>
      </c>
      <c r="F4421">
        <v>4596.219513</v>
      </c>
      <c r="G4421" s="1">
        <f t="shared" si="69"/>
        <v>0.4596219513</v>
      </c>
    </row>
    <row r="4422" spans="1:7" x14ac:dyDescent="0.35">
      <c r="A4422" t="s">
        <v>1079</v>
      </c>
      <c r="B4422" t="s">
        <v>397</v>
      </c>
      <c r="C4422" t="s">
        <v>237</v>
      </c>
      <c r="D4422">
        <v>5</v>
      </c>
      <c r="E4422">
        <v>780</v>
      </c>
      <c r="F4422">
        <v>21600</v>
      </c>
      <c r="G4422" s="1">
        <f t="shared" si="69"/>
        <v>2.16</v>
      </c>
    </row>
    <row r="4423" spans="1:7" x14ac:dyDescent="0.35">
      <c r="A4423" t="s">
        <v>1079</v>
      </c>
      <c r="B4423" t="s">
        <v>397</v>
      </c>
      <c r="C4423" t="s">
        <v>237</v>
      </c>
      <c r="D4423">
        <v>4</v>
      </c>
      <c r="E4423">
        <v>91793.207043999995</v>
      </c>
      <c r="F4423">
        <v>29954094.257397</v>
      </c>
      <c r="G4423" s="1">
        <f t="shared" si="69"/>
        <v>2995.4094257397001</v>
      </c>
    </row>
    <row r="4424" spans="1:7" x14ac:dyDescent="0.35">
      <c r="A4424" t="s">
        <v>1079</v>
      </c>
      <c r="B4424" t="s">
        <v>397</v>
      </c>
      <c r="C4424" t="s">
        <v>237</v>
      </c>
      <c r="D4424">
        <v>4</v>
      </c>
      <c r="E4424">
        <v>280557.03380600002</v>
      </c>
      <c r="F4424">
        <v>524422968.68096399</v>
      </c>
      <c r="G4424" s="1">
        <f t="shared" si="69"/>
        <v>52442.296868096397</v>
      </c>
    </row>
    <row r="4425" spans="1:7" x14ac:dyDescent="0.35">
      <c r="A4425" t="s">
        <v>1079</v>
      </c>
      <c r="B4425" t="s">
        <v>397</v>
      </c>
      <c r="C4425" t="s">
        <v>237</v>
      </c>
      <c r="D4425">
        <v>4</v>
      </c>
      <c r="E4425">
        <v>3370938.6970199998</v>
      </c>
      <c r="F4425">
        <v>8370762980.3635998</v>
      </c>
      <c r="G4425" s="1">
        <f t="shared" si="69"/>
        <v>837076.29803635995</v>
      </c>
    </row>
    <row r="4426" spans="1:7" x14ac:dyDescent="0.35">
      <c r="A4426" t="s">
        <v>1079</v>
      </c>
      <c r="B4426" t="s">
        <v>397</v>
      </c>
      <c r="C4426" t="s">
        <v>237</v>
      </c>
      <c r="D4426">
        <v>5</v>
      </c>
      <c r="E4426">
        <v>1843904.9731149999</v>
      </c>
      <c r="F4426">
        <v>3339272027.8996</v>
      </c>
      <c r="G4426" s="1">
        <f t="shared" si="69"/>
        <v>333927.20278996002</v>
      </c>
    </row>
    <row r="4427" spans="1:7" x14ac:dyDescent="0.35">
      <c r="A4427" t="s">
        <v>1079</v>
      </c>
      <c r="B4427" t="s">
        <v>397</v>
      </c>
      <c r="C4427" t="s">
        <v>237</v>
      </c>
      <c r="D4427">
        <v>5</v>
      </c>
      <c r="E4427">
        <v>157049.60788299999</v>
      </c>
      <c r="F4427">
        <v>89693823.695963994</v>
      </c>
      <c r="G4427" s="1">
        <f t="shared" si="69"/>
        <v>8969.3823695964002</v>
      </c>
    </row>
    <row r="4428" spans="1:7" x14ac:dyDescent="0.35">
      <c r="A4428" t="s">
        <v>1079</v>
      </c>
      <c r="B4428" t="s">
        <v>397</v>
      </c>
      <c r="C4428" t="s">
        <v>237</v>
      </c>
      <c r="D4428">
        <v>3</v>
      </c>
      <c r="E4428">
        <v>912725.58151100005</v>
      </c>
      <c r="F4428">
        <v>8027318491.3302298</v>
      </c>
      <c r="G4428" s="1">
        <f t="shared" si="69"/>
        <v>802731.84913302294</v>
      </c>
    </row>
    <row r="4429" spans="1:7" x14ac:dyDescent="0.35">
      <c r="A4429" t="s">
        <v>1081</v>
      </c>
      <c r="B4429" t="s">
        <v>1082</v>
      </c>
      <c r="C4429" t="s">
        <v>777</v>
      </c>
      <c r="D4429">
        <v>5</v>
      </c>
      <c r="E4429">
        <v>120</v>
      </c>
      <c r="F4429">
        <v>900</v>
      </c>
      <c r="G4429" s="1">
        <f t="shared" si="69"/>
        <v>0.09</v>
      </c>
    </row>
    <row r="4430" spans="1:7" x14ac:dyDescent="0.35">
      <c r="A4430" t="s">
        <v>1081</v>
      </c>
      <c r="B4430" t="s">
        <v>1082</v>
      </c>
      <c r="C4430" t="s">
        <v>777</v>
      </c>
      <c r="D4430">
        <v>4</v>
      </c>
      <c r="E4430">
        <v>1816.7719950000001</v>
      </c>
      <c r="F4430">
        <v>110036.43422700001</v>
      </c>
      <c r="G4430" s="1">
        <f t="shared" si="69"/>
        <v>11.0036434227</v>
      </c>
    </row>
    <row r="4431" spans="1:7" x14ac:dyDescent="0.35">
      <c r="A4431" t="s">
        <v>1081</v>
      </c>
      <c r="B4431" t="s">
        <v>1082</v>
      </c>
      <c r="C4431" t="s">
        <v>777</v>
      </c>
      <c r="D4431">
        <v>4</v>
      </c>
      <c r="E4431">
        <v>420</v>
      </c>
      <c r="F4431">
        <v>5400</v>
      </c>
      <c r="G4431" s="1">
        <f t="shared" si="69"/>
        <v>0.54</v>
      </c>
    </row>
    <row r="4432" spans="1:7" x14ac:dyDescent="0.35">
      <c r="A4432" t="s">
        <v>1081</v>
      </c>
      <c r="B4432" t="s">
        <v>1082</v>
      </c>
      <c r="C4432" t="s">
        <v>777</v>
      </c>
      <c r="D4432">
        <v>5</v>
      </c>
      <c r="E4432">
        <v>120</v>
      </c>
      <c r="F4432">
        <v>900</v>
      </c>
      <c r="G4432" s="1">
        <f t="shared" si="69"/>
        <v>0.09</v>
      </c>
    </row>
    <row r="4433" spans="1:7" x14ac:dyDescent="0.35">
      <c r="A4433" t="s">
        <v>1081</v>
      </c>
      <c r="B4433" t="s">
        <v>1082</v>
      </c>
      <c r="C4433" t="s">
        <v>777</v>
      </c>
      <c r="D4433">
        <v>4</v>
      </c>
      <c r="E4433">
        <v>870.416066</v>
      </c>
      <c r="F4433">
        <v>14321.7585</v>
      </c>
      <c r="G4433" s="1">
        <f t="shared" si="69"/>
        <v>1.4321758499999999</v>
      </c>
    </row>
    <row r="4434" spans="1:7" x14ac:dyDescent="0.35">
      <c r="A4434" t="s">
        <v>1081</v>
      </c>
      <c r="B4434" t="s">
        <v>1082</v>
      </c>
      <c r="C4434" t="s">
        <v>777</v>
      </c>
      <c r="D4434">
        <v>5</v>
      </c>
      <c r="E4434">
        <v>120</v>
      </c>
      <c r="F4434">
        <v>900</v>
      </c>
      <c r="G4434" s="1">
        <f t="shared" si="69"/>
        <v>0.09</v>
      </c>
    </row>
    <row r="4435" spans="1:7" x14ac:dyDescent="0.35">
      <c r="A4435" t="s">
        <v>1081</v>
      </c>
      <c r="B4435" t="s">
        <v>1082</v>
      </c>
      <c r="C4435" t="s">
        <v>777</v>
      </c>
      <c r="D4435">
        <v>5</v>
      </c>
      <c r="E4435">
        <v>120</v>
      </c>
      <c r="F4435">
        <v>900</v>
      </c>
      <c r="G4435" s="1">
        <f t="shared" si="69"/>
        <v>0.09</v>
      </c>
    </row>
    <row r="4436" spans="1:7" x14ac:dyDescent="0.35">
      <c r="A4436" t="s">
        <v>1081</v>
      </c>
      <c r="B4436" t="s">
        <v>1082</v>
      </c>
      <c r="C4436" t="s">
        <v>777</v>
      </c>
      <c r="D4436">
        <v>4</v>
      </c>
      <c r="E4436">
        <v>12000</v>
      </c>
      <c r="F4436">
        <v>1936800</v>
      </c>
      <c r="G4436" s="1">
        <f t="shared" si="69"/>
        <v>193.68</v>
      </c>
    </row>
    <row r="4437" spans="1:7" x14ac:dyDescent="0.35">
      <c r="A4437" t="s">
        <v>1081</v>
      </c>
      <c r="B4437" t="s">
        <v>1082</v>
      </c>
      <c r="C4437" t="s">
        <v>777</v>
      </c>
      <c r="D4437">
        <v>5</v>
      </c>
      <c r="E4437">
        <v>120</v>
      </c>
      <c r="F4437">
        <v>900</v>
      </c>
      <c r="G4437" s="1">
        <f t="shared" si="69"/>
        <v>0.09</v>
      </c>
    </row>
    <row r="4438" spans="1:7" x14ac:dyDescent="0.35">
      <c r="A4438" t="s">
        <v>1081</v>
      </c>
      <c r="B4438" t="s">
        <v>1082</v>
      </c>
      <c r="C4438" t="s">
        <v>777</v>
      </c>
      <c r="D4438">
        <v>5</v>
      </c>
      <c r="E4438">
        <v>120</v>
      </c>
      <c r="F4438">
        <v>900</v>
      </c>
      <c r="G4438" s="1">
        <f t="shared" si="69"/>
        <v>0.09</v>
      </c>
    </row>
    <row r="4439" spans="1:7" x14ac:dyDescent="0.35">
      <c r="A4439" t="s">
        <v>1081</v>
      </c>
      <c r="B4439" t="s">
        <v>1082</v>
      </c>
      <c r="C4439" t="s">
        <v>777</v>
      </c>
      <c r="D4439">
        <v>4</v>
      </c>
      <c r="E4439">
        <v>960</v>
      </c>
      <c r="F4439">
        <v>16200</v>
      </c>
      <c r="G4439" s="1">
        <f t="shared" si="69"/>
        <v>1.62</v>
      </c>
    </row>
    <row r="4440" spans="1:7" x14ac:dyDescent="0.35">
      <c r="A4440" t="s">
        <v>1081</v>
      </c>
      <c r="B4440" t="s">
        <v>1082</v>
      </c>
      <c r="C4440" t="s">
        <v>777</v>
      </c>
      <c r="D4440">
        <v>5</v>
      </c>
      <c r="E4440">
        <v>121874.47048600001</v>
      </c>
      <c r="F4440">
        <v>267976764.265881</v>
      </c>
      <c r="G4440" s="1">
        <f t="shared" si="69"/>
        <v>26797.676426588099</v>
      </c>
    </row>
    <row r="4441" spans="1:7" x14ac:dyDescent="0.35">
      <c r="A4441" t="s">
        <v>1629</v>
      </c>
      <c r="B4441" t="s">
        <v>1068</v>
      </c>
      <c r="C4441" t="s">
        <v>777</v>
      </c>
      <c r="D4441">
        <v>5</v>
      </c>
      <c r="E4441">
        <v>677.77153599999997</v>
      </c>
      <c r="F4441">
        <v>5271.3414709999997</v>
      </c>
      <c r="G4441" s="1">
        <f t="shared" si="69"/>
        <v>0.52713414709999995</v>
      </c>
    </row>
    <row r="4442" spans="1:7" x14ac:dyDescent="0.35">
      <c r="A4442" t="s">
        <v>1629</v>
      </c>
      <c r="B4442" t="s">
        <v>1068</v>
      </c>
      <c r="C4442" t="s">
        <v>777</v>
      </c>
      <c r="D4442">
        <v>5</v>
      </c>
      <c r="E4442">
        <v>2401.0171169999999</v>
      </c>
      <c r="F4442">
        <v>76830.230414999998</v>
      </c>
      <c r="G4442" s="1">
        <f t="shared" si="69"/>
        <v>7.6830230415000003</v>
      </c>
    </row>
    <row r="4443" spans="1:7" x14ac:dyDescent="0.35">
      <c r="A4443" t="s">
        <v>1629</v>
      </c>
      <c r="B4443" t="s">
        <v>1068</v>
      </c>
      <c r="C4443" t="s">
        <v>777</v>
      </c>
      <c r="D4443">
        <v>4</v>
      </c>
      <c r="E4443">
        <v>61325.696818999997</v>
      </c>
      <c r="F4443">
        <v>18272955.150667999</v>
      </c>
      <c r="G4443" s="1">
        <f t="shared" si="69"/>
        <v>1827.2955150667999</v>
      </c>
    </row>
    <row r="4444" spans="1:7" x14ac:dyDescent="0.35">
      <c r="A4444" t="s">
        <v>1629</v>
      </c>
      <c r="B4444" t="s">
        <v>1068</v>
      </c>
      <c r="C4444" t="s">
        <v>777</v>
      </c>
      <c r="D4444">
        <v>4</v>
      </c>
      <c r="E4444">
        <v>480</v>
      </c>
      <c r="F4444">
        <v>10800</v>
      </c>
      <c r="G4444" s="1">
        <f t="shared" si="69"/>
        <v>1.08</v>
      </c>
    </row>
    <row r="4445" spans="1:7" x14ac:dyDescent="0.35">
      <c r="A4445" t="s">
        <v>1629</v>
      </c>
      <c r="B4445" t="s">
        <v>1068</v>
      </c>
      <c r="C4445" t="s">
        <v>777</v>
      </c>
      <c r="D4445">
        <v>5</v>
      </c>
      <c r="E4445">
        <v>3120</v>
      </c>
      <c r="F4445">
        <v>170100</v>
      </c>
      <c r="G4445" s="1">
        <f t="shared" si="69"/>
        <v>17.010000000000002</v>
      </c>
    </row>
    <row r="4446" spans="1:7" x14ac:dyDescent="0.35">
      <c r="A4446" t="s">
        <v>1629</v>
      </c>
      <c r="B4446" t="s">
        <v>1068</v>
      </c>
      <c r="C4446" t="s">
        <v>777</v>
      </c>
      <c r="D4446">
        <v>5</v>
      </c>
      <c r="E4446">
        <v>120</v>
      </c>
      <c r="F4446">
        <v>900</v>
      </c>
      <c r="G4446" s="1">
        <f t="shared" si="69"/>
        <v>0.09</v>
      </c>
    </row>
    <row r="4447" spans="1:7" x14ac:dyDescent="0.35">
      <c r="A4447" t="s">
        <v>1629</v>
      </c>
      <c r="B4447" t="s">
        <v>1068</v>
      </c>
      <c r="C4447" t="s">
        <v>777</v>
      </c>
      <c r="D4447">
        <v>5</v>
      </c>
      <c r="E4447">
        <v>4980</v>
      </c>
      <c r="F4447">
        <v>186300</v>
      </c>
      <c r="G4447" s="1">
        <f t="shared" si="69"/>
        <v>18.63</v>
      </c>
    </row>
    <row r="4448" spans="1:7" x14ac:dyDescent="0.35">
      <c r="A4448" t="s">
        <v>1629</v>
      </c>
      <c r="B4448" t="s">
        <v>1068</v>
      </c>
      <c r="C4448" t="s">
        <v>777</v>
      </c>
      <c r="D4448">
        <v>4</v>
      </c>
      <c r="E4448">
        <v>3240</v>
      </c>
      <c r="F4448">
        <v>118800</v>
      </c>
      <c r="G4448" s="1">
        <f t="shared" si="69"/>
        <v>11.88</v>
      </c>
    </row>
    <row r="4449" spans="1:7" x14ac:dyDescent="0.35">
      <c r="A4449" t="s">
        <v>1629</v>
      </c>
      <c r="B4449" t="s">
        <v>1068</v>
      </c>
      <c r="C4449" t="s">
        <v>777</v>
      </c>
      <c r="D4449">
        <v>5</v>
      </c>
      <c r="E4449">
        <v>2520</v>
      </c>
      <c r="F4449">
        <v>104400</v>
      </c>
      <c r="G4449" s="1">
        <f t="shared" si="69"/>
        <v>10.44</v>
      </c>
    </row>
    <row r="4450" spans="1:7" x14ac:dyDescent="0.35">
      <c r="A4450" t="s">
        <v>1629</v>
      </c>
      <c r="B4450" t="s">
        <v>1068</v>
      </c>
      <c r="C4450" t="s">
        <v>777</v>
      </c>
      <c r="D4450">
        <v>5</v>
      </c>
      <c r="E4450">
        <v>6420</v>
      </c>
      <c r="F4450">
        <v>276300</v>
      </c>
      <c r="G4450" s="1">
        <f t="shared" si="69"/>
        <v>27.63</v>
      </c>
    </row>
    <row r="4451" spans="1:7" x14ac:dyDescent="0.35">
      <c r="A4451" t="s">
        <v>1629</v>
      </c>
      <c r="B4451" t="s">
        <v>1068</v>
      </c>
      <c r="C4451" t="s">
        <v>777</v>
      </c>
      <c r="D4451">
        <v>5</v>
      </c>
      <c r="E4451">
        <v>3660</v>
      </c>
      <c r="F4451">
        <v>166500</v>
      </c>
      <c r="G4451" s="1">
        <f t="shared" si="69"/>
        <v>16.649999999999999</v>
      </c>
    </row>
    <row r="4452" spans="1:7" x14ac:dyDescent="0.35">
      <c r="A4452" t="s">
        <v>1629</v>
      </c>
      <c r="B4452" t="s">
        <v>1068</v>
      </c>
      <c r="C4452" t="s">
        <v>777</v>
      </c>
      <c r="D4452">
        <v>5</v>
      </c>
      <c r="E4452">
        <v>7440</v>
      </c>
      <c r="F4452">
        <v>232200</v>
      </c>
      <c r="G4452" s="1">
        <f t="shared" si="69"/>
        <v>23.22</v>
      </c>
    </row>
    <row r="4453" spans="1:7" x14ac:dyDescent="0.35">
      <c r="A4453" t="s">
        <v>1629</v>
      </c>
      <c r="B4453" t="s">
        <v>1068</v>
      </c>
      <c r="C4453" t="s">
        <v>777</v>
      </c>
      <c r="D4453">
        <v>5</v>
      </c>
      <c r="E4453">
        <v>5100</v>
      </c>
      <c r="F4453">
        <v>143100</v>
      </c>
      <c r="G4453" s="1">
        <f t="shared" si="69"/>
        <v>14.31</v>
      </c>
    </row>
    <row r="4454" spans="1:7" x14ac:dyDescent="0.35">
      <c r="A4454" t="s">
        <v>1629</v>
      </c>
      <c r="B4454" t="s">
        <v>1068</v>
      </c>
      <c r="C4454" t="s">
        <v>777</v>
      </c>
      <c r="D4454">
        <v>5</v>
      </c>
      <c r="E4454">
        <v>6060</v>
      </c>
      <c r="F4454">
        <v>337500</v>
      </c>
      <c r="G4454" s="1">
        <f t="shared" si="69"/>
        <v>33.75</v>
      </c>
    </row>
    <row r="4455" spans="1:7" x14ac:dyDescent="0.35">
      <c r="A4455" t="s">
        <v>1629</v>
      </c>
      <c r="B4455" t="s">
        <v>1068</v>
      </c>
      <c r="C4455" t="s">
        <v>777</v>
      </c>
      <c r="D4455">
        <v>5</v>
      </c>
      <c r="E4455">
        <v>3960</v>
      </c>
      <c r="F4455">
        <v>118800</v>
      </c>
      <c r="G4455" s="1">
        <f t="shared" si="69"/>
        <v>11.88</v>
      </c>
    </row>
    <row r="4456" spans="1:7" x14ac:dyDescent="0.35">
      <c r="A4456" t="s">
        <v>1629</v>
      </c>
      <c r="B4456" t="s">
        <v>1068</v>
      </c>
      <c r="C4456" t="s">
        <v>777</v>
      </c>
      <c r="D4456">
        <v>5</v>
      </c>
      <c r="E4456">
        <v>3000</v>
      </c>
      <c r="F4456">
        <v>125100</v>
      </c>
      <c r="G4456" s="1">
        <f t="shared" si="69"/>
        <v>12.51</v>
      </c>
    </row>
    <row r="4457" spans="1:7" x14ac:dyDescent="0.35">
      <c r="A4457" t="s">
        <v>1629</v>
      </c>
      <c r="B4457" t="s">
        <v>1068</v>
      </c>
      <c r="C4457" t="s">
        <v>777</v>
      </c>
      <c r="D4457">
        <v>5</v>
      </c>
      <c r="E4457">
        <v>4380</v>
      </c>
      <c r="F4457">
        <v>216000</v>
      </c>
      <c r="G4457" s="1">
        <f t="shared" si="69"/>
        <v>21.6</v>
      </c>
    </row>
    <row r="4458" spans="1:7" x14ac:dyDescent="0.35">
      <c r="A4458" t="s">
        <v>1629</v>
      </c>
      <c r="B4458" t="s">
        <v>1068</v>
      </c>
      <c r="C4458" t="s">
        <v>777</v>
      </c>
      <c r="D4458">
        <v>5</v>
      </c>
      <c r="E4458">
        <v>4583.3288169999996</v>
      </c>
      <c r="F4458">
        <v>877800.906693</v>
      </c>
      <c r="G4458" s="1">
        <f t="shared" si="69"/>
        <v>87.780090669299994</v>
      </c>
    </row>
    <row r="4459" spans="1:7" x14ac:dyDescent="0.35">
      <c r="A4459" t="s">
        <v>1629</v>
      </c>
      <c r="B4459" t="s">
        <v>1068</v>
      </c>
      <c r="C4459" t="s">
        <v>777</v>
      </c>
      <c r="D4459">
        <v>4</v>
      </c>
      <c r="E4459">
        <v>180</v>
      </c>
      <c r="F4459">
        <v>1800</v>
      </c>
      <c r="G4459" s="1">
        <f t="shared" si="69"/>
        <v>0.18</v>
      </c>
    </row>
    <row r="4460" spans="1:7" x14ac:dyDescent="0.35">
      <c r="A4460" t="s">
        <v>1629</v>
      </c>
      <c r="B4460" t="s">
        <v>1068</v>
      </c>
      <c r="C4460" t="s">
        <v>777</v>
      </c>
      <c r="D4460">
        <v>5</v>
      </c>
      <c r="E4460">
        <v>57995.415645000001</v>
      </c>
      <c r="F4460">
        <v>59815214.211854003</v>
      </c>
      <c r="G4460" s="1">
        <f t="shared" si="69"/>
        <v>5981.5214211854</v>
      </c>
    </row>
    <row r="4461" spans="1:7" x14ac:dyDescent="0.35">
      <c r="A4461" t="s">
        <v>1629</v>
      </c>
      <c r="B4461" t="s">
        <v>1068</v>
      </c>
      <c r="C4461" t="s">
        <v>777</v>
      </c>
      <c r="D4461">
        <v>4</v>
      </c>
      <c r="E4461">
        <v>120</v>
      </c>
      <c r="F4461">
        <v>900</v>
      </c>
      <c r="G4461" s="1">
        <f t="shared" si="69"/>
        <v>0.09</v>
      </c>
    </row>
    <row r="4462" spans="1:7" x14ac:dyDescent="0.35">
      <c r="A4462" t="s">
        <v>1629</v>
      </c>
      <c r="B4462" t="s">
        <v>1068</v>
      </c>
      <c r="C4462" t="s">
        <v>777</v>
      </c>
      <c r="D4462">
        <v>4</v>
      </c>
      <c r="E4462">
        <v>8760</v>
      </c>
      <c r="F4462">
        <v>1978200</v>
      </c>
      <c r="G4462" s="1">
        <f t="shared" si="69"/>
        <v>197.82</v>
      </c>
    </row>
    <row r="4463" spans="1:7" x14ac:dyDescent="0.35">
      <c r="A4463" t="s">
        <v>1629</v>
      </c>
      <c r="B4463" t="s">
        <v>1068</v>
      </c>
      <c r="C4463" t="s">
        <v>777</v>
      </c>
      <c r="D4463">
        <v>4</v>
      </c>
      <c r="E4463">
        <v>360</v>
      </c>
      <c r="F4463">
        <v>8100</v>
      </c>
      <c r="G4463" s="1">
        <f t="shared" si="69"/>
        <v>0.81</v>
      </c>
    </row>
    <row r="4464" spans="1:7" x14ac:dyDescent="0.35">
      <c r="A4464" t="s">
        <v>1629</v>
      </c>
      <c r="B4464" t="s">
        <v>1068</v>
      </c>
      <c r="C4464" t="s">
        <v>777</v>
      </c>
      <c r="D4464">
        <v>5</v>
      </c>
      <c r="E4464">
        <v>5760</v>
      </c>
      <c r="F4464">
        <v>252000</v>
      </c>
      <c r="G4464" s="1">
        <f t="shared" si="69"/>
        <v>25.2</v>
      </c>
    </row>
    <row r="4465" spans="1:7" x14ac:dyDescent="0.35">
      <c r="A4465" t="s">
        <v>1629</v>
      </c>
      <c r="B4465" t="s">
        <v>1068</v>
      </c>
      <c r="C4465" t="s">
        <v>777</v>
      </c>
      <c r="D4465">
        <v>4</v>
      </c>
      <c r="E4465">
        <v>1980</v>
      </c>
      <c r="F4465">
        <v>113400</v>
      </c>
      <c r="G4465" s="1">
        <f t="shared" si="69"/>
        <v>11.34</v>
      </c>
    </row>
    <row r="4466" spans="1:7" x14ac:dyDescent="0.35">
      <c r="A4466" t="s">
        <v>1629</v>
      </c>
      <c r="B4466" t="s">
        <v>1068</v>
      </c>
      <c r="C4466" t="s">
        <v>777</v>
      </c>
      <c r="D4466">
        <v>5</v>
      </c>
      <c r="E4466">
        <v>14940</v>
      </c>
      <c r="F4466">
        <v>630000</v>
      </c>
      <c r="G4466" s="1">
        <f t="shared" si="69"/>
        <v>63</v>
      </c>
    </row>
    <row r="4467" spans="1:7" x14ac:dyDescent="0.35">
      <c r="A4467" t="s">
        <v>1629</v>
      </c>
      <c r="B4467" t="s">
        <v>1068</v>
      </c>
      <c r="C4467" t="s">
        <v>777</v>
      </c>
      <c r="D4467">
        <v>5</v>
      </c>
      <c r="E4467">
        <v>33377.570030000003</v>
      </c>
      <c r="F4467">
        <v>37729625.626172997</v>
      </c>
      <c r="G4467" s="1">
        <f t="shared" si="69"/>
        <v>3772.9625626172997</v>
      </c>
    </row>
    <row r="4468" spans="1:7" x14ac:dyDescent="0.35">
      <c r="A4468" t="s">
        <v>1629</v>
      </c>
      <c r="B4468" t="s">
        <v>1068</v>
      </c>
      <c r="C4468" t="s">
        <v>777</v>
      </c>
      <c r="D4468">
        <v>5</v>
      </c>
      <c r="E4468">
        <v>120</v>
      </c>
      <c r="F4468">
        <v>900</v>
      </c>
      <c r="G4468" s="1">
        <f t="shared" si="69"/>
        <v>0.09</v>
      </c>
    </row>
    <row r="4469" spans="1:7" x14ac:dyDescent="0.35">
      <c r="A4469" t="s">
        <v>1629</v>
      </c>
      <c r="B4469" t="s">
        <v>1068</v>
      </c>
      <c r="C4469" t="s">
        <v>777</v>
      </c>
      <c r="D4469">
        <v>4</v>
      </c>
      <c r="E4469">
        <v>120</v>
      </c>
      <c r="F4469">
        <v>900</v>
      </c>
      <c r="G4469" s="1">
        <f t="shared" si="69"/>
        <v>0.09</v>
      </c>
    </row>
    <row r="4470" spans="1:7" x14ac:dyDescent="0.35">
      <c r="A4470" t="s">
        <v>1629</v>
      </c>
      <c r="B4470" t="s">
        <v>1068</v>
      </c>
      <c r="C4470" t="s">
        <v>777</v>
      </c>
      <c r="D4470">
        <v>5</v>
      </c>
      <c r="E4470">
        <v>30479.590517000001</v>
      </c>
      <c r="F4470">
        <v>1854831.3563870001</v>
      </c>
      <c r="G4470" s="1">
        <f t="shared" si="69"/>
        <v>185.48313563870002</v>
      </c>
    </row>
    <row r="4471" spans="1:7" x14ac:dyDescent="0.35">
      <c r="A4471" t="s">
        <v>1629</v>
      </c>
      <c r="B4471" t="s">
        <v>1068</v>
      </c>
      <c r="C4471" t="s">
        <v>777</v>
      </c>
      <c r="D4471">
        <v>4</v>
      </c>
      <c r="E4471">
        <v>540</v>
      </c>
      <c r="F4471">
        <v>13500</v>
      </c>
      <c r="G4471" s="1">
        <f t="shared" si="69"/>
        <v>1.35</v>
      </c>
    </row>
    <row r="4472" spans="1:7" x14ac:dyDescent="0.35">
      <c r="A4472" t="s">
        <v>1629</v>
      </c>
      <c r="B4472" t="s">
        <v>1068</v>
      </c>
      <c r="C4472" t="s">
        <v>777</v>
      </c>
      <c r="D4472">
        <v>4</v>
      </c>
      <c r="E4472">
        <v>420</v>
      </c>
      <c r="F4472">
        <v>7200</v>
      </c>
      <c r="G4472" s="1">
        <f t="shared" si="69"/>
        <v>0.72</v>
      </c>
    </row>
    <row r="4473" spans="1:7" x14ac:dyDescent="0.35">
      <c r="A4473" t="s">
        <v>1629</v>
      </c>
      <c r="B4473" t="s">
        <v>1068</v>
      </c>
      <c r="C4473" t="s">
        <v>777</v>
      </c>
      <c r="D4473">
        <v>4</v>
      </c>
      <c r="E4473">
        <v>136150.95559600001</v>
      </c>
      <c r="F4473">
        <v>65840642.351698004</v>
      </c>
      <c r="G4473" s="1">
        <f t="shared" si="69"/>
        <v>6584.0642351698007</v>
      </c>
    </row>
    <row r="4474" spans="1:7" x14ac:dyDescent="0.35">
      <c r="A4474" t="s">
        <v>1629</v>
      </c>
      <c r="B4474" t="s">
        <v>1068</v>
      </c>
      <c r="C4474" t="s">
        <v>777</v>
      </c>
      <c r="D4474">
        <v>4</v>
      </c>
      <c r="E4474">
        <v>360382.211748</v>
      </c>
      <c r="F4474">
        <v>552257593.41108298</v>
      </c>
      <c r="G4474" s="1">
        <f t="shared" si="69"/>
        <v>55225.7593411083</v>
      </c>
    </row>
    <row r="4475" spans="1:7" x14ac:dyDescent="0.35">
      <c r="A4475" t="s">
        <v>1629</v>
      </c>
      <c r="B4475" t="s">
        <v>1068</v>
      </c>
      <c r="C4475" t="s">
        <v>777</v>
      </c>
      <c r="D4475">
        <v>5</v>
      </c>
      <c r="E4475">
        <v>636514.67897500005</v>
      </c>
      <c r="F4475">
        <v>1390681853.0141499</v>
      </c>
      <c r="G4475" s="1">
        <f t="shared" si="69"/>
        <v>139068.18530141498</v>
      </c>
    </row>
    <row r="4476" spans="1:7" x14ac:dyDescent="0.35">
      <c r="A4476" t="s">
        <v>1092</v>
      </c>
      <c r="B4476" t="s">
        <v>1082</v>
      </c>
      <c r="C4476" t="s">
        <v>777</v>
      </c>
      <c r="D4476">
        <v>5</v>
      </c>
      <c r="E4476">
        <v>6200.267863</v>
      </c>
      <c r="F4476">
        <v>366633.10208899999</v>
      </c>
      <c r="G4476" s="1">
        <f t="shared" si="69"/>
        <v>36.6633102089</v>
      </c>
    </row>
    <row r="4477" spans="1:7" x14ac:dyDescent="0.35">
      <c r="A4477" t="s">
        <v>1092</v>
      </c>
      <c r="B4477" t="s">
        <v>1082</v>
      </c>
      <c r="C4477" t="s">
        <v>777</v>
      </c>
      <c r="D4477">
        <v>5</v>
      </c>
      <c r="E4477">
        <v>3288.991536</v>
      </c>
      <c r="F4477">
        <v>117716.25723800001</v>
      </c>
      <c r="G4477" s="1">
        <f t="shared" si="69"/>
        <v>11.7716257238</v>
      </c>
    </row>
    <row r="4478" spans="1:7" x14ac:dyDescent="0.35">
      <c r="A4478" t="s">
        <v>1092</v>
      </c>
      <c r="B4478" t="s">
        <v>1082</v>
      </c>
      <c r="C4478" t="s">
        <v>777</v>
      </c>
      <c r="D4478">
        <v>5</v>
      </c>
      <c r="E4478">
        <v>4886.4663460000002</v>
      </c>
      <c r="F4478">
        <v>689676.89795699995</v>
      </c>
      <c r="G4478" s="1">
        <f t="shared" si="69"/>
        <v>68.967689795699997</v>
      </c>
    </row>
    <row r="4479" spans="1:7" x14ac:dyDescent="0.35">
      <c r="A4479" t="s">
        <v>1092</v>
      </c>
      <c r="B4479" t="s">
        <v>1082</v>
      </c>
      <c r="C4479" t="s">
        <v>777</v>
      </c>
      <c r="D4479">
        <v>4</v>
      </c>
      <c r="E4479">
        <v>96962.107902000003</v>
      </c>
      <c r="F4479">
        <v>54021209.144850001</v>
      </c>
      <c r="G4479" s="1">
        <f t="shared" si="69"/>
        <v>5402.120914485</v>
      </c>
    </row>
    <row r="4480" spans="1:7" x14ac:dyDescent="0.35">
      <c r="A4480" t="s">
        <v>1092</v>
      </c>
      <c r="B4480" t="s">
        <v>1082</v>
      </c>
      <c r="C4480" t="s">
        <v>777</v>
      </c>
      <c r="D4480">
        <v>5</v>
      </c>
      <c r="E4480">
        <v>120</v>
      </c>
      <c r="F4480">
        <v>900</v>
      </c>
      <c r="G4480" s="1">
        <f t="shared" si="69"/>
        <v>0.09</v>
      </c>
    </row>
    <row r="4481" spans="1:7" x14ac:dyDescent="0.35">
      <c r="A4481" t="s">
        <v>1092</v>
      </c>
      <c r="B4481" t="s">
        <v>1082</v>
      </c>
      <c r="C4481" t="s">
        <v>777</v>
      </c>
      <c r="D4481">
        <v>4</v>
      </c>
      <c r="E4481">
        <v>120</v>
      </c>
      <c r="F4481">
        <v>900</v>
      </c>
      <c r="G4481" s="1">
        <f t="shared" si="69"/>
        <v>0.09</v>
      </c>
    </row>
    <row r="4482" spans="1:7" x14ac:dyDescent="0.35">
      <c r="A4482" t="s">
        <v>1092</v>
      </c>
      <c r="B4482" t="s">
        <v>1082</v>
      </c>
      <c r="C4482" t="s">
        <v>777</v>
      </c>
      <c r="D4482">
        <v>5</v>
      </c>
      <c r="E4482">
        <v>120</v>
      </c>
      <c r="F4482">
        <v>900</v>
      </c>
      <c r="G4482" s="1">
        <f t="shared" si="69"/>
        <v>0.09</v>
      </c>
    </row>
    <row r="4483" spans="1:7" x14ac:dyDescent="0.35">
      <c r="A4483" t="s">
        <v>1092</v>
      </c>
      <c r="B4483" t="s">
        <v>1082</v>
      </c>
      <c r="C4483" t="s">
        <v>777</v>
      </c>
      <c r="D4483">
        <v>4</v>
      </c>
      <c r="E4483">
        <v>120</v>
      </c>
      <c r="F4483">
        <v>900</v>
      </c>
      <c r="G4483" s="1">
        <f t="shared" ref="G4483:G4546" si="70">+F4483/10000</f>
        <v>0.09</v>
      </c>
    </row>
    <row r="4484" spans="1:7" x14ac:dyDescent="0.35">
      <c r="A4484" t="s">
        <v>1092</v>
      </c>
      <c r="B4484" t="s">
        <v>1082</v>
      </c>
      <c r="C4484" t="s">
        <v>777</v>
      </c>
      <c r="D4484">
        <v>4</v>
      </c>
      <c r="E4484">
        <v>120</v>
      </c>
      <c r="F4484">
        <v>900</v>
      </c>
      <c r="G4484" s="1">
        <f t="shared" si="70"/>
        <v>0.09</v>
      </c>
    </row>
    <row r="4485" spans="1:7" x14ac:dyDescent="0.35">
      <c r="A4485" t="s">
        <v>1092</v>
      </c>
      <c r="B4485" t="s">
        <v>1082</v>
      </c>
      <c r="C4485" t="s">
        <v>777</v>
      </c>
      <c r="D4485">
        <v>4</v>
      </c>
      <c r="E4485">
        <v>120</v>
      </c>
      <c r="F4485">
        <v>900</v>
      </c>
      <c r="G4485" s="1">
        <f t="shared" si="70"/>
        <v>0.09</v>
      </c>
    </row>
    <row r="4486" spans="1:7" x14ac:dyDescent="0.35">
      <c r="A4486" t="s">
        <v>1092</v>
      </c>
      <c r="B4486" t="s">
        <v>1082</v>
      </c>
      <c r="C4486" t="s">
        <v>777</v>
      </c>
      <c r="D4486">
        <v>4</v>
      </c>
      <c r="E4486">
        <v>1560</v>
      </c>
      <c r="F4486">
        <v>36900</v>
      </c>
      <c r="G4486" s="1">
        <f t="shared" si="70"/>
        <v>3.69</v>
      </c>
    </row>
    <row r="4487" spans="1:7" x14ac:dyDescent="0.35">
      <c r="A4487" t="s">
        <v>1092</v>
      </c>
      <c r="B4487" t="s">
        <v>1082</v>
      </c>
      <c r="C4487" t="s">
        <v>777</v>
      </c>
      <c r="D4487">
        <v>5</v>
      </c>
      <c r="E4487">
        <v>120</v>
      </c>
      <c r="F4487">
        <v>900</v>
      </c>
      <c r="G4487" s="1">
        <f t="shared" si="70"/>
        <v>0.09</v>
      </c>
    </row>
    <row r="4488" spans="1:7" x14ac:dyDescent="0.35">
      <c r="A4488" t="s">
        <v>1092</v>
      </c>
      <c r="B4488" t="s">
        <v>1082</v>
      </c>
      <c r="C4488" t="s">
        <v>777</v>
      </c>
      <c r="D4488">
        <v>5</v>
      </c>
      <c r="E4488">
        <v>120</v>
      </c>
      <c r="F4488">
        <v>900</v>
      </c>
      <c r="G4488" s="1">
        <f t="shared" si="70"/>
        <v>0.09</v>
      </c>
    </row>
    <row r="4489" spans="1:7" x14ac:dyDescent="0.35">
      <c r="A4489" t="s">
        <v>1092</v>
      </c>
      <c r="B4489" t="s">
        <v>1082</v>
      </c>
      <c r="C4489" t="s">
        <v>777</v>
      </c>
      <c r="D4489">
        <v>4</v>
      </c>
      <c r="E4489">
        <v>25140</v>
      </c>
      <c r="F4489">
        <v>6057000</v>
      </c>
      <c r="G4489" s="1">
        <f t="shared" si="70"/>
        <v>605.70000000000005</v>
      </c>
    </row>
    <row r="4490" spans="1:7" x14ac:dyDescent="0.35">
      <c r="A4490" t="s">
        <v>1092</v>
      </c>
      <c r="B4490" t="s">
        <v>1082</v>
      </c>
      <c r="C4490" t="s">
        <v>777</v>
      </c>
      <c r="D4490">
        <v>4</v>
      </c>
      <c r="E4490">
        <v>2340</v>
      </c>
      <c r="F4490">
        <v>138600</v>
      </c>
      <c r="G4490" s="1">
        <f t="shared" si="70"/>
        <v>13.86</v>
      </c>
    </row>
    <row r="4491" spans="1:7" x14ac:dyDescent="0.35">
      <c r="A4491" t="s">
        <v>1092</v>
      </c>
      <c r="B4491" t="s">
        <v>1082</v>
      </c>
      <c r="C4491" t="s">
        <v>777</v>
      </c>
      <c r="D4491">
        <v>4</v>
      </c>
      <c r="E4491">
        <v>1020</v>
      </c>
      <c r="F4491">
        <v>23400</v>
      </c>
      <c r="G4491" s="1">
        <f t="shared" si="70"/>
        <v>2.34</v>
      </c>
    </row>
    <row r="4492" spans="1:7" x14ac:dyDescent="0.35">
      <c r="A4492" t="s">
        <v>1092</v>
      </c>
      <c r="B4492" t="s">
        <v>1082</v>
      </c>
      <c r="C4492" t="s">
        <v>777</v>
      </c>
      <c r="D4492">
        <v>4</v>
      </c>
      <c r="E4492">
        <v>120</v>
      </c>
      <c r="F4492">
        <v>900</v>
      </c>
      <c r="G4492" s="1">
        <f t="shared" si="70"/>
        <v>0.09</v>
      </c>
    </row>
    <row r="4493" spans="1:7" x14ac:dyDescent="0.35">
      <c r="A4493" t="s">
        <v>1092</v>
      </c>
      <c r="B4493" t="s">
        <v>1082</v>
      </c>
      <c r="C4493" t="s">
        <v>777</v>
      </c>
      <c r="D4493">
        <v>4</v>
      </c>
      <c r="E4493">
        <v>941.485995</v>
      </c>
      <c r="F4493">
        <v>27663.565772999998</v>
      </c>
      <c r="G4493" s="1">
        <f t="shared" si="70"/>
        <v>2.7663565772999998</v>
      </c>
    </row>
    <row r="4494" spans="1:7" x14ac:dyDescent="0.35">
      <c r="A4494" t="s">
        <v>1092</v>
      </c>
      <c r="B4494" t="s">
        <v>1082</v>
      </c>
      <c r="C4494" t="s">
        <v>777</v>
      </c>
      <c r="D4494">
        <v>5</v>
      </c>
      <c r="E4494">
        <v>192244.631849</v>
      </c>
      <c r="F4494">
        <v>441815807.03115302</v>
      </c>
      <c r="G4494" s="1">
        <f t="shared" si="70"/>
        <v>44181.580703115302</v>
      </c>
    </row>
    <row r="4495" spans="1:7" x14ac:dyDescent="0.35">
      <c r="A4495" t="s">
        <v>1064</v>
      </c>
      <c r="B4495" t="s">
        <v>1064</v>
      </c>
      <c r="C4495" t="s">
        <v>840</v>
      </c>
      <c r="D4495">
        <v>3</v>
      </c>
      <c r="E4495">
        <v>47002.779868999998</v>
      </c>
      <c r="F4495">
        <v>150196.26802700001</v>
      </c>
      <c r="G4495" s="1">
        <f t="shared" si="70"/>
        <v>15.019626802700001</v>
      </c>
    </row>
    <row r="4496" spans="1:7" x14ac:dyDescent="0.35">
      <c r="A4496" t="s">
        <v>1064</v>
      </c>
      <c r="B4496" t="s">
        <v>1064</v>
      </c>
      <c r="C4496" t="s">
        <v>840</v>
      </c>
      <c r="D4496">
        <v>3</v>
      </c>
      <c r="E4496">
        <v>1899493.084057</v>
      </c>
      <c r="F4496">
        <v>20817869012.2253</v>
      </c>
      <c r="G4496" s="1">
        <f t="shared" si="70"/>
        <v>2081786.9012225301</v>
      </c>
    </row>
    <row r="4497" spans="1:7" x14ac:dyDescent="0.35">
      <c r="A4497" t="s">
        <v>1064</v>
      </c>
      <c r="B4497" t="s">
        <v>1064</v>
      </c>
      <c r="C4497" t="s">
        <v>840</v>
      </c>
      <c r="D4497">
        <v>3</v>
      </c>
      <c r="E4497">
        <v>106728.256249</v>
      </c>
      <c r="F4497">
        <v>339169.52750700002</v>
      </c>
      <c r="G4497" s="1">
        <f t="shared" si="70"/>
        <v>33.916952750700005</v>
      </c>
    </row>
    <row r="4498" spans="1:7" x14ac:dyDescent="0.35">
      <c r="A4498" t="s">
        <v>1068</v>
      </c>
      <c r="B4498" t="s">
        <v>1068</v>
      </c>
      <c r="C4498" t="s">
        <v>777</v>
      </c>
      <c r="D4498">
        <v>4</v>
      </c>
      <c r="E4498">
        <v>221.410889</v>
      </c>
      <c r="F4498">
        <v>1709.154</v>
      </c>
      <c r="G4498" s="1">
        <f t="shared" si="70"/>
        <v>0.1709154</v>
      </c>
    </row>
    <row r="4499" spans="1:7" x14ac:dyDescent="0.35">
      <c r="A4499" t="s">
        <v>1068</v>
      </c>
      <c r="B4499" t="s">
        <v>1068</v>
      </c>
      <c r="C4499" t="s">
        <v>777</v>
      </c>
      <c r="D4499">
        <v>5</v>
      </c>
      <c r="E4499">
        <v>120</v>
      </c>
      <c r="F4499">
        <v>900</v>
      </c>
      <c r="G4499" s="1">
        <f t="shared" si="70"/>
        <v>0.09</v>
      </c>
    </row>
    <row r="4500" spans="1:7" x14ac:dyDescent="0.35">
      <c r="A4500" t="s">
        <v>1068</v>
      </c>
      <c r="B4500" t="s">
        <v>1068</v>
      </c>
      <c r="C4500" t="s">
        <v>777</v>
      </c>
      <c r="D4500">
        <v>5</v>
      </c>
      <c r="E4500">
        <v>120</v>
      </c>
      <c r="F4500">
        <v>900</v>
      </c>
      <c r="G4500" s="1">
        <f t="shared" si="70"/>
        <v>0.09</v>
      </c>
    </row>
    <row r="4501" spans="1:7" x14ac:dyDescent="0.35">
      <c r="A4501" t="s">
        <v>1068</v>
      </c>
      <c r="B4501" t="s">
        <v>1068</v>
      </c>
      <c r="C4501" t="s">
        <v>777</v>
      </c>
      <c r="D4501">
        <v>5</v>
      </c>
      <c r="E4501">
        <v>4440</v>
      </c>
      <c r="F4501">
        <v>156600</v>
      </c>
      <c r="G4501" s="1">
        <f t="shared" si="70"/>
        <v>15.66</v>
      </c>
    </row>
    <row r="4502" spans="1:7" x14ac:dyDescent="0.35">
      <c r="A4502" t="s">
        <v>1068</v>
      </c>
      <c r="B4502" t="s">
        <v>1068</v>
      </c>
      <c r="C4502" t="s">
        <v>777</v>
      </c>
      <c r="D4502">
        <v>5</v>
      </c>
      <c r="E4502">
        <v>10140</v>
      </c>
      <c r="F4502">
        <v>547200</v>
      </c>
      <c r="G4502" s="1">
        <f t="shared" si="70"/>
        <v>54.72</v>
      </c>
    </row>
    <row r="4503" spans="1:7" x14ac:dyDescent="0.35">
      <c r="A4503" t="s">
        <v>1068</v>
      </c>
      <c r="B4503" t="s">
        <v>1068</v>
      </c>
      <c r="C4503" t="s">
        <v>777</v>
      </c>
      <c r="D4503">
        <v>5</v>
      </c>
      <c r="E4503">
        <v>5460</v>
      </c>
      <c r="F4503">
        <v>260100</v>
      </c>
      <c r="G4503" s="1">
        <f t="shared" si="70"/>
        <v>26.01</v>
      </c>
    </row>
    <row r="4504" spans="1:7" x14ac:dyDescent="0.35">
      <c r="A4504" t="s">
        <v>1068</v>
      </c>
      <c r="B4504" t="s">
        <v>1068</v>
      </c>
      <c r="C4504" t="s">
        <v>777</v>
      </c>
      <c r="D4504">
        <v>5</v>
      </c>
      <c r="E4504">
        <v>12600</v>
      </c>
      <c r="F4504">
        <v>1050300</v>
      </c>
      <c r="G4504" s="1">
        <f t="shared" si="70"/>
        <v>105.03</v>
      </c>
    </row>
    <row r="4505" spans="1:7" x14ac:dyDescent="0.35">
      <c r="A4505" t="s">
        <v>1068</v>
      </c>
      <c r="B4505" t="s">
        <v>1068</v>
      </c>
      <c r="C4505" t="s">
        <v>777</v>
      </c>
      <c r="D4505">
        <v>5</v>
      </c>
      <c r="E4505">
        <v>4560</v>
      </c>
      <c r="F4505">
        <v>293400</v>
      </c>
      <c r="G4505" s="1">
        <f t="shared" si="70"/>
        <v>29.34</v>
      </c>
    </row>
    <row r="4506" spans="1:7" x14ac:dyDescent="0.35">
      <c r="A4506" t="s">
        <v>1068</v>
      </c>
      <c r="B4506" t="s">
        <v>1068</v>
      </c>
      <c r="C4506" t="s">
        <v>777</v>
      </c>
      <c r="D4506">
        <v>5</v>
      </c>
      <c r="E4506">
        <v>4740</v>
      </c>
      <c r="F4506">
        <v>308700</v>
      </c>
      <c r="G4506" s="1">
        <f t="shared" si="70"/>
        <v>30.87</v>
      </c>
    </row>
    <row r="4507" spans="1:7" x14ac:dyDescent="0.35">
      <c r="A4507" t="s">
        <v>1068</v>
      </c>
      <c r="B4507" t="s">
        <v>1068</v>
      </c>
      <c r="C4507" t="s">
        <v>777</v>
      </c>
      <c r="D4507">
        <v>4</v>
      </c>
      <c r="E4507">
        <v>180</v>
      </c>
      <c r="F4507">
        <v>1800</v>
      </c>
      <c r="G4507" s="1">
        <f t="shared" si="70"/>
        <v>0.18</v>
      </c>
    </row>
    <row r="4508" spans="1:7" x14ac:dyDescent="0.35">
      <c r="A4508" t="s">
        <v>1068</v>
      </c>
      <c r="B4508" t="s">
        <v>1068</v>
      </c>
      <c r="C4508" t="s">
        <v>777</v>
      </c>
      <c r="D4508">
        <v>4</v>
      </c>
      <c r="E4508">
        <v>120</v>
      </c>
      <c r="F4508">
        <v>900</v>
      </c>
      <c r="G4508" s="1">
        <f t="shared" si="70"/>
        <v>0.09</v>
      </c>
    </row>
    <row r="4509" spans="1:7" x14ac:dyDescent="0.35">
      <c r="A4509" t="s">
        <v>1068</v>
      </c>
      <c r="B4509" t="s">
        <v>1068</v>
      </c>
      <c r="C4509" t="s">
        <v>777</v>
      </c>
      <c r="D4509">
        <v>4</v>
      </c>
      <c r="E4509">
        <v>480</v>
      </c>
      <c r="F4509">
        <v>7200</v>
      </c>
      <c r="G4509" s="1">
        <f t="shared" si="70"/>
        <v>0.72</v>
      </c>
    </row>
    <row r="4510" spans="1:7" x14ac:dyDescent="0.35">
      <c r="A4510" t="s">
        <v>1068</v>
      </c>
      <c r="B4510" t="s">
        <v>1068</v>
      </c>
      <c r="C4510" t="s">
        <v>777</v>
      </c>
      <c r="D4510">
        <v>4</v>
      </c>
      <c r="E4510">
        <v>77645.344859000004</v>
      </c>
      <c r="F4510">
        <v>10289690.841080001</v>
      </c>
      <c r="G4510" s="1">
        <f t="shared" si="70"/>
        <v>1028.9690841080001</v>
      </c>
    </row>
    <row r="4511" spans="1:7" x14ac:dyDescent="0.35">
      <c r="A4511" t="s">
        <v>1068</v>
      </c>
      <c r="B4511" t="s">
        <v>1068</v>
      </c>
      <c r="C4511" t="s">
        <v>777</v>
      </c>
      <c r="D4511">
        <v>4</v>
      </c>
      <c r="E4511">
        <v>840</v>
      </c>
      <c r="F4511">
        <v>26100</v>
      </c>
      <c r="G4511" s="1">
        <f t="shared" si="70"/>
        <v>2.61</v>
      </c>
    </row>
    <row r="4512" spans="1:7" x14ac:dyDescent="0.35">
      <c r="A4512" t="s">
        <v>1068</v>
      </c>
      <c r="B4512" t="s">
        <v>1068</v>
      </c>
      <c r="C4512" t="s">
        <v>777</v>
      </c>
      <c r="D4512">
        <v>4</v>
      </c>
      <c r="E4512">
        <v>8940</v>
      </c>
      <c r="F4512">
        <v>1202400</v>
      </c>
      <c r="G4512" s="1">
        <f t="shared" si="70"/>
        <v>120.24</v>
      </c>
    </row>
    <row r="4513" spans="1:7" x14ac:dyDescent="0.35">
      <c r="A4513" t="s">
        <v>1068</v>
      </c>
      <c r="B4513" t="s">
        <v>1068</v>
      </c>
      <c r="C4513" t="s">
        <v>777</v>
      </c>
      <c r="D4513">
        <v>4</v>
      </c>
      <c r="E4513">
        <v>240</v>
      </c>
      <c r="F4513">
        <v>2700</v>
      </c>
      <c r="G4513" s="1">
        <f t="shared" si="70"/>
        <v>0.27</v>
      </c>
    </row>
    <row r="4514" spans="1:7" x14ac:dyDescent="0.35">
      <c r="A4514" t="s">
        <v>1068</v>
      </c>
      <c r="B4514" t="s">
        <v>1068</v>
      </c>
      <c r="C4514" t="s">
        <v>777</v>
      </c>
      <c r="D4514">
        <v>4</v>
      </c>
      <c r="E4514">
        <v>120</v>
      </c>
      <c r="F4514">
        <v>900</v>
      </c>
      <c r="G4514" s="1">
        <f t="shared" si="70"/>
        <v>0.09</v>
      </c>
    </row>
    <row r="4515" spans="1:7" x14ac:dyDescent="0.35">
      <c r="A4515" t="s">
        <v>1068</v>
      </c>
      <c r="B4515" t="s">
        <v>1068</v>
      </c>
      <c r="C4515" t="s">
        <v>777</v>
      </c>
      <c r="D4515">
        <v>4</v>
      </c>
      <c r="E4515">
        <v>20760</v>
      </c>
      <c r="F4515">
        <v>2123100</v>
      </c>
      <c r="G4515" s="1">
        <f t="shared" si="70"/>
        <v>212.31</v>
      </c>
    </row>
    <row r="4516" spans="1:7" x14ac:dyDescent="0.35">
      <c r="A4516" t="s">
        <v>1068</v>
      </c>
      <c r="B4516" t="s">
        <v>1068</v>
      </c>
      <c r="C4516" t="s">
        <v>777</v>
      </c>
      <c r="D4516">
        <v>4</v>
      </c>
      <c r="E4516">
        <v>780</v>
      </c>
      <c r="F4516">
        <v>14400</v>
      </c>
      <c r="G4516" s="1">
        <f t="shared" si="70"/>
        <v>1.44</v>
      </c>
    </row>
    <row r="4517" spans="1:7" x14ac:dyDescent="0.35">
      <c r="A4517" t="s">
        <v>1068</v>
      </c>
      <c r="B4517" t="s">
        <v>1068</v>
      </c>
      <c r="C4517" t="s">
        <v>777</v>
      </c>
      <c r="D4517">
        <v>4</v>
      </c>
      <c r="E4517">
        <v>420</v>
      </c>
      <c r="F4517">
        <v>5400</v>
      </c>
      <c r="G4517" s="1">
        <f t="shared" si="70"/>
        <v>0.54</v>
      </c>
    </row>
    <row r="4518" spans="1:7" x14ac:dyDescent="0.35">
      <c r="A4518" t="s">
        <v>1068</v>
      </c>
      <c r="B4518" t="s">
        <v>1068</v>
      </c>
      <c r="C4518" t="s">
        <v>777</v>
      </c>
      <c r="D4518">
        <v>4</v>
      </c>
      <c r="E4518">
        <v>720</v>
      </c>
      <c r="F4518">
        <v>21600</v>
      </c>
      <c r="G4518" s="1">
        <f t="shared" si="70"/>
        <v>2.16</v>
      </c>
    </row>
    <row r="4519" spans="1:7" x14ac:dyDescent="0.35">
      <c r="A4519" t="s">
        <v>1068</v>
      </c>
      <c r="B4519" t="s">
        <v>1068</v>
      </c>
      <c r="C4519" t="s">
        <v>777</v>
      </c>
      <c r="D4519">
        <v>4</v>
      </c>
      <c r="E4519">
        <v>2580</v>
      </c>
      <c r="F4519">
        <v>89100</v>
      </c>
      <c r="G4519" s="1">
        <f t="shared" si="70"/>
        <v>8.91</v>
      </c>
    </row>
    <row r="4520" spans="1:7" x14ac:dyDescent="0.35">
      <c r="A4520" t="s">
        <v>1068</v>
      </c>
      <c r="B4520" t="s">
        <v>1068</v>
      </c>
      <c r="C4520" t="s">
        <v>777</v>
      </c>
      <c r="D4520">
        <v>4</v>
      </c>
      <c r="E4520">
        <v>4860</v>
      </c>
      <c r="F4520">
        <v>262800</v>
      </c>
      <c r="G4520" s="1">
        <f t="shared" si="70"/>
        <v>26.28</v>
      </c>
    </row>
    <row r="4521" spans="1:7" x14ac:dyDescent="0.35">
      <c r="A4521" t="s">
        <v>1068</v>
      </c>
      <c r="B4521" t="s">
        <v>1068</v>
      </c>
      <c r="C4521" t="s">
        <v>777</v>
      </c>
      <c r="D4521">
        <v>4</v>
      </c>
      <c r="E4521">
        <v>142.08563699999999</v>
      </c>
      <c r="F4521">
        <v>615.15141700000004</v>
      </c>
      <c r="G4521" s="1">
        <f t="shared" si="70"/>
        <v>6.1515141700000005E-2</v>
      </c>
    </row>
    <row r="4522" spans="1:7" x14ac:dyDescent="0.35">
      <c r="A4522" t="s">
        <v>1068</v>
      </c>
      <c r="B4522" t="s">
        <v>1068</v>
      </c>
      <c r="C4522" t="s">
        <v>777</v>
      </c>
      <c r="D4522">
        <v>4</v>
      </c>
      <c r="E4522">
        <v>3172.2482300000001</v>
      </c>
      <c r="F4522">
        <v>258111.986748</v>
      </c>
      <c r="G4522" s="1">
        <f t="shared" si="70"/>
        <v>25.8111986748</v>
      </c>
    </row>
    <row r="4523" spans="1:7" x14ac:dyDescent="0.35">
      <c r="A4523" t="s">
        <v>1068</v>
      </c>
      <c r="B4523" t="s">
        <v>1068</v>
      </c>
      <c r="C4523" t="s">
        <v>777</v>
      </c>
      <c r="D4523">
        <v>4</v>
      </c>
      <c r="E4523">
        <v>120</v>
      </c>
      <c r="F4523">
        <v>900</v>
      </c>
      <c r="G4523" s="1">
        <f t="shared" si="70"/>
        <v>0.09</v>
      </c>
    </row>
    <row r="4524" spans="1:7" x14ac:dyDescent="0.35">
      <c r="A4524" t="s">
        <v>1068</v>
      </c>
      <c r="B4524" t="s">
        <v>1068</v>
      </c>
      <c r="C4524" t="s">
        <v>777</v>
      </c>
      <c r="D4524">
        <v>4</v>
      </c>
      <c r="E4524">
        <v>6060</v>
      </c>
      <c r="F4524">
        <v>450000</v>
      </c>
      <c r="G4524" s="1">
        <f t="shared" si="70"/>
        <v>45</v>
      </c>
    </row>
    <row r="4525" spans="1:7" x14ac:dyDescent="0.35">
      <c r="A4525" t="s">
        <v>1068</v>
      </c>
      <c r="B4525" t="s">
        <v>1068</v>
      </c>
      <c r="C4525" t="s">
        <v>777</v>
      </c>
      <c r="D4525">
        <v>5</v>
      </c>
      <c r="E4525">
        <v>5435.2611360000001</v>
      </c>
      <c r="F4525">
        <v>306128.65852900001</v>
      </c>
      <c r="G4525" s="1">
        <f t="shared" si="70"/>
        <v>30.612865852900001</v>
      </c>
    </row>
    <row r="4526" spans="1:7" x14ac:dyDescent="0.35">
      <c r="A4526" t="s">
        <v>1068</v>
      </c>
      <c r="B4526" t="s">
        <v>1068</v>
      </c>
      <c r="C4526" t="s">
        <v>777</v>
      </c>
      <c r="D4526">
        <v>5</v>
      </c>
      <c r="E4526">
        <v>1111.9815169999999</v>
      </c>
      <c r="F4526">
        <v>33869.769585000002</v>
      </c>
      <c r="G4526" s="1">
        <f t="shared" si="70"/>
        <v>3.3869769585</v>
      </c>
    </row>
    <row r="4527" spans="1:7" x14ac:dyDescent="0.35">
      <c r="A4527" t="s">
        <v>1068</v>
      </c>
      <c r="B4527" t="s">
        <v>1068</v>
      </c>
      <c r="C4527" t="s">
        <v>777</v>
      </c>
      <c r="D4527">
        <v>4</v>
      </c>
      <c r="E4527">
        <v>20911.580818999999</v>
      </c>
      <c r="F4527">
        <v>1457744.8493319999</v>
      </c>
      <c r="G4527" s="1">
        <f t="shared" si="70"/>
        <v>145.7744849332</v>
      </c>
    </row>
    <row r="4528" spans="1:7" x14ac:dyDescent="0.35">
      <c r="A4528" t="s">
        <v>1068</v>
      </c>
      <c r="B4528" t="s">
        <v>1068</v>
      </c>
      <c r="C4528" t="s">
        <v>777</v>
      </c>
      <c r="D4528">
        <v>5</v>
      </c>
      <c r="E4528">
        <v>304958.93107499997</v>
      </c>
      <c r="F4528">
        <v>795910107.61028898</v>
      </c>
      <c r="G4528" s="1">
        <f t="shared" si="70"/>
        <v>79591.010761028898</v>
      </c>
    </row>
    <row r="4529" spans="1:7" x14ac:dyDescent="0.35">
      <c r="A4529" t="s">
        <v>1630</v>
      </c>
      <c r="B4529" t="s">
        <v>1068</v>
      </c>
      <c r="C4529" t="s">
        <v>777</v>
      </c>
      <c r="D4529">
        <v>5</v>
      </c>
      <c r="E4529">
        <v>135310.275139</v>
      </c>
      <c r="F4529">
        <v>488129054.75945801</v>
      </c>
      <c r="G4529" s="1">
        <f t="shared" si="70"/>
        <v>48812.905475945801</v>
      </c>
    </row>
    <row r="4530" spans="1:7" x14ac:dyDescent="0.35">
      <c r="A4530" t="s">
        <v>1095</v>
      </c>
      <c r="B4530" t="s">
        <v>1056</v>
      </c>
      <c r="C4530" t="s">
        <v>777</v>
      </c>
      <c r="D4530">
        <v>4</v>
      </c>
      <c r="E4530">
        <v>49987.600827000002</v>
      </c>
      <c r="F4530">
        <v>18678027.773083001</v>
      </c>
      <c r="G4530" s="1">
        <f t="shared" si="70"/>
        <v>1867.8027773083002</v>
      </c>
    </row>
    <row r="4531" spans="1:7" x14ac:dyDescent="0.35">
      <c r="A4531" t="s">
        <v>1095</v>
      </c>
      <c r="B4531" t="s">
        <v>1056</v>
      </c>
      <c r="C4531" t="s">
        <v>777</v>
      </c>
      <c r="D4531">
        <v>5</v>
      </c>
      <c r="E4531">
        <v>2597.1406769999999</v>
      </c>
      <c r="F4531">
        <v>333252.18114399997</v>
      </c>
      <c r="G4531" s="1">
        <f t="shared" si="70"/>
        <v>33.325218114399995</v>
      </c>
    </row>
    <row r="4532" spans="1:7" x14ac:dyDescent="0.35">
      <c r="A4532" t="s">
        <v>1097</v>
      </c>
      <c r="B4532" t="s">
        <v>1056</v>
      </c>
      <c r="C4532" t="s">
        <v>777</v>
      </c>
      <c r="D4532">
        <v>5</v>
      </c>
      <c r="E4532">
        <v>1028.4891029999999</v>
      </c>
      <c r="F4532">
        <v>2987.7755980000002</v>
      </c>
      <c r="G4532" s="1">
        <f t="shared" si="70"/>
        <v>0.29877755980000004</v>
      </c>
    </row>
    <row r="4533" spans="1:7" x14ac:dyDescent="0.35">
      <c r="A4533" t="s">
        <v>1097</v>
      </c>
      <c r="B4533" t="s">
        <v>1056</v>
      </c>
      <c r="C4533" t="s">
        <v>777</v>
      </c>
      <c r="D4533">
        <v>5</v>
      </c>
      <c r="E4533">
        <v>120</v>
      </c>
      <c r="F4533">
        <v>900</v>
      </c>
      <c r="G4533" s="1">
        <f t="shared" si="70"/>
        <v>0.09</v>
      </c>
    </row>
    <row r="4534" spans="1:7" x14ac:dyDescent="0.35">
      <c r="A4534" t="s">
        <v>1097</v>
      </c>
      <c r="B4534" t="s">
        <v>1056</v>
      </c>
      <c r="C4534" t="s">
        <v>777</v>
      </c>
      <c r="D4534">
        <v>4</v>
      </c>
      <c r="E4534">
        <v>3840</v>
      </c>
      <c r="F4534">
        <v>145800</v>
      </c>
      <c r="G4534" s="1">
        <f t="shared" si="70"/>
        <v>14.58</v>
      </c>
    </row>
    <row r="4535" spans="1:7" x14ac:dyDescent="0.35">
      <c r="A4535" t="s">
        <v>1097</v>
      </c>
      <c r="B4535" t="s">
        <v>1056</v>
      </c>
      <c r="C4535" t="s">
        <v>777</v>
      </c>
      <c r="D4535">
        <v>4</v>
      </c>
      <c r="E4535">
        <v>120</v>
      </c>
      <c r="F4535">
        <v>900</v>
      </c>
      <c r="G4535" s="1">
        <f t="shared" si="70"/>
        <v>0.09</v>
      </c>
    </row>
    <row r="4536" spans="1:7" x14ac:dyDescent="0.35">
      <c r="A4536" t="s">
        <v>1097</v>
      </c>
      <c r="B4536" t="s">
        <v>1056</v>
      </c>
      <c r="C4536" t="s">
        <v>777</v>
      </c>
      <c r="D4536">
        <v>4</v>
      </c>
      <c r="E4536">
        <v>9840</v>
      </c>
      <c r="F4536">
        <v>1905300</v>
      </c>
      <c r="G4536" s="1">
        <f t="shared" si="70"/>
        <v>190.53</v>
      </c>
    </row>
    <row r="4537" spans="1:7" x14ac:dyDescent="0.35">
      <c r="A4537" t="s">
        <v>1097</v>
      </c>
      <c r="B4537" t="s">
        <v>1056</v>
      </c>
      <c r="C4537" t="s">
        <v>777</v>
      </c>
      <c r="D4537">
        <v>5</v>
      </c>
      <c r="E4537">
        <v>120</v>
      </c>
      <c r="F4537">
        <v>900</v>
      </c>
      <c r="G4537" s="1">
        <f t="shared" si="70"/>
        <v>0.09</v>
      </c>
    </row>
    <row r="4538" spans="1:7" x14ac:dyDescent="0.35">
      <c r="A4538" t="s">
        <v>1097</v>
      </c>
      <c r="B4538" t="s">
        <v>1056</v>
      </c>
      <c r="C4538" t="s">
        <v>777</v>
      </c>
      <c r="D4538">
        <v>5</v>
      </c>
      <c r="E4538">
        <v>120</v>
      </c>
      <c r="F4538">
        <v>900</v>
      </c>
      <c r="G4538" s="1">
        <f t="shared" si="70"/>
        <v>0.09</v>
      </c>
    </row>
    <row r="4539" spans="1:7" x14ac:dyDescent="0.35">
      <c r="A4539" t="s">
        <v>1097</v>
      </c>
      <c r="B4539" t="s">
        <v>1056</v>
      </c>
      <c r="C4539" t="s">
        <v>777</v>
      </c>
      <c r="D4539">
        <v>4</v>
      </c>
      <c r="E4539">
        <v>120</v>
      </c>
      <c r="F4539">
        <v>900</v>
      </c>
      <c r="G4539" s="1">
        <f t="shared" si="70"/>
        <v>0.09</v>
      </c>
    </row>
    <row r="4540" spans="1:7" x14ac:dyDescent="0.35">
      <c r="A4540" t="s">
        <v>1097</v>
      </c>
      <c r="B4540" t="s">
        <v>1056</v>
      </c>
      <c r="C4540" t="s">
        <v>777</v>
      </c>
      <c r="D4540">
        <v>4</v>
      </c>
      <c r="E4540">
        <v>17808.187169000001</v>
      </c>
      <c r="F4540">
        <v>9416021.0776429996</v>
      </c>
      <c r="G4540" s="1">
        <f t="shared" si="70"/>
        <v>941.60210776429994</v>
      </c>
    </row>
    <row r="4541" spans="1:7" x14ac:dyDescent="0.35">
      <c r="A4541" t="s">
        <v>1097</v>
      </c>
      <c r="B4541" t="s">
        <v>1056</v>
      </c>
      <c r="C4541" t="s">
        <v>777</v>
      </c>
      <c r="D4541">
        <v>5</v>
      </c>
      <c r="E4541">
        <v>960</v>
      </c>
      <c r="F4541">
        <v>29700</v>
      </c>
      <c r="G4541" s="1">
        <f t="shared" si="70"/>
        <v>2.97</v>
      </c>
    </row>
    <row r="4542" spans="1:7" x14ac:dyDescent="0.35">
      <c r="A4542" t="s">
        <v>1097</v>
      </c>
      <c r="B4542" t="s">
        <v>1056</v>
      </c>
      <c r="C4542" t="s">
        <v>777</v>
      </c>
      <c r="D4542">
        <v>4</v>
      </c>
      <c r="E4542">
        <v>120</v>
      </c>
      <c r="F4542">
        <v>900</v>
      </c>
      <c r="G4542" s="1">
        <f t="shared" si="70"/>
        <v>0.09</v>
      </c>
    </row>
    <row r="4543" spans="1:7" x14ac:dyDescent="0.35">
      <c r="A4543" t="s">
        <v>1097</v>
      </c>
      <c r="B4543" t="s">
        <v>1056</v>
      </c>
      <c r="C4543" t="s">
        <v>777</v>
      </c>
      <c r="D4543">
        <v>5</v>
      </c>
      <c r="E4543">
        <v>6360</v>
      </c>
      <c r="F4543">
        <v>537300</v>
      </c>
      <c r="G4543" s="1">
        <f t="shared" si="70"/>
        <v>53.73</v>
      </c>
    </row>
    <row r="4544" spans="1:7" x14ac:dyDescent="0.35">
      <c r="A4544" t="s">
        <v>1097</v>
      </c>
      <c r="B4544" t="s">
        <v>1056</v>
      </c>
      <c r="C4544" t="s">
        <v>777</v>
      </c>
      <c r="D4544">
        <v>5</v>
      </c>
      <c r="E4544">
        <v>2520</v>
      </c>
      <c r="F4544">
        <v>179100</v>
      </c>
      <c r="G4544" s="1">
        <f t="shared" si="70"/>
        <v>17.91</v>
      </c>
    </row>
    <row r="4545" spans="1:7" x14ac:dyDescent="0.35">
      <c r="A4545" t="s">
        <v>1097</v>
      </c>
      <c r="B4545" t="s">
        <v>1056</v>
      </c>
      <c r="C4545" t="s">
        <v>777</v>
      </c>
      <c r="D4545">
        <v>4</v>
      </c>
      <c r="E4545">
        <v>13200</v>
      </c>
      <c r="F4545">
        <v>1862100</v>
      </c>
      <c r="G4545" s="1">
        <f t="shared" si="70"/>
        <v>186.21</v>
      </c>
    </row>
    <row r="4546" spans="1:7" x14ac:dyDescent="0.35">
      <c r="A4546" t="s">
        <v>1097</v>
      </c>
      <c r="B4546" t="s">
        <v>1056</v>
      </c>
      <c r="C4546" t="s">
        <v>777</v>
      </c>
      <c r="D4546">
        <v>4</v>
      </c>
      <c r="E4546">
        <v>5460</v>
      </c>
      <c r="F4546">
        <v>858600</v>
      </c>
      <c r="G4546" s="1">
        <f t="shared" si="70"/>
        <v>85.86</v>
      </c>
    </row>
    <row r="4547" spans="1:7" x14ac:dyDescent="0.35">
      <c r="A4547" t="s">
        <v>1097</v>
      </c>
      <c r="B4547" t="s">
        <v>1056</v>
      </c>
      <c r="C4547" t="s">
        <v>777</v>
      </c>
      <c r="D4547">
        <v>4</v>
      </c>
      <c r="E4547">
        <v>22969.116889000001</v>
      </c>
      <c r="F4547">
        <v>5795844.1989259999</v>
      </c>
      <c r="G4547" s="1">
        <f t="shared" ref="G4547:G4610" si="71">+F4547/10000</f>
        <v>579.58441989259995</v>
      </c>
    </row>
    <row r="4548" spans="1:7" x14ac:dyDescent="0.35">
      <c r="A4548" t="s">
        <v>1097</v>
      </c>
      <c r="B4548" t="s">
        <v>1056</v>
      </c>
      <c r="C4548" t="s">
        <v>777</v>
      </c>
      <c r="D4548">
        <v>4</v>
      </c>
      <c r="E4548">
        <v>1680</v>
      </c>
      <c r="F4548">
        <v>126000</v>
      </c>
      <c r="G4548" s="1">
        <f t="shared" si="71"/>
        <v>12.6</v>
      </c>
    </row>
    <row r="4549" spans="1:7" x14ac:dyDescent="0.35">
      <c r="A4549" t="s">
        <v>1097</v>
      </c>
      <c r="B4549" t="s">
        <v>1056</v>
      </c>
      <c r="C4549" t="s">
        <v>777</v>
      </c>
      <c r="D4549">
        <v>5</v>
      </c>
      <c r="E4549">
        <v>24616.992504000002</v>
      </c>
      <c r="F4549">
        <v>8216193.2856369996</v>
      </c>
      <c r="G4549" s="1">
        <f t="shared" si="71"/>
        <v>821.61932856369992</v>
      </c>
    </row>
    <row r="4550" spans="1:7" x14ac:dyDescent="0.35">
      <c r="A4550" t="s">
        <v>1097</v>
      </c>
      <c r="B4550" t="s">
        <v>1056</v>
      </c>
      <c r="C4550" t="s">
        <v>777</v>
      </c>
      <c r="D4550">
        <v>4</v>
      </c>
      <c r="E4550">
        <v>69523.362129999994</v>
      </c>
      <c r="F4550">
        <v>27130069.390407</v>
      </c>
      <c r="G4550" s="1">
        <f t="shared" si="71"/>
        <v>2713.0069390406998</v>
      </c>
    </row>
    <row r="4551" spans="1:7" x14ac:dyDescent="0.35">
      <c r="A4551" t="s">
        <v>1097</v>
      </c>
      <c r="B4551" t="s">
        <v>1056</v>
      </c>
      <c r="C4551" t="s">
        <v>777</v>
      </c>
      <c r="D4551">
        <v>4</v>
      </c>
      <c r="E4551">
        <v>180</v>
      </c>
      <c r="F4551">
        <v>1800</v>
      </c>
      <c r="G4551" s="1">
        <f t="shared" si="71"/>
        <v>0.18</v>
      </c>
    </row>
    <row r="4552" spans="1:7" x14ac:dyDescent="0.35">
      <c r="A4552" t="s">
        <v>1097</v>
      </c>
      <c r="B4552" t="s">
        <v>1056</v>
      </c>
      <c r="C4552" t="s">
        <v>777</v>
      </c>
      <c r="D4552">
        <v>4</v>
      </c>
      <c r="E4552">
        <v>3060</v>
      </c>
      <c r="F4552">
        <v>323100</v>
      </c>
      <c r="G4552" s="1">
        <f t="shared" si="71"/>
        <v>32.31</v>
      </c>
    </row>
    <row r="4553" spans="1:7" x14ac:dyDescent="0.35">
      <c r="A4553" t="s">
        <v>1097</v>
      </c>
      <c r="B4553" t="s">
        <v>1056</v>
      </c>
      <c r="C4553" t="s">
        <v>777</v>
      </c>
      <c r="D4553">
        <v>5</v>
      </c>
      <c r="E4553">
        <v>230665.78067000001</v>
      </c>
      <c r="F4553">
        <v>189023429.41876701</v>
      </c>
      <c r="G4553" s="1">
        <f t="shared" si="71"/>
        <v>18902.342941876701</v>
      </c>
    </row>
    <row r="4554" spans="1:7" x14ac:dyDescent="0.35">
      <c r="A4554" t="s">
        <v>1082</v>
      </c>
      <c r="B4554" t="s">
        <v>1082</v>
      </c>
      <c r="C4554" t="s">
        <v>777</v>
      </c>
      <c r="D4554">
        <v>4</v>
      </c>
      <c r="E4554">
        <v>7317.5213110000004</v>
      </c>
      <c r="F4554">
        <v>23168.092552999999</v>
      </c>
      <c r="G4554" s="1">
        <f t="shared" si="71"/>
        <v>2.3168092552999999</v>
      </c>
    </row>
    <row r="4555" spans="1:7" x14ac:dyDescent="0.35">
      <c r="A4555" t="s">
        <v>1082</v>
      </c>
      <c r="B4555" t="s">
        <v>1082</v>
      </c>
      <c r="C4555" t="s">
        <v>777</v>
      </c>
      <c r="D4555">
        <v>5</v>
      </c>
      <c r="E4555">
        <v>7718.2915849999999</v>
      </c>
      <c r="F4555">
        <v>24273.751777000001</v>
      </c>
      <c r="G4555" s="1">
        <f t="shared" si="71"/>
        <v>2.4273751777000001</v>
      </c>
    </row>
    <row r="4556" spans="1:7" x14ac:dyDescent="0.35">
      <c r="A4556" t="s">
        <v>1082</v>
      </c>
      <c r="B4556" t="s">
        <v>1082</v>
      </c>
      <c r="C4556" t="s">
        <v>777</v>
      </c>
      <c r="D4556">
        <v>4</v>
      </c>
      <c r="E4556">
        <v>120</v>
      </c>
      <c r="F4556">
        <v>900</v>
      </c>
      <c r="G4556" s="1">
        <f t="shared" si="71"/>
        <v>0.09</v>
      </c>
    </row>
    <row r="4557" spans="1:7" x14ac:dyDescent="0.35">
      <c r="A4557" t="s">
        <v>1082</v>
      </c>
      <c r="B4557" t="s">
        <v>1082</v>
      </c>
      <c r="C4557" t="s">
        <v>777</v>
      </c>
      <c r="D4557">
        <v>4</v>
      </c>
      <c r="E4557">
        <v>2700</v>
      </c>
      <c r="F4557">
        <v>117000</v>
      </c>
      <c r="G4557" s="1">
        <f t="shared" si="71"/>
        <v>11.7</v>
      </c>
    </row>
    <row r="4558" spans="1:7" x14ac:dyDescent="0.35">
      <c r="A4558" t="s">
        <v>1082</v>
      </c>
      <c r="B4558" t="s">
        <v>1082</v>
      </c>
      <c r="C4558" t="s">
        <v>777</v>
      </c>
      <c r="D4558">
        <v>4</v>
      </c>
      <c r="E4558">
        <v>66726.330189999993</v>
      </c>
      <c r="F4558">
        <v>35084586.389888003</v>
      </c>
      <c r="G4558" s="1">
        <f t="shared" si="71"/>
        <v>3508.4586389888004</v>
      </c>
    </row>
    <row r="4559" spans="1:7" x14ac:dyDescent="0.35">
      <c r="A4559" t="s">
        <v>1082</v>
      </c>
      <c r="B4559" t="s">
        <v>1082</v>
      </c>
      <c r="C4559" t="s">
        <v>777</v>
      </c>
      <c r="D4559">
        <v>4</v>
      </c>
      <c r="E4559">
        <v>1440</v>
      </c>
      <c r="F4559">
        <v>46800</v>
      </c>
      <c r="G4559" s="1">
        <f t="shared" si="71"/>
        <v>4.68</v>
      </c>
    </row>
    <row r="4560" spans="1:7" x14ac:dyDescent="0.35">
      <c r="A4560" t="s">
        <v>1082</v>
      </c>
      <c r="B4560" t="s">
        <v>1082</v>
      </c>
      <c r="C4560" t="s">
        <v>777</v>
      </c>
      <c r="D4560">
        <v>4</v>
      </c>
      <c r="E4560">
        <v>300</v>
      </c>
      <c r="F4560">
        <v>4500</v>
      </c>
      <c r="G4560" s="1">
        <f t="shared" si="71"/>
        <v>0.45</v>
      </c>
    </row>
    <row r="4561" spans="1:7" x14ac:dyDescent="0.35">
      <c r="A4561" t="s">
        <v>1082</v>
      </c>
      <c r="B4561" t="s">
        <v>1082</v>
      </c>
      <c r="C4561" t="s">
        <v>777</v>
      </c>
      <c r="D4561">
        <v>4</v>
      </c>
      <c r="E4561">
        <v>240</v>
      </c>
      <c r="F4561">
        <v>2700</v>
      </c>
      <c r="G4561" s="1">
        <f t="shared" si="71"/>
        <v>0.27</v>
      </c>
    </row>
    <row r="4562" spans="1:7" x14ac:dyDescent="0.35">
      <c r="A4562" t="s">
        <v>1082</v>
      </c>
      <c r="B4562" t="s">
        <v>1082</v>
      </c>
      <c r="C4562" t="s">
        <v>777</v>
      </c>
      <c r="D4562">
        <v>5</v>
      </c>
      <c r="E4562">
        <v>8185.7455040000004</v>
      </c>
      <c r="F4562">
        <v>1831406.7143629999</v>
      </c>
      <c r="G4562" s="1">
        <f t="shared" si="71"/>
        <v>183.14067143629998</v>
      </c>
    </row>
    <row r="4563" spans="1:7" x14ac:dyDescent="0.35">
      <c r="A4563" t="s">
        <v>1082</v>
      </c>
      <c r="B4563" t="s">
        <v>1082</v>
      </c>
      <c r="C4563" t="s">
        <v>777</v>
      </c>
      <c r="D4563">
        <v>4</v>
      </c>
      <c r="E4563">
        <v>1260</v>
      </c>
      <c r="F4563">
        <v>51300</v>
      </c>
      <c r="G4563" s="1">
        <f t="shared" si="71"/>
        <v>5.13</v>
      </c>
    </row>
    <row r="4564" spans="1:7" x14ac:dyDescent="0.35">
      <c r="A4564" t="s">
        <v>1082</v>
      </c>
      <c r="B4564" t="s">
        <v>1082</v>
      </c>
      <c r="C4564" t="s">
        <v>777</v>
      </c>
      <c r="D4564">
        <v>4</v>
      </c>
      <c r="E4564">
        <v>120</v>
      </c>
      <c r="F4564">
        <v>900</v>
      </c>
      <c r="G4564" s="1">
        <f t="shared" si="71"/>
        <v>0.09</v>
      </c>
    </row>
    <row r="4565" spans="1:7" x14ac:dyDescent="0.35">
      <c r="A4565" t="s">
        <v>1082</v>
      </c>
      <c r="B4565" t="s">
        <v>1082</v>
      </c>
      <c r="C4565" t="s">
        <v>777</v>
      </c>
      <c r="D4565">
        <v>5</v>
      </c>
      <c r="E4565">
        <v>120</v>
      </c>
      <c r="F4565">
        <v>900</v>
      </c>
      <c r="G4565" s="1">
        <f t="shared" si="71"/>
        <v>0.09</v>
      </c>
    </row>
    <row r="4566" spans="1:7" x14ac:dyDescent="0.35">
      <c r="A4566" t="s">
        <v>1082</v>
      </c>
      <c r="B4566" t="s">
        <v>1082</v>
      </c>
      <c r="C4566" t="s">
        <v>777</v>
      </c>
      <c r="D4566">
        <v>4</v>
      </c>
      <c r="E4566">
        <v>2160</v>
      </c>
      <c r="F4566">
        <v>138600</v>
      </c>
      <c r="G4566" s="1">
        <f t="shared" si="71"/>
        <v>13.86</v>
      </c>
    </row>
    <row r="4567" spans="1:7" x14ac:dyDescent="0.35">
      <c r="A4567" t="s">
        <v>1082</v>
      </c>
      <c r="B4567" t="s">
        <v>1082</v>
      </c>
      <c r="C4567" t="s">
        <v>777</v>
      </c>
      <c r="D4567">
        <v>4</v>
      </c>
      <c r="E4567">
        <v>120</v>
      </c>
      <c r="F4567">
        <v>900</v>
      </c>
      <c r="G4567" s="1">
        <f t="shared" si="71"/>
        <v>0.09</v>
      </c>
    </row>
    <row r="4568" spans="1:7" x14ac:dyDescent="0.35">
      <c r="A4568" t="s">
        <v>1082</v>
      </c>
      <c r="B4568" t="s">
        <v>1082</v>
      </c>
      <c r="C4568" t="s">
        <v>777</v>
      </c>
      <c r="D4568">
        <v>5</v>
      </c>
      <c r="E4568">
        <v>120</v>
      </c>
      <c r="F4568">
        <v>900</v>
      </c>
      <c r="G4568" s="1">
        <f t="shared" si="71"/>
        <v>0.09</v>
      </c>
    </row>
    <row r="4569" spans="1:7" x14ac:dyDescent="0.35">
      <c r="A4569" t="s">
        <v>1082</v>
      </c>
      <c r="B4569" t="s">
        <v>1082</v>
      </c>
      <c r="C4569" t="s">
        <v>777</v>
      </c>
      <c r="D4569">
        <v>4</v>
      </c>
      <c r="E4569">
        <v>780</v>
      </c>
      <c r="F4569">
        <v>19800</v>
      </c>
      <c r="G4569" s="1">
        <f t="shared" si="71"/>
        <v>1.98</v>
      </c>
    </row>
    <row r="4570" spans="1:7" x14ac:dyDescent="0.35">
      <c r="A4570" t="s">
        <v>1082</v>
      </c>
      <c r="B4570" t="s">
        <v>1082</v>
      </c>
      <c r="C4570" t="s">
        <v>777</v>
      </c>
      <c r="D4570">
        <v>5</v>
      </c>
      <c r="E4570">
        <v>180</v>
      </c>
      <c r="F4570">
        <v>1800</v>
      </c>
      <c r="G4570" s="1">
        <f t="shared" si="71"/>
        <v>0.18</v>
      </c>
    </row>
    <row r="4571" spans="1:7" x14ac:dyDescent="0.35">
      <c r="A4571" t="s">
        <v>1082</v>
      </c>
      <c r="B4571" t="s">
        <v>1082</v>
      </c>
      <c r="C4571" t="s">
        <v>777</v>
      </c>
      <c r="D4571">
        <v>5</v>
      </c>
      <c r="E4571">
        <v>480</v>
      </c>
      <c r="F4571">
        <v>9000</v>
      </c>
      <c r="G4571" s="1">
        <f t="shared" si="71"/>
        <v>0.9</v>
      </c>
    </row>
    <row r="4572" spans="1:7" x14ac:dyDescent="0.35">
      <c r="A4572" t="s">
        <v>1082</v>
      </c>
      <c r="B4572" t="s">
        <v>1082</v>
      </c>
      <c r="C4572" t="s">
        <v>777</v>
      </c>
      <c r="D4572">
        <v>4</v>
      </c>
      <c r="E4572">
        <v>120</v>
      </c>
      <c r="F4572">
        <v>900</v>
      </c>
      <c r="G4572" s="1">
        <f t="shared" si="71"/>
        <v>0.09</v>
      </c>
    </row>
    <row r="4573" spans="1:7" x14ac:dyDescent="0.35">
      <c r="A4573" t="s">
        <v>1082</v>
      </c>
      <c r="B4573" t="s">
        <v>1082</v>
      </c>
      <c r="C4573" t="s">
        <v>777</v>
      </c>
      <c r="D4573">
        <v>5</v>
      </c>
      <c r="E4573">
        <v>300</v>
      </c>
      <c r="F4573">
        <v>3600</v>
      </c>
      <c r="G4573" s="1">
        <f t="shared" si="71"/>
        <v>0.36</v>
      </c>
    </row>
    <row r="4574" spans="1:7" x14ac:dyDescent="0.35">
      <c r="A4574" t="s">
        <v>1082</v>
      </c>
      <c r="B4574" t="s">
        <v>1082</v>
      </c>
      <c r="C4574" t="s">
        <v>777</v>
      </c>
      <c r="D4574">
        <v>5</v>
      </c>
      <c r="E4574">
        <v>480</v>
      </c>
      <c r="F4574">
        <v>9900</v>
      </c>
      <c r="G4574" s="1">
        <f t="shared" si="71"/>
        <v>0.99</v>
      </c>
    </row>
    <row r="4575" spans="1:7" x14ac:dyDescent="0.35">
      <c r="A4575" t="s">
        <v>1082</v>
      </c>
      <c r="B4575" t="s">
        <v>1082</v>
      </c>
      <c r="C4575" t="s">
        <v>777</v>
      </c>
      <c r="D4575">
        <v>5</v>
      </c>
      <c r="E4575">
        <v>540</v>
      </c>
      <c r="F4575">
        <v>9000</v>
      </c>
      <c r="G4575" s="1">
        <f t="shared" si="71"/>
        <v>0.9</v>
      </c>
    </row>
    <row r="4576" spans="1:7" x14ac:dyDescent="0.35">
      <c r="A4576" t="s">
        <v>1082</v>
      </c>
      <c r="B4576" t="s">
        <v>1082</v>
      </c>
      <c r="C4576" t="s">
        <v>777</v>
      </c>
      <c r="D4576">
        <v>5</v>
      </c>
      <c r="E4576">
        <v>540</v>
      </c>
      <c r="F4576">
        <v>10800</v>
      </c>
      <c r="G4576" s="1">
        <f t="shared" si="71"/>
        <v>1.08</v>
      </c>
    </row>
    <row r="4577" spans="1:7" x14ac:dyDescent="0.35">
      <c r="A4577" t="s">
        <v>1082</v>
      </c>
      <c r="B4577" t="s">
        <v>1082</v>
      </c>
      <c r="C4577" t="s">
        <v>777</v>
      </c>
      <c r="D4577">
        <v>5</v>
      </c>
      <c r="E4577">
        <v>10860</v>
      </c>
      <c r="F4577">
        <v>2260800</v>
      </c>
      <c r="G4577" s="1">
        <f t="shared" si="71"/>
        <v>226.08</v>
      </c>
    </row>
    <row r="4578" spans="1:7" x14ac:dyDescent="0.35">
      <c r="A4578" t="s">
        <v>1082</v>
      </c>
      <c r="B4578" t="s">
        <v>1082</v>
      </c>
      <c r="C4578" t="s">
        <v>777</v>
      </c>
      <c r="D4578">
        <v>5</v>
      </c>
      <c r="E4578">
        <v>1680</v>
      </c>
      <c r="F4578">
        <v>77400</v>
      </c>
      <c r="G4578" s="1">
        <f t="shared" si="71"/>
        <v>7.74</v>
      </c>
    </row>
    <row r="4579" spans="1:7" x14ac:dyDescent="0.35">
      <c r="A4579" t="s">
        <v>1082</v>
      </c>
      <c r="B4579" t="s">
        <v>1082</v>
      </c>
      <c r="C4579" t="s">
        <v>777</v>
      </c>
      <c r="D4579">
        <v>5</v>
      </c>
      <c r="E4579">
        <v>7980</v>
      </c>
      <c r="F4579">
        <v>1294200</v>
      </c>
      <c r="G4579" s="1">
        <f t="shared" si="71"/>
        <v>129.41999999999999</v>
      </c>
    </row>
    <row r="4580" spans="1:7" x14ac:dyDescent="0.35">
      <c r="A4580" t="s">
        <v>1082</v>
      </c>
      <c r="B4580" t="s">
        <v>1082</v>
      </c>
      <c r="C4580" t="s">
        <v>777</v>
      </c>
      <c r="D4580">
        <v>5</v>
      </c>
      <c r="E4580">
        <v>947.16286300000002</v>
      </c>
      <c r="F4580">
        <v>6866.897911</v>
      </c>
      <c r="G4580" s="1">
        <f t="shared" si="71"/>
        <v>0.68668979110000006</v>
      </c>
    </row>
    <row r="4581" spans="1:7" x14ac:dyDescent="0.35">
      <c r="A4581" t="s">
        <v>1082</v>
      </c>
      <c r="B4581" t="s">
        <v>1082</v>
      </c>
      <c r="C4581" t="s">
        <v>777</v>
      </c>
      <c r="D4581">
        <v>5</v>
      </c>
      <c r="E4581">
        <v>71.536935999999997</v>
      </c>
      <c r="F4581">
        <v>183.742762</v>
      </c>
      <c r="G4581" s="1">
        <f t="shared" si="71"/>
        <v>1.8374276200000001E-2</v>
      </c>
    </row>
    <row r="4582" spans="1:7" x14ac:dyDescent="0.35">
      <c r="A4582" t="s">
        <v>1082</v>
      </c>
      <c r="B4582" t="s">
        <v>1082</v>
      </c>
      <c r="C4582" t="s">
        <v>777</v>
      </c>
      <c r="D4582">
        <v>5</v>
      </c>
      <c r="E4582">
        <v>3372.7541460000002</v>
      </c>
      <c r="F4582">
        <v>159923.10204299999</v>
      </c>
      <c r="G4582" s="1">
        <f t="shared" si="71"/>
        <v>15.992310204299999</v>
      </c>
    </row>
    <row r="4583" spans="1:7" x14ac:dyDescent="0.35">
      <c r="A4583" t="s">
        <v>1082</v>
      </c>
      <c r="B4583" t="s">
        <v>1082</v>
      </c>
      <c r="C4583" t="s">
        <v>777</v>
      </c>
      <c r="D4583">
        <v>4</v>
      </c>
      <c r="E4583">
        <v>153495.21263200001</v>
      </c>
      <c r="F4583">
        <v>85556621.464743003</v>
      </c>
      <c r="G4583" s="1">
        <f t="shared" si="71"/>
        <v>8555.6621464743002</v>
      </c>
    </row>
    <row r="4584" spans="1:7" x14ac:dyDescent="0.35">
      <c r="A4584" t="s">
        <v>1082</v>
      </c>
      <c r="B4584" t="s">
        <v>1082</v>
      </c>
      <c r="C4584" t="s">
        <v>777</v>
      </c>
      <c r="D4584">
        <v>4</v>
      </c>
      <c r="E4584">
        <v>16260</v>
      </c>
      <c r="F4584">
        <v>2749500</v>
      </c>
      <c r="G4584" s="1">
        <f t="shared" si="71"/>
        <v>274.95</v>
      </c>
    </row>
    <row r="4585" spans="1:7" x14ac:dyDescent="0.35">
      <c r="A4585" t="s">
        <v>1082</v>
      </c>
      <c r="B4585" t="s">
        <v>1082</v>
      </c>
      <c r="C4585" t="s">
        <v>777</v>
      </c>
      <c r="D4585">
        <v>5</v>
      </c>
      <c r="E4585">
        <v>120</v>
      </c>
      <c r="F4585">
        <v>900</v>
      </c>
      <c r="G4585" s="1">
        <f t="shared" si="71"/>
        <v>0.09</v>
      </c>
    </row>
    <row r="4586" spans="1:7" x14ac:dyDescent="0.35">
      <c r="A4586" t="s">
        <v>1082</v>
      </c>
      <c r="B4586" t="s">
        <v>1082</v>
      </c>
      <c r="C4586" t="s">
        <v>777</v>
      </c>
      <c r="D4586">
        <v>4</v>
      </c>
      <c r="E4586">
        <v>3402.0770040000002</v>
      </c>
      <c r="F4586">
        <v>250338.888806</v>
      </c>
      <c r="G4586" s="1">
        <f t="shared" si="71"/>
        <v>25.033888880599999</v>
      </c>
    </row>
    <row r="4587" spans="1:7" x14ac:dyDescent="0.35">
      <c r="A4587" t="s">
        <v>1082</v>
      </c>
      <c r="B4587" t="s">
        <v>1082</v>
      </c>
      <c r="C4587" t="s">
        <v>777</v>
      </c>
      <c r="D4587">
        <v>5</v>
      </c>
      <c r="E4587">
        <v>297179.093031</v>
      </c>
      <c r="F4587">
        <v>518124672.292068</v>
      </c>
      <c r="G4587" s="1">
        <f t="shared" si="71"/>
        <v>51812.467229206799</v>
      </c>
    </row>
    <row r="4588" spans="1:7" x14ac:dyDescent="0.35">
      <c r="A4588" t="s">
        <v>1631</v>
      </c>
      <c r="B4588" t="s">
        <v>1082</v>
      </c>
      <c r="C4588" t="s">
        <v>777</v>
      </c>
      <c r="D4588">
        <v>5</v>
      </c>
      <c r="E4588">
        <v>31046.979975999999</v>
      </c>
      <c r="F4588">
        <v>99746.479995999995</v>
      </c>
      <c r="G4588" s="1">
        <f t="shared" si="71"/>
        <v>9.9746479996000001</v>
      </c>
    </row>
    <row r="4589" spans="1:7" x14ac:dyDescent="0.35">
      <c r="A4589" t="s">
        <v>1631</v>
      </c>
      <c r="B4589" t="s">
        <v>1082</v>
      </c>
      <c r="C4589" t="s">
        <v>777</v>
      </c>
      <c r="D4589">
        <v>5</v>
      </c>
      <c r="E4589">
        <v>82930.273813000007</v>
      </c>
      <c r="F4589">
        <v>156422067.043136</v>
      </c>
      <c r="G4589" s="1">
        <f t="shared" si="71"/>
        <v>15642.206704313599</v>
      </c>
    </row>
    <row r="4590" spans="1:7" x14ac:dyDescent="0.35">
      <c r="A4590" t="s">
        <v>1108</v>
      </c>
      <c r="B4590" t="s">
        <v>1068</v>
      </c>
      <c r="C4590" t="s">
        <v>777</v>
      </c>
      <c r="D4590">
        <v>5</v>
      </c>
      <c r="E4590">
        <v>20566.743138999998</v>
      </c>
      <c r="F4590">
        <v>67816.645571000001</v>
      </c>
      <c r="G4590" s="1">
        <f t="shared" si="71"/>
        <v>6.7816645571</v>
      </c>
    </row>
    <row r="4591" spans="1:7" x14ac:dyDescent="0.35">
      <c r="A4591" t="s">
        <v>1108</v>
      </c>
      <c r="B4591" t="s">
        <v>1068</v>
      </c>
      <c r="C4591" t="s">
        <v>777</v>
      </c>
      <c r="D4591">
        <v>5</v>
      </c>
      <c r="E4591">
        <v>14742.944228</v>
      </c>
      <c r="F4591">
        <v>46754.203263000003</v>
      </c>
      <c r="G4591" s="1">
        <f t="shared" si="71"/>
        <v>4.6754203263000003</v>
      </c>
    </row>
    <row r="4592" spans="1:7" x14ac:dyDescent="0.35">
      <c r="A4592" t="s">
        <v>1108</v>
      </c>
      <c r="B4592" t="s">
        <v>1068</v>
      </c>
      <c r="C4592" t="s">
        <v>777</v>
      </c>
      <c r="D4592">
        <v>5</v>
      </c>
      <c r="E4592">
        <v>17141.226974000001</v>
      </c>
      <c r="F4592">
        <v>53374.032181000002</v>
      </c>
      <c r="G4592" s="1">
        <f t="shared" si="71"/>
        <v>5.3374032181000004</v>
      </c>
    </row>
    <row r="4593" spans="1:7" x14ac:dyDescent="0.35">
      <c r="A4593" t="s">
        <v>1108</v>
      </c>
      <c r="B4593" t="s">
        <v>1068</v>
      </c>
      <c r="C4593" t="s">
        <v>777</v>
      </c>
      <c r="D4593">
        <v>5</v>
      </c>
      <c r="E4593">
        <v>18380.754602000001</v>
      </c>
      <c r="F4593">
        <v>58749.276662999997</v>
      </c>
      <c r="G4593" s="1">
        <f t="shared" si="71"/>
        <v>5.8749276662999996</v>
      </c>
    </row>
    <row r="4594" spans="1:7" x14ac:dyDescent="0.35">
      <c r="A4594" t="s">
        <v>1108</v>
      </c>
      <c r="B4594" t="s">
        <v>1068</v>
      </c>
      <c r="C4594" t="s">
        <v>777</v>
      </c>
      <c r="D4594">
        <v>4</v>
      </c>
      <c r="E4594">
        <v>86543.343007999996</v>
      </c>
      <c r="F4594">
        <v>287569.51416199998</v>
      </c>
      <c r="G4594" s="1">
        <f t="shared" si="71"/>
        <v>28.756951416199996</v>
      </c>
    </row>
    <row r="4595" spans="1:7" x14ac:dyDescent="0.35">
      <c r="A4595" t="s">
        <v>1108</v>
      </c>
      <c r="B4595" t="s">
        <v>1068</v>
      </c>
      <c r="C4595" t="s">
        <v>777</v>
      </c>
      <c r="D4595">
        <v>5</v>
      </c>
      <c r="E4595">
        <v>49015.958842</v>
      </c>
      <c r="F4595">
        <v>161436.269902</v>
      </c>
      <c r="G4595" s="1">
        <f t="shared" si="71"/>
        <v>16.143626990200001</v>
      </c>
    </row>
    <row r="4596" spans="1:7" x14ac:dyDescent="0.35">
      <c r="A4596" t="s">
        <v>1108</v>
      </c>
      <c r="B4596" t="s">
        <v>1068</v>
      </c>
      <c r="C4596" t="s">
        <v>777</v>
      </c>
      <c r="D4596">
        <v>3</v>
      </c>
      <c r="E4596">
        <v>116593.95898900001</v>
      </c>
      <c r="F4596">
        <v>375056.64459099999</v>
      </c>
      <c r="G4596" s="1">
        <f t="shared" si="71"/>
        <v>37.505664459099997</v>
      </c>
    </row>
    <row r="4597" spans="1:7" x14ac:dyDescent="0.35">
      <c r="A4597" t="s">
        <v>1108</v>
      </c>
      <c r="B4597" t="s">
        <v>1068</v>
      </c>
      <c r="C4597" t="s">
        <v>777</v>
      </c>
      <c r="D4597">
        <v>5</v>
      </c>
      <c r="E4597">
        <v>84.238016000000002</v>
      </c>
      <c r="F4597">
        <v>348.272447</v>
      </c>
      <c r="G4597" s="1">
        <f t="shared" si="71"/>
        <v>3.4827244700000003E-2</v>
      </c>
    </row>
    <row r="4598" spans="1:7" x14ac:dyDescent="0.35">
      <c r="A4598" t="s">
        <v>1108</v>
      </c>
      <c r="B4598" t="s">
        <v>1068</v>
      </c>
      <c r="C4598" t="s">
        <v>777</v>
      </c>
      <c r="D4598">
        <v>4</v>
      </c>
      <c r="E4598">
        <v>165.05614700000001</v>
      </c>
      <c r="F4598">
        <v>1316.8320000000001</v>
      </c>
      <c r="G4598" s="1">
        <f t="shared" si="71"/>
        <v>0.1316832</v>
      </c>
    </row>
    <row r="4599" spans="1:7" x14ac:dyDescent="0.35">
      <c r="A4599" t="s">
        <v>1108</v>
      </c>
      <c r="B4599" t="s">
        <v>1068</v>
      </c>
      <c r="C4599" t="s">
        <v>777</v>
      </c>
      <c r="D4599">
        <v>4</v>
      </c>
      <c r="E4599">
        <v>95.89237</v>
      </c>
      <c r="F4599">
        <v>530.37450000000001</v>
      </c>
      <c r="G4599" s="1">
        <f t="shared" si="71"/>
        <v>5.303745E-2</v>
      </c>
    </row>
    <row r="4600" spans="1:7" x14ac:dyDescent="0.35">
      <c r="A4600" t="s">
        <v>1108</v>
      </c>
      <c r="B4600" t="s">
        <v>1068</v>
      </c>
      <c r="C4600" t="s">
        <v>777</v>
      </c>
      <c r="D4600">
        <v>4</v>
      </c>
      <c r="E4600">
        <v>120</v>
      </c>
      <c r="F4600">
        <v>900</v>
      </c>
      <c r="G4600" s="1">
        <f t="shared" si="71"/>
        <v>0.09</v>
      </c>
    </row>
    <row r="4601" spans="1:7" x14ac:dyDescent="0.35">
      <c r="A4601" t="s">
        <v>1108</v>
      </c>
      <c r="B4601" t="s">
        <v>1068</v>
      </c>
      <c r="C4601" t="s">
        <v>777</v>
      </c>
      <c r="D4601">
        <v>5</v>
      </c>
      <c r="E4601">
        <v>62434.532984999998</v>
      </c>
      <c r="F4601">
        <v>71132679.588517994</v>
      </c>
      <c r="G4601" s="1">
        <f t="shared" si="71"/>
        <v>7113.2679588517994</v>
      </c>
    </row>
    <row r="4602" spans="1:7" x14ac:dyDescent="0.35">
      <c r="A4602" t="s">
        <v>1108</v>
      </c>
      <c r="B4602" t="s">
        <v>1068</v>
      </c>
      <c r="C4602" t="s">
        <v>777</v>
      </c>
      <c r="D4602">
        <v>4</v>
      </c>
      <c r="E4602">
        <v>180</v>
      </c>
      <c r="F4602">
        <v>1800</v>
      </c>
      <c r="G4602" s="1">
        <f t="shared" si="71"/>
        <v>0.18</v>
      </c>
    </row>
    <row r="4603" spans="1:7" x14ac:dyDescent="0.35">
      <c r="A4603" t="s">
        <v>1108</v>
      </c>
      <c r="B4603" t="s">
        <v>1068</v>
      </c>
      <c r="C4603" t="s">
        <v>777</v>
      </c>
      <c r="D4603">
        <v>4</v>
      </c>
      <c r="E4603">
        <v>180</v>
      </c>
      <c r="F4603">
        <v>1800</v>
      </c>
      <c r="G4603" s="1">
        <f t="shared" si="71"/>
        <v>0.18</v>
      </c>
    </row>
    <row r="4604" spans="1:7" x14ac:dyDescent="0.35">
      <c r="A4604" t="s">
        <v>1108</v>
      </c>
      <c r="B4604" t="s">
        <v>1068</v>
      </c>
      <c r="C4604" t="s">
        <v>777</v>
      </c>
      <c r="D4604">
        <v>4</v>
      </c>
      <c r="E4604">
        <v>180</v>
      </c>
      <c r="F4604">
        <v>1800</v>
      </c>
      <c r="G4604" s="1">
        <f t="shared" si="71"/>
        <v>0.18</v>
      </c>
    </row>
    <row r="4605" spans="1:7" x14ac:dyDescent="0.35">
      <c r="A4605" t="s">
        <v>1108</v>
      </c>
      <c r="B4605" t="s">
        <v>1068</v>
      </c>
      <c r="C4605" t="s">
        <v>777</v>
      </c>
      <c r="D4605">
        <v>4</v>
      </c>
      <c r="E4605">
        <v>1560</v>
      </c>
      <c r="F4605">
        <v>58500</v>
      </c>
      <c r="G4605" s="1">
        <f t="shared" si="71"/>
        <v>5.85</v>
      </c>
    </row>
    <row r="4606" spans="1:7" x14ac:dyDescent="0.35">
      <c r="A4606" t="s">
        <v>1108</v>
      </c>
      <c r="B4606" t="s">
        <v>1068</v>
      </c>
      <c r="C4606" t="s">
        <v>777</v>
      </c>
      <c r="D4606">
        <v>4</v>
      </c>
      <c r="E4606">
        <v>960</v>
      </c>
      <c r="F4606">
        <v>26100</v>
      </c>
      <c r="G4606" s="1">
        <f t="shared" si="71"/>
        <v>2.61</v>
      </c>
    </row>
    <row r="4607" spans="1:7" x14ac:dyDescent="0.35">
      <c r="A4607" t="s">
        <v>1108</v>
      </c>
      <c r="B4607" t="s">
        <v>1068</v>
      </c>
      <c r="C4607" t="s">
        <v>777</v>
      </c>
      <c r="D4607">
        <v>4</v>
      </c>
      <c r="E4607">
        <v>120</v>
      </c>
      <c r="F4607">
        <v>900</v>
      </c>
      <c r="G4607" s="1">
        <f t="shared" si="71"/>
        <v>0.09</v>
      </c>
    </row>
    <row r="4608" spans="1:7" x14ac:dyDescent="0.35">
      <c r="A4608" t="s">
        <v>1108</v>
      </c>
      <c r="B4608" t="s">
        <v>1068</v>
      </c>
      <c r="C4608" t="s">
        <v>777</v>
      </c>
      <c r="D4608">
        <v>4</v>
      </c>
      <c r="E4608">
        <v>120</v>
      </c>
      <c r="F4608">
        <v>900</v>
      </c>
      <c r="G4608" s="1">
        <f t="shared" si="71"/>
        <v>0.09</v>
      </c>
    </row>
    <row r="4609" spans="1:7" x14ac:dyDescent="0.35">
      <c r="A4609" t="s">
        <v>1108</v>
      </c>
      <c r="B4609" t="s">
        <v>1068</v>
      </c>
      <c r="C4609" t="s">
        <v>777</v>
      </c>
      <c r="D4609">
        <v>4</v>
      </c>
      <c r="E4609">
        <v>300</v>
      </c>
      <c r="F4609">
        <v>4500</v>
      </c>
      <c r="G4609" s="1">
        <f t="shared" si="71"/>
        <v>0.45</v>
      </c>
    </row>
    <row r="4610" spans="1:7" x14ac:dyDescent="0.35">
      <c r="A4610" t="s">
        <v>1108</v>
      </c>
      <c r="B4610" t="s">
        <v>1068</v>
      </c>
      <c r="C4610" t="s">
        <v>777</v>
      </c>
      <c r="D4610">
        <v>4</v>
      </c>
      <c r="E4610">
        <v>10560</v>
      </c>
      <c r="F4610">
        <v>1349100</v>
      </c>
      <c r="G4610" s="1">
        <f t="shared" si="71"/>
        <v>134.91</v>
      </c>
    </row>
    <row r="4611" spans="1:7" x14ac:dyDescent="0.35">
      <c r="A4611" t="s">
        <v>1108</v>
      </c>
      <c r="B4611" t="s">
        <v>1068</v>
      </c>
      <c r="C4611" t="s">
        <v>777</v>
      </c>
      <c r="D4611">
        <v>4</v>
      </c>
      <c r="E4611">
        <v>300</v>
      </c>
      <c r="F4611">
        <v>3600</v>
      </c>
      <c r="G4611" s="1">
        <f t="shared" ref="G4611:G4674" si="72">+F4611/10000</f>
        <v>0.36</v>
      </c>
    </row>
    <row r="4612" spans="1:7" x14ac:dyDescent="0.35">
      <c r="A4612" t="s">
        <v>1108</v>
      </c>
      <c r="B4612" t="s">
        <v>1068</v>
      </c>
      <c r="C4612" t="s">
        <v>777</v>
      </c>
      <c r="D4612">
        <v>4</v>
      </c>
      <c r="E4612">
        <v>1585.4484890000001</v>
      </c>
      <c r="F4612">
        <v>49590.845999999998</v>
      </c>
      <c r="G4612" s="1">
        <f t="shared" si="72"/>
        <v>4.9590845999999997</v>
      </c>
    </row>
    <row r="4613" spans="1:7" x14ac:dyDescent="0.35">
      <c r="A4613" t="s">
        <v>1108</v>
      </c>
      <c r="B4613" t="s">
        <v>1068</v>
      </c>
      <c r="C4613" t="s">
        <v>777</v>
      </c>
      <c r="D4613">
        <v>5</v>
      </c>
      <c r="E4613">
        <v>68423.707775000003</v>
      </c>
      <c r="F4613">
        <v>81555177.754306003</v>
      </c>
      <c r="G4613" s="1">
        <f t="shared" si="72"/>
        <v>8155.5177754306005</v>
      </c>
    </row>
    <row r="4614" spans="1:7" x14ac:dyDescent="0.35">
      <c r="A4614" t="s">
        <v>1108</v>
      </c>
      <c r="B4614" t="s">
        <v>1068</v>
      </c>
      <c r="C4614" t="s">
        <v>777</v>
      </c>
      <c r="D4614">
        <v>5</v>
      </c>
      <c r="E4614">
        <v>4260</v>
      </c>
      <c r="F4614">
        <v>193500</v>
      </c>
      <c r="G4614" s="1">
        <f t="shared" si="72"/>
        <v>19.350000000000001</v>
      </c>
    </row>
    <row r="4615" spans="1:7" x14ac:dyDescent="0.35">
      <c r="A4615" t="s">
        <v>1108</v>
      </c>
      <c r="B4615" t="s">
        <v>1068</v>
      </c>
      <c r="C4615" t="s">
        <v>777</v>
      </c>
      <c r="D4615">
        <v>5</v>
      </c>
      <c r="E4615">
        <v>3840</v>
      </c>
      <c r="F4615">
        <v>123300</v>
      </c>
      <c r="G4615" s="1">
        <f t="shared" si="72"/>
        <v>12.33</v>
      </c>
    </row>
    <row r="4616" spans="1:7" x14ac:dyDescent="0.35">
      <c r="A4616" t="s">
        <v>1108</v>
      </c>
      <c r="B4616" t="s">
        <v>1068</v>
      </c>
      <c r="C4616" t="s">
        <v>777</v>
      </c>
      <c r="D4616">
        <v>4</v>
      </c>
      <c r="E4616">
        <v>4740</v>
      </c>
      <c r="F4616">
        <v>617400</v>
      </c>
      <c r="G4616" s="1">
        <f t="shared" si="72"/>
        <v>61.74</v>
      </c>
    </row>
    <row r="4617" spans="1:7" x14ac:dyDescent="0.35">
      <c r="A4617" t="s">
        <v>1108</v>
      </c>
      <c r="B4617" t="s">
        <v>1068</v>
      </c>
      <c r="C4617" t="s">
        <v>777</v>
      </c>
      <c r="D4617">
        <v>4</v>
      </c>
      <c r="E4617">
        <v>3987.4770589999998</v>
      </c>
      <c r="F4617">
        <v>88209.158920000002</v>
      </c>
      <c r="G4617" s="1">
        <f t="shared" si="72"/>
        <v>8.8209158920000004</v>
      </c>
    </row>
    <row r="4618" spans="1:7" x14ac:dyDescent="0.35">
      <c r="A4618" t="s">
        <v>1108</v>
      </c>
      <c r="B4618" t="s">
        <v>1068</v>
      </c>
      <c r="C4618" t="s">
        <v>777</v>
      </c>
      <c r="D4618">
        <v>5</v>
      </c>
      <c r="E4618">
        <v>6060</v>
      </c>
      <c r="F4618">
        <v>307800</v>
      </c>
      <c r="G4618" s="1">
        <f t="shared" si="72"/>
        <v>30.78</v>
      </c>
    </row>
    <row r="4619" spans="1:7" x14ac:dyDescent="0.35">
      <c r="A4619" t="s">
        <v>1108</v>
      </c>
      <c r="B4619" t="s">
        <v>1068</v>
      </c>
      <c r="C4619" t="s">
        <v>777</v>
      </c>
      <c r="D4619">
        <v>5</v>
      </c>
      <c r="E4619">
        <v>3600</v>
      </c>
      <c r="F4619">
        <v>159300</v>
      </c>
      <c r="G4619" s="1">
        <f t="shared" si="72"/>
        <v>15.93</v>
      </c>
    </row>
    <row r="4620" spans="1:7" x14ac:dyDescent="0.35">
      <c r="A4620" t="s">
        <v>1108</v>
      </c>
      <c r="B4620" t="s">
        <v>1068</v>
      </c>
      <c r="C4620" t="s">
        <v>777</v>
      </c>
      <c r="D4620">
        <v>5</v>
      </c>
      <c r="E4620">
        <v>2760</v>
      </c>
      <c r="F4620">
        <v>144000</v>
      </c>
      <c r="G4620" s="1">
        <f t="shared" si="72"/>
        <v>14.4</v>
      </c>
    </row>
    <row r="4621" spans="1:7" x14ac:dyDescent="0.35">
      <c r="A4621" t="s">
        <v>1108</v>
      </c>
      <c r="B4621" t="s">
        <v>1068</v>
      </c>
      <c r="C4621" t="s">
        <v>777</v>
      </c>
      <c r="D4621">
        <v>4</v>
      </c>
      <c r="E4621">
        <v>199.80443700000001</v>
      </c>
      <c r="F4621">
        <v>2084.848583</v>
      </c>
      <c r="G4621" s="1">
        <f t="shared" si="72"/>
        <v>0.20848485829999999</v>
      </c>
    </row>
    <row r="4622" spans="1:7" x14ac:dyDescent="0.35">
      <c r="A4622" t="s">
        <v>1108</v>
      </c>
      <c r="B4622" t="s">
        <v>1068</v>
      </c>
      <c r="C4622" t="s">
        <v>777</v>
      </c>
      <c r="D4622">
        <v>4</v>
      </c>
      <c r="E4622">
        <v>120</v>
      </c>
      <c r="F4622">
        <v>900</v>
      </c>
      <c r="G4622" s="1">
        <f t="shared" si="72"/>
        <v>0.09</v>
      </c>
    </row>
    <row r="4623" spans="1:7" x14ac:dyDescent="0.35">
      <c r="A4623" t="s">
        <v>1108</v>
      </c>
      <c r="B4623" t="s">
        <v>1068</v>
      </c>
      <c r="C4623" t="s">
        <v>777</v>
      </c>
      <c r="D4623">
        <v>4</v>
      </c>
      <c r="E4623">
        <v>720</v>
      </c>
      <c r="F4623">
        <v>14400</v>
      </c>
      <c r="G4623" s="1">
        <f t="shared" si="72"/>
        <v>1.44</v>
      </c>
    </row>
    <row r="4624" spans="1:7" x14ac:dyDescent="0.35">
      <c r="A4624" t="s">
        <v>1108</v>
      </c>
      <c r="B4624" t="s">
        <v>1068</v>
      </c>
      <c r="C4624" t="s">
        <v>777</v>
      </c>
      <c r="D4624">
        <v>4</v>
      </c>
      <c r="E4624">
        <v>300</v>
      </c>
      <c r="F4624">
        <v>3600</v>
      </c>
      <c r="G4624" s="1">
        <f t="shared" si="72"/>
        <v>0.36</v>
      </c>
    </row>
    <row r="4625" spans="1:7" x14ac:dyDescent="0.35">
      <c r="A4625" t="s">
        <v>1108</v>
      </c>
      <c r="B4625" t="s">
        <v>1068</v>
      </c>
      <c r="C4625" t="s">
        <v>777</v>
      </c>
      <c r="D4625">
        <v>4</v>
      </c>
      <c r="E4625">
        <v>1260</v>
      </c>
      <c r="F4625">
        <v>30600</v>
      </c>
      <c r="G4625" s="1">
        <f t="shared" si="72"/>
        <v>3.06</v>
      </c>
    </row>
    <row r="4626" spans="1:7" x14ac:dyDescent="0.35">
      <c r="A4626" t="s">
        <v>1108</v>
      </c>
      <c r="B4626" t="s">
        <v>1068</v>
      </c>
      <c r="C4626" t="s">
        <v>777</v>
      </c>
      <c r="D4626">
        <v>5</v>
      </c>
      <c r="E4626">
        <v>29100</v>
      </c>
      <c r="F4626">
        <v>32941800</v>
      </c>
      <c r="G4626" s="1">
        <f t="shared" si="72"/>
        <v>3294.18</v>
      </c>
    </row>
    <row r="4627" spans="1:7" x14ac:dyDescent="0.35">
      <c r="A4627" t="s">
        <v>1108</v>
      </c>
      <c r="B4627" t="s">
        <v>1068</v>
      </c>
      <c r="C4627" t="s">
        <v>777</v>
      </c>
      <c r="D4627">
        <v>4</v>
      </c>
      <c r="E4627">
        <v>1320</v>
      </c>
      <c r="F4627">
        <v>54000</v>
      </c>
      <c r="G4627" s="1">
        <f t="shared" si="72"/>
        <v>5.4</v>
      </c>
    </row>
    <row r="4628" spans="1:7" x14ac:dyDescent="0.35">
      <c r="A4628" t="s">
        <v>1108</v>
      </c>
      <c r="B4628" t="s">
        <v>1068</v>
      </c>
      <c r="C4628" t="s">
        <v>777</v>
      </c>
      <c r="D4628">
        <v>4</v>
      </c>
      <c r="E4628">
        <v>23403.441429999999</v>
      </c>
      <c r="F4628">
        <v>7782488.0132520003</v>
      </c>
      <c r="G4628" s="1">
        <f t="shared" si="72"/>
        <v>778.24880132520002</v>
      </c>
    </row>
    <row r="4629" spans="1:7" x14ac:dyDescent="0.35">
      <c r="A4629" t="s">
        <v>1108</v>
      </c>
      <c r="B4629" t="s">
        <v>1068</v>
      </c>
      <c r="C4629" t="s">
        <v>777</v>
      </c>
      <c r="D4629">
        <v>5</v>
      </c>
      <c r="E4629">
        <v>180</v>
      </c>
      <c r="F4629">
        <v>1800</v>
      </c>
      <c r="G4629" s="1">
        <f t="shared" si="72"/>
        <v>0.18</v>
      </c>
    </row>
    <row r="4630" spans="1:7" x14ac:dyDescent="0.35">
      <c r="A4630" t="s">
        <v>1108</v>
      </c>
      <c r="B4630" t="s">
        <v>1068</v>
      </c>
      <c r="C4630" t="s">
        <v>777</v>
      </c>
      <c r="D4630">
        <v>5</v>
      </c>
      <c r="E4630">
        <v>120</v>
      </c>
      <c r="F4630">
        <v>900</v>
      </c>
      <c r="G4630" s="1">
        <f t="shared" si="72"/>
        <v>0.09</v>
      </c>
    </row>
    <row r="4631" spans="1:7" x14ac:dyDescent="0.35">
      <c r="A4631" t="s">
        <v>1108</v>
      </c>
      <c r="B4631" t="s">
        <v>1068</v>
      </c>
      <c r="C4631" t="s">
        <v>777</v>
      </c>
      <c r="D4631">
        <v>5</v>
      </c>
      <c r="E4631">
        <v>180</v>
      </c>
      <c r="F4631">
        <v>1800</v>
      </c>
      <c r="G4631" s="1">
        <f t="shared" si="72"/>
        <v>0.18</v>
      </c>
    </row>
    <row r="4632" spans="1:7" x14ac:dyDescent="0.35">
      <c r="A4632" t="s">
        <v>1108</v>
      </c>
      <c r="B4632" t="s">
        <v>1068</v>
      </c>
      <c r="C4632" t="s">
        <v>777</v>
      </c>
      <c r="D4632">
        <v>5</v>
      </c>
      <c r="E4632">
        <v>10080</v>
      </c>
      <c r="F4632">
        <v>646200</v>
      </c>
      <c r="G4632" s="1">
        <f t="shared" si="72"/>
        <v>64.62</v>
      </c>
    </row>
    <row r="4633" spans="1:7" x14ac:dyDescent="0.35">
      <c r="A4633" t="s">
        <v>1108</v>
      </c>
      <c r="B4633" t="s">
        <v>1068</v>
      </c>
      <c r="C4633" t="s">
        <v>777</v>
      </c>
      <c r="D4633">
        <v>5</v>
      </c>
      <c r="E4633">
        <v>3900</v>
      </c>
      <c r="F4633">
        <v>165600</v>
      </c>
      <c r="G4633" s="1">
        <f t="shared" si="72"/>
        <v>16.559999999999999</v>
      </c>
    </row>
    <row r="4634" spans="1:7" x14ac:dyDescent="0.35">
      <c r="A4634" t="s">
        <v>1108</v>
      </c>
      <c r="B4634" t="s">
        <v>1068</v>
      </c>
      <c r="C4634" t="s">
        <v>777</v>
      </c>
      <c r="D4634">
        <v>5</v>
      </c>
      <c r="E4634">
        <v>6000</v>
      </c>
      <c r="F4634">
        <v>241200</v>
      </c>
      <c r="G4634" s="1">
        <f t="shared" si="72"/>
        <v>24.12</v>
      </c>
    </row>
    <row r="4635" spans="1:7" x14ac:dyDescent="0.35">
      <c r="A4635" t="s">
        <v>1108</v>
      </c>
      <c r="B4635" t="s">
        <v>1068</v>
      </c>
      <c r="C4635" t="s">
        <v>777</v>
      </c>
      <c r="D4635">
        <v>4</v>
      </c>
      <c r="E4635">
        <v>300</v>
      </c>
      <c r="F4635">
        <v>3600</v>
      </c>
      <c r="G4635" s="1">
        <f t="shared" si="72"/>
        <v>0.36</v>
      </c>
    </row>
    <row r="4636" spans="1:7" x14ac:dyDescent="0.35">
      <c r="A4636" t="s">
        <v>1108</v>
      </c>
      <c r="B4636" t="s">
        <v>1068</v>
      </c>
      <c r="C4636" t="s">
        <v>777</v>
      </c>
      <c r="D4636">
        <v>5</v>
      </c>
      <c r="E4636">
        <v>16080</v>
      </c>
      <c r="F4636">
        <v>1142100</v>
      </c>
      <c r="G4636" s="1">
        <f t="shared" si="72"/>
        <v>114.21</v>
      </c>
    </row>
    <row r="4637" spans="1:7" x14ac:dyDescent="0.35">
      <c r="A4637" t="s">
        <v>1108</v>
      </c>
      <c r="B4637" t="s">
        <v>1068</v>
      </c>
      <c r="C4637" t="s">
        <v>777</v>
      </c>
      <c r="D4637">
        <v>4</v>
      </c>
      <c r="E4637">
        <v>2640</v>
      </c>
      <c r="F4637">
        <v>188100</v>
      </c>
      <c r="G4637" s="1">
        <f t="shared" si="72"/>
        <v>18.809999999999999</v>
      </c>
    </row>
    <row r="4638" spans="1:7" x14ac:dyDescent="0.35">
      <c r="A4638" t="s">
        <v>1108</v>
      </c>
      <c r="B4638" t="s">
        <v>1068</v>
      </c>
      <c r="C4638" t="s">
        <v>777</v>
      </c>
      <c r="D4638">
        <v>5</v>
      </c>
      <c r="E4638">
        <v>41160</v>
      </c>
      <c r="F4638">
        <v>66830400</v>
      </c>
      <c r="G4638" s="1">
        <f t="shared" si="72"/>
        <v>6683.04</v>
      </c>
    </row>
    <row r="4639" spans="1:7" x14ac:dyDescent="0.35">
      <c r="A4639" t="s">
        <v>1108</v>
      </c>
      <c r="B4639" t="s">
        <v>1068</v>
      </c>
      <c r="C4639" t="s">
        <v>777</v>
      </c>
      <c r="D4639">
        <v>5</v>
      </c>
      <c r="E4639">
        <v>29460</v>
      </c>
      <c r="F4639">
        <v>27549900</v>
      </c>
      <c r="G4639" s="1">
        <f t="shared" si="72"/>
        <v>2754.99</v>
      </c>
    </row>
    <row r="4640" spans="1:7" x14ac:dyDescent="0.35">
      <c r="A4640" t="s">
        <v>1108</v>
      </c>
      <c r="B4640" t="s">
        <v>1068</v>
      </c>
      <c r="C4640" t="s">
        <v>777</v>
      </c>
      <c r="D4640">
        <v>5</v>
      </c>
      <c r="E4640">
        <v>2880</v>
      </c>
      <c r="F4640">
        <v>131400</v>
      </c>
      <c r="G4640" s="1">
        <f t="shared" si="72"/>
        <v>13.14</v>
      </c>
    </row>
    <row r="4641" spans="1:7" x14ac:dyDescent="0.35">
      <c r="A4641" t="s">
        <v>1108</v>
      </c>
      <c r="B4641" t="s">
        <v>1068</v>
      </c>
      <c r="C4641" t="s">
        <v>777</v>
      </c>
      <c r="D4641">
        <v>5</v>
      </c>
      <c r="E4641">
        <v>2220</v>
      </c>
      <c r="F4641">
        <v>102600</v>
      </c>
      <c r="G4641" s="1">
        <f t="shared" si="72"/>
        <v>10.26</v>
      </c>
    </row>
    <row r="4642" spans="1:7" x14ac:dyDescent="0.35">
      <c r="A4642" t="s">
        <v>1108</v>
      </c>
      <c r="B4642" t="s">
        <v>1068</v>
      </c>
      <c r="C4642" t="s">
        <v>777</v>
      </c>
      <c r="D4642">
        <v>5</v>
      </c>
      <c r="E4642">
        <v>37200</v>
      </c>
      <c r="F4642">
        <v>65308500</v>
      </c>
      <c r="G4642" s="1">
        <f t="shared" si="72"/>
        <v>6530.85</v>
      </c>
    </row>
    <row r="4643" spans="1:7" x14ac:dyDescent="0.35">
      <c r="A4643" t="s">
        <v>1108</v>
      </c>
      <c r="B4643" t="s">
        <v>1068</v>
      </c>
      <c r="C4643" t="s">
        <v>777</v>
      </c>
      <c r="D4643">
        <v>4</v>
      </c>
      <c r="E4643">
        <v>360</v>
      </c>
      <c r="F4643">
        <v>6300</v>
      </c>
      <c r="G4643" s="1">
        <f t="shared" si="72"/>
        <v>0.63</v>
      </c>
    </row>
    <row r="4644" spans="1:7" x14ac:dyDescent="0.35">
      <c r="A4644" t="s">
        <v>1108</v>
      </c>
      <c r="B4644" t="s">
        <v>1068</v>
      </c>
      <c r="C4644" t="s">
        <v>777</v>
      </c>
      <c r="D4644">
        <v>5</v>
      </c>
      <c r="E4644">
        <v>4680</v>
      </c>
      <c r="F4644">
        <v>332100</v>
      </c>
      <c r="G4644" s="1">
        <f t="shared" si="72"/>
        <v>33.21</v>
      </c>
    </row>
    <row r="4645" spans="1:7" x14ac:dyDescent="0.35">
      <c r="A4645" t="s">
        <v>1108</v>
      </c>
      <c r="B4645" t="s">
        <v>1068</v>
      </c>
      <c r="C4645" t="s">
        <v>777</v>
      </c>
      <c r="D4645">
        <v>5</v>
      </c>
      <c r="E4645">
        <v>720</v>
      </c>
      <c r="F4645">
        <v>14400</v>
      </c>
      <c r="G4645" s="1">
        <f t="shared" si="72"/>
        <v>1.44</v>
      </c>
    </row>
    <row r="4646" spans="1:7" x14ac:dyDescent="0.35">
      <c r="A4646" t="s">
        <v>1108</v>
      </c>
      <c r="B4646" t="s">
        <v>1068</v>
      </c>
      <c r="C4646" t="s">
        <v>777</v>
      </c>
      <c r="D4646">
        <v>5</v>
      </c>
      <c r="E4646">
        <v>120</v>
      </c>
      <c r="F4646">
        <v>900</v>
      </c>
      <c r="G4646" s="1">
        <f t="shared" si="72"/>
        <v>0.09</v>
      </c>
    </row>
    <row r="4647" spans="1:7" x14ac:dyDescent="0.35">
      <c r="A4647" t="s">
        <v>1108</v>
      </c>
      <c r="B4647" t="s">
        <v>1068</v>
      </c>
      <c r="C4647" t="s">
        <v>777</v>
      </c>
      <c r="D4647">
        <v>5</v>
      </c>
      <c r="E4647">
        <v>21720</v>
      </c>
      <c r="F4647">
        <v>4355100</v>
      </c>
      <c r="G4647" s="1">
        <f t="shared" si="72"/>
        <v>435.51</v>
      </c>
    </row>
    <row r="4648" spans="1:7" x14ac:dyDescent="0.35">
      <c r="A4648" t="s">
        <v>1108</v>
      </c>
      <c r="B4648" t="s">
        <v>1068</v>
      </c>
      <c r="C4648" t="s">
        <v>777</v>
      </c>
      <c r="D4648">
        <v>5</v>
      </c>
      <c r="E4648">
        <v>139213.50305</v>
      </c>
      <c r="F4648">
        <v>232888045.840105</v>
      </c>
      <c r="G4648" s="1">
        <f t="shared" si="72"/>
        <v>23288.804584010501</v>
      </c>
    </row>
    <row r="4649" spans="1:7" x14ac:dyDescent="0.35">
      <c r="A4649" t="s">
        <v>1108</v>
      </c>
      <c r="B4649" t="s">
        <v>1068</v>
      </c>
      <c r="C4649" t="s">
        <v>777</v>
      </c>
      <c r="D4649">
        <v>5</v>
      </c>
      <c r="E4649">
        <v>12180</v>
      </c>
      <c r="F4649">
        <v>1524600</v>
      </c>
      <c r="G4649" s="1">
        <f t="shared" si="72"/>
        <v>152.46</v>
      </c>
    </row>
    <row r="4650" spans="1:7" x14ac:dyDescent="0.35">
      <c r="A4650" t="s">
        <v>1108</v>
      </c>
      <c r="B4650" t="s">
        <v>1068</v>
      </c>
      <c r="C4650" t="s">
        <v>777</v>
      </c>
      <c r="D4650">
        <v>5</v>
      </c>
      <c r="E4650">
        <v>1414.3214170000001</v>
      </c>
      <c r="F4650">
        <v>15899.093306999999</v>
      </c>
      <c r="G4650" s="1">
        <f t="shared" si="72"/>
        <v>1.5899093306999998</v>
      </c>
    </row>
    <row r="4651" spans="1:7" x14ac:dyDescent="0.35">
      <c r="A4651" t="s">
        <v>1108</v>
      </c>
      <c r="B4651" t="s">
        <v>1068</v>
      </c>
      <c r="C4651" t="s">
        <v>777</v>
      </c>
      <c r="D4651">
        <v>5</v>
      </c>
      <c r="E4651">
        <v>7680</v>
      </c>
      <c r="F4651">
        <v>1221300</v>
      </c>
      <c r="G4651" s="1">
        <f t="shared" si="72"/>
        <v>122.13</v>
      </c>
    </row>
    <row r="4652" spans="1:7" x14ac:dyDescent="0.35">
      <c r="A4652" t="s">
        <v>1108</v>
      </c>
      <c r="B4652" t="s">
        <v>1068</v>
      </c>
      <c r="C4652" t="s">
        <v>777</v>
      </c>
      <c r="D4652">
        <v>5</v>
      </c>
      <c r="E4652">
        <v>9420</v>
      </c>
      <c r="F4652">
        <v>648000</v>
      </c>
      <c r="G4652" s="1">
        <f t="shared" si="72"/>
        <v>64.8</v>
      </c>
    </row>
    <row r="4653" spans="1:7" x14ac:dyDescent="0.35">
      <c r="A4653" t="s">
        <v>1108</v>
      </c>
      <c r="B4653" t="s">
        <v>1068</v>
      </c>
      <c r="C4653" t="s">
        <v>777</v>
      </c>
      <c r="D4653">
        <v>4</v>
      </c>
      <c r="E4653">
        <v>120</v>
      </c>
      <c r="F4653">
        <v>900</v>
      </c>
      <c r="G4653" s="1">
        <f t="shared" si="72"/>
        <v>0.09</v>
      </c>
    </row>
    <row r="4654" spans="1:7" x14ac:dyDescent="0.35">
      <c r="A4654" t="s">
        <v>1108</v>
      </c>
      <c r="B4654" t="s">
        <v>1068</v>
      </c>
      <c r="C4654" t="s">
        <v>777</v>
      </c>
      <c r="D4654">
        <v>4</v>
      </c>
      <c r="E4654">
        <v>420</v>
      </c>
      <c r="F4654">
        <v>5400</v>
      </c>
      <c r="G4654" s="1">
        <f t="shared" si="72"/>
        <v>0.54</v>
      </c>
    </row>
    <row r="4655" spans="1:7" x14ac:dyDescent="0.35">
      <c r="A4655" t="s">
        <v>1108</v>
      </c>
      <c r="B4655" t="s">
        <v>1068</v>
      </c>
      <c r="C4655" t="s">
        <v>777</v>
      </c>
      <c r="D4655">
        <v>5</v>
      </c>
      <c r="E4655">
        <v>38460</v>
      </c>
      <c r="F4655">
        <v>36735300</v>
      </c>
      <c r="G4655" s="1">
        <f t="shared" si="72"/>
        <v>3673.53</v>
      </c>
    </row>
    <row r="4656" spans="1:7" x14ac:dyDescent="0.35">
      <c r="A4656" t="s">
        <v>1108</v>
      </c>
      <c r="B4656" t="s">
        <v>1068</v>
      </c>
      <c r="C4656" t="s">
        <v>777</v>
      </c>
      <c r="D4656">
        <v>5</v>
      </c>
      <c r="E4656">
        <v>52494.444844999998</v>
      </c>
      <c r="F4656">
        <v>69428385.788146004</v>
      </c>
      <c r="G4656" s="1">
        <f t="shared" si="72"/>
        <v>6942.8385788146006</v>
      </c>
    </row>
    <row r="4657" spans="1:7" x14ac:dyDescent="0.35">
      <c r="A4657" t="s">
        <v>1108</v>
      </c>
      <c r="B4657" t="s">
        <v>1068</v>
      </c>
      <c r="C4657" t="s">
        <v>777</v>
      </c>
      <c r="D4657">
        <v>5</v>
      </c>
      <c r="E4657">
        <v>3360</v>
      </c>
      <c r="F4657">
        <v>185400</v>
      </c>
      <c r="G4657" s="1">
        <f t="shared" si="72"/>
        <v>18.54</v>
      </c>
    </row>
    <row r="4658" spans="1:7" x14ac:dyDescent="0.35">
      <c r="A4658" t="s">
        <v>1108</v>
      </c>
      <c r="B4658" t="s">
        <v>1068</v>
      </c>
      <c r="C4658" t="s">
        <v>777</v>
      </c>
      <c r="D4658">
        <v>5</v>
      </c>
      <c r="E4658">
        <v>6540</v>
      </c>
      <c r="F4658">
        <v>158400</v>
      </c>
      <c r="G4658" s="1">
        <f t="shared" si="72"/>
        <v>15.84</v>
      </c>
    </row>
    <row r="4659" spans="1:7" x14ac:dyDescent="0.35">
      <c r="A4659" t="s">
        <v>1108</v>
      </c>
      <c r="B4659" t="s">
        <v>1068</v>
      </c>
      <c r="C4659" t="s">
        <v>777</v>
      </c>
      <c r="D4659">
        <v>5</v>
      </c>
      <c r="E4659">
        <v>8700</v>
      </c>
      <c r="F4659">
        <v>699300</v>
      </c>
      <c r="G4659" s="1">
        <f t="shared" si="72"/>
        <v>69.930000000000007</v>
      </c>
    </row>
    <row r="4660" spans="1:7" x14ac:dyDescent="0.35">
      <c r="A4660" t="s">
        <v>1108</v>
      </c>
      <c r="B4660" t="s">
        <v>1068</v>
      </c>
      <c r="C4660" t="s">
        <v>777</v>
      </c>
      <c r="D4660">
        <v>5</v>
      </c>
      <c r="E4660">
        <v>5280</v>
      </c>
      <c r="F4660">
        <v>249300</v>
      </c>
      <c r="G4660" s="1">
        <f t="shared" si="72"/>
        <v>24.93</v>
      </c>
    </row>
    <row r="4661" spans="1:7" x14ac:dyDescent="0.35">
      <c r="A4661" t="s">
        <v>1108</v>
      </c>
      <c r="B4661" t="s">
        <v>1068</v>
      </c>
      <c r="C4661" t="s">
        <v>777</v>
      </c>
      <c r="D4661">
        <v>5</v>
      </c>
      <c r="E4661">
        <v>3660</v>
      </c>
      <c r="F4661">
        <v>110700</v>
      </c>
      <c r="G4661" s="1">
        <f t="shared" si="72"/>
        <v>11.07</v>
      </c>
    </row>
    <row r="4662" spans="1:7" x14ac:dyDescent="0.35">
      <c r="A4662" t="s">
        <v>1108</v>
      </c>
      <c r="B4662" t="s">
        <v>1068</v>
      </c>
      <c r="C4662" t="s">
        <v>777</v>
      </c>
      <c r="D4662">
        <v>4</v>
      </c>
      <c r="E4662">
        <v>2640</v>
      </c>
      <c r="F4662">
        <v>181800</v>
      </c>
      <c r="G4662" s="1">
        <f t="shared" si="72"/>
        <v>18.18</v>
      </c>
    </row>
    <row r="4663" spans="1:7" x14ac:dyDescent="0.35">
      <c r="A4663" t="s">
        <v>1108</v>
      </c>
      <c r="B4663" t="s">
        <v>1068</v>
      </c>
      <c r="C4663" t="s">
        <v>777</v>
      </c>
      <c r="D4663">
        <v>4</v>
      </c>
      <c r="E4663">
        <v>420</v>
      </c>
      <c r="F4663">
        <v>10800</v>
      </c>
      <c r="G4663" s="1">
        <f t="shared" si="72"/>
        <v>1.08</v>
      </c>
    </row>
    <row r="4664" spans="1:7" x14ac:dyDescent="0.35">
      <c r="A4664" t="s">
        <v>1108</v>
      </c>
      <c r="B4664" t="s">
        <v>1068</v>
      </c>
      <c r="C4664" t="s">
        <v>777</v>
      </c>
      <c r="D4664">
        <v>4</v>
      </c>
      <c r="E4664">
        <v>420</v>
      </c>
      <c r="F4664">
        <v>10800</v>
      </c>
      <c r="G4664" s="1">
        <f t="shared" si="72"/>
        <v>1.08</v>
      </c>
    </row>
    <row r="4665" spans="1:7" x14ac:dyDescent="0.35">
      <c r="A4665" t="s">
        <v>1108</v>
      </c>
      <c r="B4665" t="s">
        <v>1068</v>
      </c>
      <c r="C4665" t="s">
        <v>777</v>
      </c>
      <c r="D4665">
        <v>5</v>
      </c>
      <c r="E4665">
        <v>3180</v>
      </c>
      <c r="F4665">
        <v>207000</v>
      </c>
      <c r="G4665" s="1">
        <f t="shared" si="72"/>
        <v>20.7</v>
      </c>
    </row>
    <row r="4666" spans="1:7" x14ac:dyDescent="0.35">
      <c r="A4666" t="s">
        <v>1108</v>
      </c>
      <c r="B4666" t="s">
        <v>1068</v>
      </c>
      <c r="C4666" t="s">
        <v>777</v>
      </c>
      <c r="D4666">
        <v>5</v>
      </c>
      <c r="E4666">
        <v>32400</v>
      </c>
      <c r="F4666">
        <v>50266800</v>
      </c>
      <c r="G4666" s="1">
        <f t="shared" si="72"/>
        <v>5026.68</v>
      </c>
    </row>
    <row r="4667" spans="1:7" x14ac:dyDescent="0.35">
      <c r="A4667" t="s">
        <v>1108</v>
      </c>
      <c r="B4667" t="s">
        <v>1068</v>
      </c>
      <c r="C4667" t="s">
        <v>777</v>
      </c>
      <c r="D4667">
        <v>5</v>
      </c>
      <c r="E4667">
        <v>3420</v>
      </c>
      <c r="F4667">
        <v>283500</v>
      </c>
      <c r="G4667" s="1">
        <f t="shared" si="72"/>
        <v>28.35</v>
      </c>
    </row>
    <row r="4668" spans="1:7" x14ac:dyDescent="0.35">
      <c r="A4668" t="s">
        <v>1108</v>
      </c>
      <c r="B4668" t="s">
        <v>1068</v>
      </c>
      <c r="C4668" t="s">
        <v>777</v>
      </c>
      <c r="D4668">
        <v>5</v>
      </c>
      <c r="E4668">
        <v>4260</v>
      </c>
      <c r="F4668">
        <v>204300</v>
      </c>
      <c r="G4668" s="1">
        <f t="shared" si="72"/>
        <v>20.43</v>
      </c>
    </row>
    <row r="4669" spans="1:7" x14ac:dyDescent="0.35">
      <c r="A4669" t="s">
        <v>1108</v>
      </c>
      <c r="B4669" t="s">
        <v>1068</v>
      </c>
      <c r="C4669" t="s">
        <v>777</v>
      </c>
      <c r="D4669">
        <v>4</v>
      </c>
      <c r="E4669">
        <v>3180</v>
      </c>
      <c r="F4669">
        <v>134100</v>
      </c>
      <c r="G4669" s="1">
        <f t="shared" si="72"/>
        <v>13.41</v>
      </c>
    </row>
    <row r="4670" spans="1:7" x14ac:dyDescent="0.35">
      <c r="A4670" t="s">
        <v>1108</v>
      </c>
      <c r="B4670" t="s">
        <v>1068</v>
      </c>
      <c r="C4670" t="s">
        <v>777</v>
      </c>
      <c r="D4670">
        <v>5</v>
      </c>
      <c r="E4670">
        <v>7620</v>
      </c>
      <c r="F4670">
        <v>263700</v>
      </c>
      <c r="G4670" s="1">
        <f t="shared" si="72"/>
        <v>26.37</v>
      </c>
    </row>
    <row r="4671" spans="1:7" x14ac:dyDescent="0.35">
      <c r="A4671" t="s">
        <v>1108</v>
      </c>
      <c r="B4671" t="s">
        <v>1068</v>
      </c>
      <c r="C4671" t="s">
        <v>777</v>
      </c>
      <c r="D4671">
        <v>5</v>
      </c>
      <c r="E4671">
        <v>7140</v>
      </c>
      <c r="F4671">
        <v>468900</v>
      </c>
      <c r="G4671" s="1">
        <f t="shared" si="72"/>
        <v>46.89</v>
      </c>
    </row>
    <row r="4672" spans="1:7" x14ac:dyDescent="0.35">
      <c r="A4672" t="s">
        <v>1108</v>
      </c>
      <c r="B4672" t="s">
        <v>1068</v>
      </c>
      <c r="C4672" t="s">
        <v>777</v>
      </c>
      <c r="D4672">
        <v>5</v>
      </c>
      <c r="E4672">
        <v>4320</v>
      </c>
      <c r="F4672">
        <v>201600</v>
      </c>
      <c r="G4672" s="1">
        <f t="shared" si="72"/>
        <v>20.16</v>
      </c>
    </row>
    <row r="4673" spans="1:7" x14ac:dyDescent="0.35">
      <c r="A4673" t="s">
        <v>1108</v>
      </c>
      <c r="B4673" t="s">
        <v>1068</v>
      </c>
      <c r="C4673" t="s">
        <v>777</v>
      </c>
      <c r="D4673">
        <v>5</v>
      </c>
      <c r="E4673">
        <v>14940</v>
      </c>
      <c r="F4673">
        <v>905400</v>
      </c>
      <c r="G4673" s="1">
        <f t="shared" si="72"/>
        <v>90.54</v>
      </c>
    </row>
    <row r="4674" spans="1:7" x14ac:dyDescent="0.35">
      <c r="A4674" t="s">
        <v>1108</v>
      </c>
      <c r="B4674" t="s">
        <v>1068</v>
      </c>
      <c r="C4674" t="s">
        <v>777</v>
      </c>
      <c r="D4674">
        <v>5</v>
      </c>
      <c r="E4674">
        <v>14820</v>
      </c>
      <c r="F4674">
        <v>702900</v>
      </c>
      <c r="G4674" s="1">
        <f t="shared" si="72"/>
        <v>70.290000000000006</v>
      </c>
    </row>
    <row r="4675" spans="1:7" x14ac:dyDescent="0.35">
      <c r="A4675" t="s">
        <v>1108</v>
      </c>
      <c r="B4675" t="s">
        <v>1068</v>
      </c>
      <c r="C4675" t="s">
        <v>777</v>
      </c>
      <c r="D4675">
        <v>5</v>
      </c>
      <c r="E4675">
        <v>4140</v>
      </c>
      <c r="F4675">
        <v>283500</v>
      </c>
      <c r="G4675" s="1">
        <f t="shared" ref="G4675:G4738" si="73">+F4675/10000</f>
        <v>28.35</v>
      </c>
    </row>
    <row r="4676" spans="1:7" x14ac:dyDescent="0.35">
      <c r="A4676" t="s">
        <v>1108</v>
      </c>
      <c r="B4676" t="s">
        <v>1068</v>
      </c>
      <c r="C4676" t="s">
        <v>777</v>
      </c>
      <c r="D4676">
        <v>4</v>
      </c>
      <c r="E4676">
        <v>4440</v>
      </c>
      <c r="F4676">
        <v>225000</v>
      </c>
      <c r="G4676" s="1">
        <f t="shared" si="73"/>
        <v>22.5</v>
      </c>
    </row>
    <row r="4677" spans="1:7" x14ac:dyDescent="0.35">
      <c r="A4677" t="s">
        <v>1108</v>
      </c>
      <c r="B4677" t="s">
        <v>1068</v>
      </c>
      <c r="C4677" t="s">
        <v>777</v>
      </c>
      <c r="D4677">
        <v>5</v>
      </c>
      <c r="E4677">
        <v>9720</v>
      </c>
      <c r="F4677">
        <v>569700</v>
      </c>
      <c r="G4677" s="1">
        <f t="shared" si="73"/>
        <v>56.97</v>
      </c>
    </row>
    <row r="4678" spans="1:7" x14ac:dyDescent="0.35">
      <c r="A4678" t="s">
        <v>1108</v>
      </c>
      <c r="B4678" t="s">
        <v>1068</v>
      </c>
      <c r="C4678" t="s">
        <v>777</v>
      </c>
      <c r="D4678">
        <v>5</v>
      </c>
      <c r="E4678">
        <v>9960</v>
      </c>
      <c r="F4678">
        <v>666900</v>
      </c>
      <c r="G4678" s="1">
        <f t="shared" si="73"/>
        <v>66.69</v>
      </c>
    </row>
    <row r="4679" spans="1:7" x14ac:dyDescent="0.35">
      <c r="A4679" t="s">
        <v>1108</v>
      </c>
      <c r="B4679" t="s">
        <v>1068</v>
      </c>
      <c r="C4679" t="s">
        <v>777</v>
      </c>
      <c r="D4679">
        <v>5</v>
      </c>
      <c r="E4679">
        <v>30840</v>
      </c>
      <c r="F4679">
        <v>2583000</v>
      </c>
      <c r="G4679" s="1">
        <f t="shared" si="73"/>
        <v>258.3</v>
      </c>
    </row>
    <row r="4680" spans="1:7" x14ac:dyDescent="0.35">
      <c r="A4680" t="s">
        <v>1108</v>
      </c>
      <c r="B4680" t="s">
        <v>1068</v>
      </c>
      <c r="C4680" t="s">
        <v>777</v>
      </c>
      <c r="D4680">
        <v>4</v>
      </c>
      <c r="E4680">
        <v>3840</v>
      </c>
      <c r="F4680">
        <v>153000</v>
      </c>
      <c r="G4680" s="1">
        <f t="shared" si="73"/>
        <v>15.3</v>
      </c>
    </row>
    <row r="4681" spans="1:7" x14ac:dyDescent="0.35">
      <c r="A4681" t="s">
        <v>1108</v>
      </c>
      <c r="B4681" t="s">
        <v>1068</v>
      </c>
      <c r="C4681" t="s">
        <v>777</v>
      </c>
      <c r="D4681">
        <v>5</v>
      </c>
      <c r="E4681">
        <v>3840</v>
      </c>
      <c r="F4681">
        <v>222300</v>
      </c>
      <c r="G4681" s="1">
        <f t="shared" si="73"/>
        <v>22.23</v>
      </c>
    </row>
    <row r="4682" spans="1:7" x14ac:dyDescent="0.35">
      <c r="A4682" t="s">
        <v>1108</v>
      </c>
      <c r="B4682" t="s">
        <v>1068</v>
      </c>
      <c r="C4682" t="s">
        <v>777</v>
      </c>
      <c r="D4682">
        <v>4</v>
      </c>
      <c r="E4682">
        <v>3300</v>
      </c>
      <c r="F4682">
        <v>101700</v>
      </c>
      <c r="G4682" s="1">
        <f t="shared" si="73"/>
        <v>10.17</v>
      </c>
    </row>
    <row r="4683" spans="1:7" x14ac:dyDescent="0.35">
      <c r="A4683" t="s">
        <v>1108</v>
      </c>
      <c r="B4683" t="s">
        <v>1068</v>
      </c>
      <c r="C4683" t="s">
        <v>777</v>
      </c>
      <c r="D4683">
        <v>5</v>
      </c>
      <c r="E4683">
        <v>10440</v>
      </c>
      <c r="F4683">
        <v>500400</v>
      </c>
      <c r="G4683" s="1">
        <f t="shared" si="73"/>
        <v>50.04</v>
      </c>
    </row>
    <row r="4684" spans="1:7" x14ac:dyDescent="0.35">
      <c r="A4684" t="s">
        <v>1108</v>
      </c>
      <c r="B4684" t="s">
        <v>1068</v>
      </c>
      <c r="C4684" t="s">
        <v>777</v>
      </c>
      <c r="D4684">
        <v>5</v>
      </c>
      <c r="E4684">
        <v>31020</v>
      </c>
      <c r="F4684">
        <v>2179800</v>
      </c>
      <c r="G4684" s="1">
        <f t="shared" si="73"/>
        <v>217.98</v>
      </c>
    </row>
    <row r="4685" spans="1:7" x14ac:dyDescent="0.35">
      <c r="A4685" t="s">
        <v>1108</v>
      </c>
      <c r="B4685" t="s">
        <v>1068</v>
      </c>
      <c r="C4685" t="s">
        <v>777</v>
      </c>
      <c r="D4685">
        <v>5</v>
      </c>
      <c r="E4685">
        <v>7380</v>
      </c>
      <c r="F4685">
        <v>438300</v>
      </c>
      <c r="G4685" s="1">
        <f t="shared" si="73"/>
        <v>43.83</v>
      </c>
    </row>
    <row r="4686" spans="1:7" x14ac:dyDescent="0.35">
      <c r="A4686" t="s">
        <v>1108</v>
      </c>
      <c r="B4686" t="s">
        <v>1068</v>
      </c>
      <c r="C4686" t="s">
        <v>777</v>
      </c>
      <c r="D4686">
        <v>5</v>
      </c>
      <c r="E4686">
        <v>5400</v>
      </c>
      <c r="F4686">
        <v>335700</v>
      </c>
      <c r="G4686" s="1">
        <f t="shared" si="73"/>
        <v>33.57</v>
      </c>
    </row>
    <row r="4687" spans="1:7" x14ac:dyDescent="0.35">
      <c r="A4687" t="s">
        <v>1108</v>
      </c>
      <c r="B4687" t="s">
        <v>1068</v>
      </c>
      <c r="C4687" t="s">
        <v>777</v>
      </c>
      <c r="D4687">
        <v>5</v>
      </c>
      <c r="E4687">
        <v>11460</v>
      </c>
      <c r="F4687">
        <v>1059300</v>
      </c>
      <c r="G4687" s="1">
        <f t="shared" si="73"/>
        <v>105.93</v>
      </c>
    </row>
    <row r="4688" spans="1:7" x14ac:dyDescent="0.35">
      <c r="A4688" t="s">
        <v>1108</v>
      </c>
      <c r="B4688" t="s">
        <v>1068</v>
      </c>
      <c r="C4688" t="s">
        <v>777</v>
      </c>
      <c r="D4688">
        <v>5</v>
      </c>
      <c r="E4688">
        <v>4620</v>
      </c>
      <c r="F4688">
        <v>219600</v>
      </c>
      <c r="G4688" s="1">
        <f t="shared" si="73"/>
        <v>21.96</v>
      </c>
    </row>
    <row r="4689" spans="1:7" x14ac:dyDescent="0.35">
      <c r="A4689" t="s">
        <v>1108</v>
      </c>
      <c r="B4689" t="s">
        <v>1068</v>
      </c>
      <c r="C4689" t="s">
        <v>777</v>
      </c>
      <c r="D4689">
        <v>5</v>
      </c>
      <c r="E4689">
        <v>4440</v>
      </c>
      <c r="F4689">
        <v>113400</v>
      </c>
      <c r="G4689" s="1">
        <f t="shared" si="73"/>
        <v>11.34</v>
      </c>
    </row>
    <row r="4690" spans="1:7" x14ac:dyDescent="0.35">
      <c r="A4690" t="s">
        <v>1108</v>
      </c>
      <c r="B4690" t="s">
        <v>1068</v>
      </c>
      <c r="C4690" t="s">
        <v>777</v>
      </c>
      <c r="D4690">
        <v>5</v>
      </c>
      <c r="E4690">
        <v>14040</v>
      </c>
      <c r="F4690">
        <v>666000</v>
      </c>
      <c r="G4690" s="1">
        <f t="shared" si="73"/>
        <v>66.599999999999994</v>
      </c>
    </row>
    <row r="4691" spans="1:7" x14ac:dyDescent="0.35">
      <c r="A4691" t="s">
        <v>1108</v>
      </c>
      <c r="B4691" t="s">
        <v>1068</v>
      </c>
      <c r="C4691" t="s">
        <v>777</v>
      </c>
      <c r="D4691">
        <v>5</v>
      </c>
      <c r="E4691">
        <v>11700</v>
      </c>
      <c r="F4691">
        <v>702000</v>
      </c>
      <c r="G4691" s="1">
        <f t="shared" si="73"/>
        <v>70.2</v>
      </c>
    </row>
    <row r="4692" spans="1:7" x14ac:dyDescent="0.35">
      <c r="A4692" t="s">
        <v>1108</v>
      </c>
      <c r="B4692" t="s">
        <v>1068</v>
      </c>
      <c r="C4692" t="s">
        <v>777</v>
      </c>
      <c r="D4692">
        <v>5</v>
      </c>
      <c r="E4692">
        <v>2880</v>
      </c>
      <c r="F4692">
        <v>123300</v>
      </c>
      <c r="G4692" s="1">
        <f t="shared" si="73"/>
        <v>12.33</v>
      </c>
    </row>
    <row r="4693" spans="1:7" x14ac:dyDescent="0.35">
      <c r="A4693" t="s">
        <v>1108</v>
      </c>
      <c r="B4693" t="s">
        <v>1068</v>
      </c>
      <c r="C4693" t="s">
        <v>777</v>
      </c>
      <c r="D4693">
        <v>5</v>
      </c>
      <c r="E4693">
        <v>12000</v>
      </c>
      <c r="F4693">
        <v>1240200</v>
      </c>
      <c r="G4693" s="1">
        <f t="shared" si="73"/>
        <v>124.02</v>
      </c>
    </row>
    <row r="4694" spans="1:7" x14ac:dyDescent="0.35">
      <c r="A4694" t="s">
        <v>1108</v>
      </c>
      <c r="B4694" t="s">
        <v>1068</v>
      </c>
      <c r="C4694" t="s">
        <v>777</v>
      </c>
      <c r="D4694">
        <v>5</v>
      </c>
      <c r="E4694">
        <v>2940</v>
      </c>
      <c r="F4694">
        <v>127800</v>
      </c>
      <c r="G4694" s="1">
        <f t="shared" si="73"/>
        <v>12.78</v>
      </c>
    </row>
    <row r="4695" spans="1:7" x14ac:dyDescent="0.35">
      <c r="A4695" t="s">
        <v>1108</v>
      </c>
      <c r="B4695" t="s">
        <v>1068</v>
      </c>
      <c r="C4695" t="s">
        <v>777</v>
      </c>
      <c r="D4695">
        <v>4</v>
      </c>
      <c r="E4695">
        <v>540</v>
      </c>
      <c r="F4695">
        <v>8100</v>
      </c>
      <c r="G4695" s="1">
        <f t="shared" si="73"/>
        <v>0.81</v>
      </c>
    </row>
    <row r="4696" spans="1:7" x14ac:dyDescent="0.35">
      <c r="A4696" t="s">
        <v>1108</v>
      </c>
      <c r="B4696" t="s">
        <v>1068</v>
      </c>
      <c r="C4696" t="s">
        <v>777</v>
      </c>
      <c r="D4696">
        <v>5</v>
      </c>
      <c r="E4696">
        <v>8100</v>
      </c>
      <c r="F4696">
        <v>363600</v>
      </c>
      <c r="G4696" s="1">
        <f t="shared" si="73"/>
        <v>36.36</v>
      </c>
    </row>
    <row r="4697" spans="1:7" x14ac:dyDescent="0.35">
      <c r="A4697" t="s">
        <v>1108</v>
      </c>
      <c r="B4697" t="s">
        <v>1068</v>
      </c>
      <c r="C4697" t="s">
        <v>777</v>
      </c>
      <c r="D4697">
        <v>5</v>
      </c>
      <c r="E4697">
        <v>120</v>
      </c>
      <c r="F4697">
        <v>900</v>
      </c>
      <c r="G4697" s="1">
        <f t="shared" si="73"/>
        <v>0.09</v>
      </c>
    </row>
    <row r="4698" spans="1:7" x14ac:dyDescent="0.35">
      <c r="A4698" t="s">
        <v>1108</v>
      </c>
      <c r="B4698" t="s">
        <v>1068</v>
      </c>
      <c r="C4698" t="s">
        <v>777</v>
      </c>
      <c r="D4698">
        <v>5</v>
      </c>
      <c r="E4698">
        <v>240</v>
      </c>
      <c r="F4698">
        <v>2700</v>
      </c>
      <c r="G4698" s="1">
        <f t="shared" si="73"/>
        <v>0.27</v>
      </c>
    </row>
    <row r="4699" spans="1:7" x14ac:dyDescent="0.35">
      <c r="A4699" t="s">
        <v>1108</v>
      </c>
      <c r="B4699" t="s">
        <v>1068</v>
      </c>
      <c r="C4699" t="s">
        <v>777</v>
      </c>
      <c r="D4699">
        <v>4</v>
      </c>
      <c r="E4699">
        <v>120</v>
      </c>
      <c r="F4699">
        <v>900</v>
      </c>
      <c r="G4699" s="1">
        <f t="shared" si="73"/>
        <v>0.09</v>
      </c>
    </row>
    <row r="4700" spans="1:7" x14ac:dyDescent="0.35">
      <c r="A4700" t="s">
        <v>1108</v>
      </c>
      <c r="B4700" t="s">
        <v>1068</v>
      </c>
      <c r="C4700" t="s">
        <v>777</v>
      </c>
      <c r="D4700">
        <v>5</v>
      </c>
      <c r="E4700">
        <v>3720</v>
      </c>
      <c r="F4700">
        <v>118800</v>
      </c>
      <c r="G4700" s="1">
        <f t="shared" si="73"/>
        <v>11.88</v>
      </c>
    </row>
    <row r="4701" spans="1:7" x14ac:dyDescent="0.35">
      <c r="A4701" t="s">
        <v>1108</v>
      </c>
      <c r="B4701" t="s">
        <v>1068</v>
      </c>
      <c r="C4701" t="s">
        <v>777</v>
      </c>
      <c r="D4701">
        <v>5</v>
      </c>
      <c r="E4701">
        <v>3300</v>
      </c>
      <c r="F4701">
        <v>125100</v>
      </c>
      <c r="G4701" s="1">
        <f t="shared" si="73"/>
        <v>12.51</v>
      </c>
    </row>
    <row r="4702" spans="1:7" x14ac:dyDescent="0.35">
      <c r="A4702" t="s">
        <v>1108</v>
      </c>
      <c r="B4702" t="s">
        <v>1068</v>
      </c>
      <c r="C4702" t="s">
        <v>777</v>
      </c>
      <c r="D4702">
        <v>4</v>
      </c>
      <c r="E4702">
        <v>1599754.3867180001</v>
      </c>
      <c r="F4702">
        <v>6026847371.62642</v>
      </c>
      <c r="G4702" s="1">
        <f t="shared" si="73"/>
        <v>602684.73716264195</v>
      </c>
    </row>
    <row r="4703" spans="1:7" x14ac:dyDescent="0.35">
      <c r="A4703" t="s">
        <v>1108</v>
      </c>
      <c r="B4703" t="s">
        <v>1068</v>
      </c>
      <c r="C4703" t="s">
        <v>777</v>
      </c>
      <c r="D4703">
        <v>5</v>
      </c>
      <c r="E4703">
        <v>753630.18839100003</v>
      </c>
      <c r="F4703">
        <v>1752127286.0786901</v>
      </c>
      <c r="G4703" s="1">
        <f t="shared" si="73"/>
        <v>175212.72860786901</v>
      </c>
    </row>
    <row r="4704" spans="1:7" x14ac:dyDescent="0.35">
      <c r="A4704" t="s">
        <v>1108</v>
      </c>
      <c r="B4704" t="s">
        <v>1068</v>
      </c>
      <c r="C4704" t="s">
        <v>777</v>
      </c>
      <c r="D4704">
        <v>3</v>
      </c>
      <c r="E4704">
        <v>303190.07315100002</v>
      </c>
      <c r="F4704">
        <v>1584105200.10903</v>
      </c>
      <c r="G4704" s="1">
        <f t="shared" si="73"/>
        <v>158410.52001090301</v>
      </c>
    </row>
    <row r="4705" spans="1:7" x14ac:dyDescent="0.35">
      <c r="A4705" t="s">
        <v>1108</v>
      </c>
      <c r="B4705" t="s">
        <v>1068</v>
      </c>
      <c r="C4705" t="s">
        <v>777</v>
      </c>
      <c r="D4705">
        <v>4</v>
      </c>
      <c r="E4705">
        <v>185782.20299399999</v>
      </c>
      <c r="F4705">
        <v>588531.60811899998</v>
      </c>
      <c r="G4705" s="1">
        <f t="shared" si="73"/>
        <v>58.853160811899997</v>
      </c>
    </row>
    <row r="4706" spans="1:7" x14ac:dyDescent="0.35">
      <c r="A4706" t="s">
        <v>1108</v>
      </c>
      <c r="B4706" t="s">
        <v>1068</v>
      </c>
      <c r="C4706" t="s">
        <v>777</v>
      </c>
      <c r="D4706">
        <v>5</v>
      </c>
      <c r="E4706">
        <v>14833.005513</v>
      </c>
      <c r="F4706">
        <v>49804.359364000004</v>
      </c>
      <c r="G4706" s="1">
        <f t="shared" si="73"/>
        <v>4.9804359364000002</v>
      </c>
    </row>
    <row r="4707" spans="1:7" x14ac:dyDescent="0.35">
      <c r="A4707" t="s">
        <v>1108</v>
      </c>
      <c r="B4707" t="s">
        <v>1068</v>
      </c>
      <c r="C4707" t="s">
        <v>777</v>
      </c>
      <c r="D4707">
        <v>3</v>
      </c>
      <c r="E4707">
        <v>23817.940584</v>
      </c>
      <c r="F4707">
        <v>72130.301489999998</v>
      </c>
      <c r="G4707" s="1">
        <f t="shared" si="73"/>
        <v>7.2130301489999997</v>
      </c>
    </row>
    <row r="4708" spans="1:7" x14ac:dyDescent="0.35">
      <c r="A4708" t="s">
        <v>1111</v>
      </c>
      <c r="B4708" t="s">
        <v>777</v>
      </c>
      <c r="C4708" t="s">
        <v>777</v>
      </c>
      <c r="D4708">
        <v>5</v>
      </c>
      <c r="E4708">
        <v>1335.9430649999999</v>
      </c>
      <c r="F4708">
        <v>28354.389534000002</v>
      </c>
      <c r="G4708" s="1">
        <f t="shared" si="73"/>
        <v>2.8354389534000002</v>
      </c>
    </row>
    <row r="4709" spans="1:7" x14ac:dyDescent="0.35">
      <c r="A4709" t="s">
        <v>1111</v>
      </c>
      <c r="B4709" t="s">
        <v>777</v>
      </c>
      <c r="C4709" t="s">
        <v>777</v>
      </c>
      <c r="D4709">
        <v>5</v>
      </c>
      <c r="E4709">
        <v>164.10414900000001</v>
      </c>
      <c r="F4709">
        <v>1415.0208720000001</v>
      </c>
      <c r="G4709" s="1">
        <f t="shared" si="73"/>
        <v>0.14150208720000002</v>
      </c>
    </row>
    <row r="4710" spans="1:7" x14ac:dyDescent="0.35">
      <c r="A4710" t="s">
        <v>1111</v>
      </c>
      <c r="B4710" t="s">
        <v>777</v>
      </c>
      <c r="C4710" t="s">
        <v>777</v>
      </c>
      <c r="D4710">
        <v>5</v>
      </c>
      <c r="E4710">
        <v>24615.042882999998</v>
      </c>
      <c r="F4710">
        <v>10668344.633006999</v>
      </c>
      <c r="G4710" s="1">
        <f t="shared" si="73"/>
        <v>1066.8344633007</v>
      </c>
    </row>
    <row r="4711" spans="1:7" x14ac:dyDescent="0.35">
      <c r="A4711" t="s">
        <v>1111</v>
      </c>
      <c r="B4711" t="s">
        <v>777</v>
      </c>
      <c r="C4711" t="s">
        <v>777</v>
      </c>
      <c r="D4711">
        <v>4</v>
      </c>
      <c r="E4711">
        <v>3272.04297</v>
      </c>
      <c r="F4711">
        <v>10937.784627000001</v>
      </c>
      <c r="G4711" s="1">
        <f t="shared" si="73"/>
        <v>1.0937784627</v>
      </c>
    </row>
    <row r="4712" spans="1:7" x14ac:dyDescent="0.35">
      <c r="A4712" t="s">
        <v>1111</v>
      </c>
      <c r="B4712" t="s">
        <v>777</v>
      </c>
      <c r="C4712" t="s">
        <v>777</v>
      </c>
      <c r="D4712">
        <v>5</v>
      </c>
      <c r="E4712">
        <v>50917.802314</v>
      </c>
      <c r="F4712">
        <v>161947.046176</v>
      </c>
      <c r="G4712" s="1">
        <f t="shared" si="73"/>
        <v>16.194704617599999</v>
      </c>
    </row>
    <row r="4713" spans="1:7" x14ac:dyDescent="0.35">
      <c r="A4713" t="s">
        <v>1111</v>
      </c>
      <c r="B4713" t="s">
        <v>777</v>
      </c>
      <c r="C4713" t="s">
        <v>777</v>
      </c>
      <c r="D4713">
        <v>5</v>
      </c>
      <c r="E4713">
        <v>120</v>
      </c>
      <c r="F4713">
        <v>900</v>
      </c>
      <c r="G4713" s="1">
        <f t="shared" si="73"/>
        <v>0.09</v>
      </c>
    </row>
    <row r="4714" spans="1:7" x14ac:dyDescent="0.35">
      <c r="A4714" t="s">
        <v>1111</v>
      </c>
      <c r="B4714" t="s">
        <v>777</v>
      </c>
      <c r="C4714" t="s">
        <v>777</v>
      </c>
      <c r="D4714">
        <v>4</v>
      </c>
      <c r="E4714">
        <v>5040</v>
      </c>
      <c r="F4714">
        <v>852300</v>
      </c>
      <c r="G4714" s="1">
        <f t="shared" si="73"/>
        <v>85.23</v>
      </c>
    </row>
    <row r="4715" spans="1:7" x14ac:dyDescent="0.35">
      <c r="A4715" t="s">
        <v>1111</v>
      </c>
      <c r="B4715" t="s">
        <v>777</v>
      </c>
      <c r="C4715" t="s">
        <v>777</v>
      </c>
      <c r="D4715">
        <v>4</v>
      </c>
      <c r="E4715">
        <v>120</v>
      </c>
      <c r="F4715">
        <v>900</v>
      </c>
      <c r="G4715" s="1">
        <f t="shared" si="73"/>
        <v>0.09</v>
      </c>
    </row>
    <row r="4716" spans="1:7" x14ac:dyDescent="0.35">
      <c r="A4716" t="s">
        <v>1111</v>
      </c>
      <c r="B4716" t="s">
        <v>777</v>
      </c>
      <c r="C4716" t="s">
        <v>777</v>
      </c>
      <c r="D4716">
        <v>4</v>
      </c>
      <c r="E4716">
        <v>120</v>
      </c>
      <c r="F4716">
        <v>900</v>
      </c>
      <c r="G4716" s="1">
        <f t="shared" si="73"/>
        <v>0.09</v>
      </c>
    </row>
    <row r="4717" spans="1:7" x14ac:dyDescent="0.35">
      <c r="A4717" t="s">
        <v>1111</v>
      </c>
      <c r="B4717" t="s">
        <v>777</v>
      </c>
      <c r="C4717" t="s">
        <v>777</v>
      </c>
      <c r="D4717">
        <v>4</v>
      </c>
      <c r="E4717">
        <v>120</v>
      </c>
      <c r="F4717">
        <v>900</v>
      </c>
      <c r="G4717" s="1">
        <f t="shared" si="73"/>
        <v>0.09</v>
      </c>
    </row>
    <row r="4718" spans="1:7" x14ac:dyDescent="0.35">
      <c r="A4718" t="s">
        <v>1111</v>
      </c>
      <c r="B4718" t="s">
        <v>777</v>
      </c>
      <c r="C4718" t="s">
        <v>777</v>
      </c>
      <c r="D4718">
        <v>4</v>
      </c>
      <c r="E4718">
        <v>2160</v>
      </c>
      <c r="F4718">
        <v>163800</v>
      </c>
      <c r="G4718" s="1">
        <f t="shared" si="73"/>
        <v>16.38</v>
      </c>
    </row>
    <row r="4719" spans="1:7" x14ac:dyDescent="0.35">
      <c r="A4719" t="s">
        <v>1111</v>
      </c>
      <c r="B4719" t="s">
        <v>777</v>
      </c>
      <c r="C4719" t="s">
        <v>777</v>
      </c>
      <c r="D4719">
        <v>5</v>
      </c>
      <c r="E4719">
        <v>120</v>
      </c>
      <c r="F4719">
        <v>900</v>
      </c>
      <c r="G4719" s="1">
        <f t="shared" si="73"/>
        <v>0.09</v>
      </c>
    </row>
    <row r="4720" spans="1:7" x14ac:dyDescent="0.35">
      <c r="A4720" t="s">
        <v>1111</v>
      </c>
      <c r="B4720" t="s">
        <v>777</v>
      </c>
      <c r="C4720" t="s">
        <v>777</v>
      </c>
      <c r="D4720">
        <v>5</v>
      </c>
      <c r="E4720">
        <v>240</v>
      </c>
      <c r="F4720">
        <v>2700</v>
      </c>
      <c r="G4720" s="1">
        <f t="shared" si="73"/>
        <v>0.27</v>
      </c>
    </row>
    <row r="4721" spans="1:7" x14ac:dyDescent="0.35">
      <c r="A4721" t="s">
        <v>1111</v>
      </c>
      <c r="B4721" t="s">
        <v>777</v>
      </c>
      <c r="C4721" t="s">
        <v>777</v>
      </c>
      <c r="D4721">
        <v>5</v>
      </c>
      <c r="E4721">
        <v>120</v>
      </c>
      <c r="F4721">
        <v>900</v>
      </c>
      <c r="G4721" s="1">
        <f t="shared" si="73"/>
        <v>0.09</v>
      </c>
    </row>
    <row r="4722" spans="1:7" x14ac:dyDescent="0.35">
      <c r="A4722" t="s">
        <v>1111</v>
      </c>
      <c r="B4722" t="s">
        <v>777</v>
      </c>
      <c r="C4722" t="s">
        <v>777</v>
      </c>
      <c r="D4722">
        <v>5</v>
      </c>
      <c r="E4722">
        <v>120</v>
      </c>
      <c r="F4722">
        <v>900</v>
      </c>
      <c r="G4722" s="1">
        <f t="shared" si="73"/>
        <v>0.09</v>
      </c>
    </row>
    <row r="4723" spans="1:7" x14ac:dyDescent="0.35">
      <c r="A4723" t="s">
        <v>1111</v>
      </c>
      <c r="B4723" t="s">
        <v>777</v>
      </c>
      <c r="C4723" t="s">
        <v>777</v>
      </c>
      <c r="D4723">
        <v>5</v>
      </c>
      <c r="E4723">
        <v>120</v>
      </c>
      <c r="F4723">
        <v>900</v>
      </c>
      <c r="G4723" s="1">
        <f t="shared" si="73"/>
        <v>0.09</v>
      </c>
    </row>
    <row r="4724" spans="1:7" x14ac:dyDescent="0.35">
      <c r="A4724" t="s">
        <v>1111</v>
      </c>
      <c r="B4724" t="s">
        <v>777</v>
      </c>
      <c r="C4724" t="s">
        <v>777</v>
      </c>
      <c r="D4724">
        <v>4</v>
      </c>
      <c r="E4724">
        <v>840</v>
      </c>
      <c r="F4724">
        <v>19800</v>
      </c>
      <c r="G4724" s="1">
        <f t="shared" si="73"/>
        <v>1.98</v>
      </c>
    </row>
    <row r="4725" spans="1:7" x14ac:dyDescent="0.35">
      <c r="A4725" t="s">
        <v>1111</v>
      </c>
      <c r="B4725" t="s">
        <v>777</v>
      </c>
      <c r="C4725" t="s">
        <v>777</v>
      </c>
      <c r="D4725">
        <v>4</v>
      </c>
      <c r="E4725">
        <v>7260</v>
      </c>
      <c r="F4725">
        <v>1072800</v>
      </c>
      <c r="G4725" s="1">
        <f t="shared" si="73"/>
        <v>107.28</v>
      </c>
    </row>
    <row r="4726" spans="1:7" x14ac:dyDescent="0.35">
      <c r="A4726" t="s">
        <v>1111</v>
      </c>
      <c r="B4726" t="s">
        <v>777</v>
      </c>
      <c r="C4726" t="s">
        <v>777</v>
      </c>
      <c r="D4726">
        <v>4</v>
      </c>
      <c r="E4726">
        <v>240</v>
      </c>
      <c r="F4726">
        <v>2700</v>
      </c>
      <c r="G4726" s="1">
        <f t="shared" si="73"/>
        <v>0.27</v>
      </c>
    </row>
    <row r="4727" spans="1:7" x14ac:dyDescent="0.35">
      <c r="A4727" t="s">
        <v>1111</v>
      </c>
      <c r="B4727" t="s">
        <v>777</v>
      </c>
      <c r="C4727" t="s">
        <v>777</v>
      </c>
      <c r="D4727">
        <v>4</v>
      </c>
      <c r="E4727">
        <v>13920</v>
      </c>
      <c r="F4727">
        <v>3669300</v>
      </c>
      <c r="G4727" s="1">
        <f t="shared" si="73"/>
        <v>366.93</v>
      </c>
    </row>
    <row r="4728" spans="1:7" x14ac:dyDescent="0.35">
      <c r="A4728" t="s">
        <v>1111</v>
      </c>
      <c r="B4728" t="s">
        <v>777</v>
      </c>
      <c r="C4728" t="s">
        <v>777</v>
      </c>
      <c r="D4728">
        <v>4</v>
      </c>
      <c r="E4728">
        <v>122147.263492</v>
      </c>
      <c r="F4728">
        <v>108251385.353985</v>
      </c>
      <c r="G4728" s="1">
        <f t="shared" si="73"/>
        <v>10825.138535398499</v>
      </c>
    </row>
    <row r="4729" spans="1:7" x14ac:dyDescent="0.35">
      <c r="A4729" t="s">
        <v>1111</v>
      </c>
      <c r="B4729" t="s">
        <v>777</v>
      </c>
      <c r="C4729" t="s">
        <v>777</v>
      </c>
      <c r="D4729">
        <v>4</v>
      </c>
      <c r="E4729">
        <v>54810.957538000002</v>
      </c>
      <c r="F4729">
        <v>20632328.027991001</v>
      </c>
      <c r="G4729" s="1">
        <f t="shared" si="73"/>
        <v>2063.2328027991002</v>
      </c>
    </row>
    <row r="4730" spans="1:7" x14ac:dyDescent="0.35">
      <c r="A4730" t="s">
        <v>1111</v>
      </c>
      <c r="B4730" t="s">
        <v>777</v>
      </c>
      <c r="C4730" t="s">
        <v>777</v>
      </c>
      <c r="D4730">
        <v>5</v>
      </c>
      <c r="E4730">
        <v>166864.48635600001</v>
      </c>
      <c r="F4730">
        <v>154038199.120772</v>
      </c>
      <c r="G4730" s="1">
        <f t="shared" si="73"/>
        <v>15403.819912077201</v>
      </c>
    </row>
    <row r="4731" spans="1:7" x14ac:dyDescent="0.35">
      <c r="A4731" t="s">
        <v>1632</v>
      </c>
      <c r="B4731" t="s">
        <v>1157</v>
      </c>
      <c r="C4731" t="s">
        <v>1154</v>
      </c>
      <c r="D4731">
        <v>3</v>
      </c>
      <c r="E4731">
        <v>635090.67032499996</v>
      </c>
      <c r="F4731">
        <v>7755067940.3134604</v>
      </c>
      <c r="G4731" s="1">
        <f t="shared" si="73"/>
        <v>775506.79403134598</v>
      </c>
    </row>
    <row r="4732" spans="1:7" x14ac:dyDescent="0.35">
      <c r="A4732" t="s">
        <v>1632</v>
      </c>
      <c r="B4732" t="s">
        <v>1157</v>
      </c>
      <c r="C4732" t="s">
        <v>1154</v>
      </c>
      <c r="D4732">
        <v>3</v>
      </c>
      <c r="E4732">
        <v>51556.850297999998</v>
      </c>
      <c r="F4732">
        <v>166630.51595100001</v>
      </c>
      <c r="G4732" s="1">
        <f t="shared" si="73"/>
        <v>16.663051595100001</v>
      </c>
    </row>
    <row r="4733" spans="1:7" x14ac:dyDescent="0.35">
      <c r="A4733" t="s">
        <v>1632</v>
      </c>
      <c r="B4733" t="s">
        <v>1157</v>
      </c>
      <c r="C4733" t="s">
        <v>1154</v>
      </c>
      <c r="D4733">
        <v>3</v>
      </c>
      <c r="E4733">
        <v>62539.060301999998</v>
      </c>
      <c r="F4733">
        <v>206281.309366</v>
      </c>
      <c r="G4733" s="1">
        <f t="shared" si="73"/>
        <v>20.628130936600002</v>
      </c>
    </row>
    <row r="4734" spans="1:7" x14ac:dyDescent="0.35">
      <c r="A4734" t="s">
        <v>1632</v>
      </c>
      <c r="B4734" t="s">
        <v>1157</v>
      </c>
      <c r="C4734" t="s">
        <v>1154</v>
      </c>
      <c r="D4734">
        <v>3</v>
      </c>
      <c r="E4734">
        <v>317194.30904999998</v>
      </c>
      <c r="F4734">
        <v>1030896.820306</v>
      </c>
      <c r="G4734" s="1">
        <f t="shared" si="73"/>
        <v>103.08968203059999</v>
      </c>
    </row>
    <row r="4735" spans="1:7" x14ac:dyDescent="0.35">
      <c r="A4735" t="s">
        <v>1114</v>
      </c>
      <c r="B4735" t="s">
        <v>1082</v>
      </c>
      <c r="C4735" t="s">
        <v>777</v>
      </c>
      <c r="D4735">
        <v>5</v>
      </c>
      <c r="E4735">
        <v>434.02196900000001</v>
      </c>
      <c r="F4735">
        <v>1413.302739</v>
      </c>
      <c r="G4735" s="1">
        <f t="shared" si="73"/>
        <v>0.1413302739</v>
      </c>
    </row>
    <row r="4736" spans="1:7" x14ac:dyDescent="0.35">
      <c r="A4736" t="s">
        <v>1114</v>
      </c>
      <c r="B4736" t="s">
        <v>1082</v>
      </c>
      <c r="C4736" t="s">
        <v>777</v>
      </c>
      <c r="D4736">
        <v>4</v>
      </c>
      <c r="E4736">
        <v>16781.702573999999</v>
      </c>
      <c r="F4736">
        <v>53630.899706999997</v>
      </c>
      <c r="G4736" s="1">
        <f t="shared" si="73"/>
        <v>5.3630899706999999</v>
      </c>
    </row>
    <row r="4737" spans="1:7" x14ac:dyDescent="0.35">
      <c r="A4737" t="s">
        <v>1114</v>
      </c>
      <c r="B4737" t="s">
        <v>1082</v>
      </c>
      <c r="C4737" t="s">
        <v>777</v>
      </c>
      <c r="D4737">
        <v>5</v>
      </c>
      <c r="E4737">
        <v>46787.454339000004</v>
      </c>
      <c r="F4737">
        <v>149089.07099899999</v>
      </c>
      <c r="G4737" s="1">
        <f t="shared" si="73"/>
        <v>14.908907099899999</v>
      </c>
    </row>
    <row r="4738" spans="1:7" x14ac:dyDescent="0.35">
      <c r="A4738" t="s">
        <v>1114</v>
      </c>
      <c r="B4738" t="s">
        <v>1082</v>
      </c>
      <c r="C4738" t="s">
        <v>777</v>
      </c>
      <c r="D4738">
        <v>5</v>
      </c>
      <c r="E4738">
        <v>4561.7266840000002</v>
      </c>
      <c r="F4738">
        <v>208157.08951300001</v>
      </c>
      <c r="G4738" s="1">
        <f t="shared" si="73"/>
        <v>20.815708951300003</v>
      </c>
    </row>
    <row r="4739" spans="1:7" x14ac:dyDescent="0.35">
      <c r="A4739" t="s">
        <v>1114</v>
      </c>
      <c r="B4739" t="s">
        <v>1082</v>
      </c>
      <c r="C4739" t="s">
        <v>777</v>
      </c>
      <c r="D4739">
        <v>5</v>
      </c>
      <c r="E4739">
        <v>8274.4319360000009</v>
      </c>
      <c r="F4739">
        <v>428359.31819299998</v>
      </c>
      <c r="G4739" s="1">
        <f t="shared" ref="G4739:G4802" si="74">+F4739/10000</f>
        <v>42.835931819300001</v>
      </c>
    </row>
    <row r="4740" spans="1:7" x14ac:dyDescent="0.35">
      <c r="A4740" t="s">
        <v>1114</v>
      </c>
      <c r="B4740" t="s">
        <v>1082</v>
      </c>
      <c r="C4740" t="s">
        <v>777</v>
      </c>
      <c r="D4740">
        <v>5</v>
      </c>
      <c r="E4740">
        <v>3060</v>
      </c>
      <c r="F4740">
        <v>110700</v>
      </c>
      <c r="G4740" s="1">
        <f t="shared" si="74"/>
        <v>11.07</v>
      </c>
    </row>
    <row r="4741" spans="1:7" x14ac:dyDescent="0.35">
      <c r="A4741" t="s">
        <v>1114</v>
      </c>
      <c r="B4741" t="s">
        <v>1082</v>
      </c>
      <c r="C4741" t="s">
        <v>777</v>
      </c>
      <c r="D4741">
        <v>4</v>
      </c>
      <c r="E4741">
        <v>120</v>
      </c>
      <c r="F4741">
        <v>900</v>
      </c>
      <c r="G4741" s="1">
        <f t="shared" si="74"/>
        <v>0.09</v>
      </c>
    </row>
    <row r="4742" spans="1:7" x14ac:dyDescent="0.35">
      <c r="A4742" t="s">
        <v>1114</v>
      </c>
      <c r="B4742" t="s">
        <v>1082</v>
      </c>
      <c r="C4742" t="s">
        <v>777</v>
      </c>
      <c r="D4742">
        <v>4</v>
      </c>
      <c r="E4742">
        <v>360</v>
      </c>
      <c r="F4742">
        <v>7200</v>
      </c>
      <c r="G4742" s="1">
        <f t="shared" si="74"/>
        <v>0.72</v>
      </c>
    </row>
    <row r="4743" spans="1:7" x14ac:dyDescent="0.35">
      <c r="A4743" t="s">
        <v>1114</v>
      </c>
      <c r="B4743" t="s">
        <v>1082</v>
      </c>
      <c r="C4743" t="s">
        <v>777</v>
      </c>
      <c r="D4743">
        <v>4</v>
      </c>
      <c r="E4743">
        <v>480</v>
      </c>
      <c r="F4743">
        <v>9000</v>
      </c>
      <c r="G4743" s="1">
        <f t="shared" si="74"/>
        <v>0.9</v>
      </c>
    </row>
    <row r="4744" spans="1:7" x14ac:dyDescent="0.35">
      <c r="A4744" t="s">
        <v>1114</v>
      </c>
      <c r="B4744" t="s">
        <v>1082</v>
      </c>
      <c r="C4744" t="s">
        <v>777</v>
      </c>
      <c r="D4744">
        <v>4</v>
      </c>
      <c r="E4744">
        <v>1380</v>
      </c>
      <c r="F4744">
        <v>38700</v>
      </c>
      <c r="G4744" s="1">
        <f t="shared" si="74"/>
        <v>3.87</v>
      </c>
    </row>
    <row r="4745" spans="1:7" x14ac:dyDescent="0.35">
      <c r="A4745" t="s">
        <v>1114</v>
      </c>
      <c r="B4745" t="s">
        <v>1082</v>
      </c>
      <c r="C4745" t="s">
        <v>777</v>
      </c>
      <c r="D4745">
        <v>4</v>
      </c>
      <c r="E4745">
        <v>2357.1856109999999</v>
      </c>
      <c r="F4745">
        <v>179240.69876999999</v>
      </c>
      <c r="G4745" s="1">
        <f t="shared" si="74"/>
        <v>17.924069876999997</v>
      </c>
    </row>
    <row r="4746" spans="1:7" x14ac:dyDescent="0.35">
      <c r="A4746" t="s">
        <v>1114</v>
      </c>
      <c r="B4746" t="s">
        <v>1082</v>
      </c>
      <c r="C4746" t="s">
        <v>777</v>
      </c>
      <c r="D4746">
        <v>4</v>
      </c>
      <c r="E4746">
        <v>14460</v>
      </c>
      <c r="F4746">
        <v>2317500</v>
      </c>
      <c r="G4746" s="1">
        <f t="shared" si="74"/>
        <v>231.75</v>
      </c>
    </row>
    <row r="4747" spans="1:7" x14ac:dyDescent="0.35">
      <c r="A4747" t="s">
        <v>1114</v>
      </c>
      <c r="B4747" t="s">
        <v>1082</v>
      </c>
      <c r="C4747" t="s">
        <v>777</v>
      </c>
      <c r="D4747">
        <v>4</v>
      </c>
      <c r="E4747">
        <v>1080</v>
      </c>
      <c r="F4747">
        <v>29700</v>
      </c>
      <c r="G4747" s="1">
        <f t="shared" si="74"/>
        <v>2.97</v>
      </c>
    </row>
    <row r="4748" spans="1:7" x14ac:dyDescent="0.35">
      <c r="A4748" t="s">
        <v>1114</v>
      </c>
      <c r="B4748" t="s">
        <v>1082</v>
      </c>
      <c r="C4748" t="s">
        <v>777</v>
      </c>
      <c r="D4748">
        <v>4</v>
      </c>
      <c r="E4748">
        <v>45143.520107999997</v>
      </c>
      <c r="F4748">
        <v>10924997.885947</v>
      </c>
      <c r="G4748" s="1">
        <f t="shared" si="74"/>
        <v>1092.4997885947</v>
      </c>
    </row>
    <row r="4749" spans="1:7" x14ac:dyDescent="0.35">
      <c r="A4749" t="s">
        <v>1114</v>
      </c>
      <c r="B4749" t="s">
        <v>1082</v>
      </c>
      <c r="C4749" t="s">
        <v>777</v>
      </c>
      <c r="D4749">
        <v>5</v>
      </c>
      <c r="E4749">
        <v>279584.60114400001</v>
      </c>
      <c r="F4749">
        <v>1174017440.41836</v>
      </c>
      <c r="G4749" s="1">
        <f t="shared" si="74"/>
        <v>117401.74404183601</v>
      </c>
    </row>
    <row r="4750" spans="1:7" x14ac:dyDescent="0.35">
      <c r="A4750" t="s">
        <v>1118</v>
      </c>
      <c r="B4750" t="s">
        <v>1082</v>
      </c>
      <c r="C4750" t="s">
        <v>777</v>
      </c>
      <c r="D4750">
        <v>4</v>
      </c>
      <c r="E4750">
        <v>2802.146217</v>
      </c>
      <c r="F4750">
        <v>8653.9348570000002</v>
      </c>
      <c r="G4750" s="1">
        <f t="shared" si="74"/>
        <v>0.86539348569999996</v>
      </c>
    </row>
    <row r="4751" spans="1:7" x14ac:dyDescent="0.35">
      <c r="A4751" t="s">
        <v>1118</v>
      </c>
      <c r="B4751" t="s">
        <v>1082</v>
      </c>
      <c r="C4751" t="s">
        <v>777</v>
      </c>
      <c r="D4751">
        <v>5</v>
      </c>
      <c r="E4751">
        <v>48003.914912</v>
      </c>
      <c r="F4751">
        <v>151048.60804399999</v>
      </c>
      <c r="G4751" s="1">
        <f t="shared" si="74"/>
        <v>15.104860804399999</v>
      </c>
    </row>
    <row r="4752" spans="1:7" x14ac:dyDescent="0.35">
      <c r="A4752" t="s">
        <v>1118</v>
      </c>
      <c r="B4752" t="s">
        <v>1082</v>
      </c>
      <c r="C4752" t="s">
        <v>777</v>
      </c>
      <c r="D4752">
        <v>5</v>
      </c>
      <c r="E4752">
        <v>1061.5845360000001</v>
      </c>
      <c r="F4752">
        <v>18940.681807000001</v>
      </c>
      <c r="G4752" s="1">
        <f t="shared" si="74"/>
        <v>1.8940681807000002</v>
      </c>
    </row>
    <row r="4753" spans="1:7" x14ac:dyDescent="0.35">
      <c r="A4753" t="s">
        <v>1118</v>
      </c>
      <c r="B4753" t="s">
        <v>1082</v>
      </c>
      <c r="C4753" t="s">
        <v>777</v>
      </c>
      <c r="D4753">
        <v>4</v>
      </c>
      <c r="E4753">
        <v>3660</v>
      </c>
      <c r="F4753">
        <v>236700</v>
      </c>
      <c r="G4753" s="1">
        <f t="shared" si="74"/>
        <v>23.67</v>
      </c>
    </row>
    <row r="4754" spans="1:7" x14ac:dyDescent="0.35">
      <c r="A4754" t="s">
        <v>1118</v>
      </c>
      <c r="B4754" t="s">
        <v>1082</v>
      </c>
      <c r="C4754" t="s">
        <v>777</v>
      </c>
      <c r="D4754">
        <v>4</v>
      </c>
      <c r="E4754">
        <v>5940</v>
      </c>
      <c r="F4754">
        <v>800100</v>
      </c>
      <c r="G4754" s="1">
        <f t="shared" si="74"/>
        <v>80.010000000000005</v>
      </c>
    </row>
    <row r="4755" spans="1:7" x14ac:dyDescent="0.35">
      <c r="A4755" t="s">
        <v>1118</v>
      </c>
      <c r="B4755" t="s">
        <v>1082</v>
      </c>
      <c r="C4755" t="s">
        <v>777</v>
      </c>
      <c r="D4755">
        <v>4</v>
      </c>
      <c r="E4755">
        <v>789.94760399999996</v>
      </c>
      <c r="F4755">
        <v>13361.111193999999</v>
      </c>
      <c r="G4755" s="1">
        <f t="shared" si="74"/>
        <v>1.3361111193999999</v>
      </c>
    </row>
    <row r="4756" spans="1:7" x14ac:dyDescent="0.35">
      <c r="A4756" t="s">
        <v>1118</v>
      </c>
      <c r="B4756" t="s">
        <v>1082</v>
      </c>
      <c r="C4756" t="s">
        <v>777</v>
      </c>
      <c r="D4756">
        <v>5</v>
      </c>
      <c r="E4756">
        <v>120</v>
      </c>
      <c r="F4756">
        <v>900</v>
      </c>
      <c r="G4756" s="1">
        <f t="shared" si="74"/>
        <v>0.09</v>
      </c>
    </row>
    <row r="4757" spans="1:7" x14ac:dyDescent="0.35">
      <c r="A4757" t="s">
        <v>1118</v>
      </c>
      <c r="B4757" t="s">
        <v>1082</v>
      </c>
      <c r="C4757" t="s">
        <v>777</v>
      </c>
      <c r="D4757">
        <v>4</v>
      </c>
      <c r="E4757">
        <v>27600</v>
      </c>
      <c r="F4757">
        <v>6312600</v>
      </c>
      <c r="G4757" s="1">
        <f t="shared" si="74"/>
        <v>631.26</v>
      </c>
    </row>
    <row r="4758" spans="1:7" x14ac:dyDescent="0.35">
      <c r="A4758" t="s">
        <v>1118</v>
      </c>
      <c r="B4758" t="s">
        <v>1082</v>
      </c>
      <c r="C4758" t="s">
        <v>777</v>
      </c>
      <c r="D4758">
        <v>4</v>
      </c>
      <c r="E4758">
        <v>1440</v>
      </c>
      <c r="F4758">
        <v>74700</v>
      </c>
      <c r="G4758" s="1">
        <f t="shared" si="74"/>
        <v>7.47</v>
      </c>
    </row>
    <row r="4759" spans="1:7" x14ac:dyDescent="0.35">
      <c r="A4759" t="s">
        <v>1118</v>
      </c>
      <c r="B4759" t="s">
        <v>1082</v>
      </c>
      <c r="C4759" t="s">
        <v>777</v>
      </c>
      <c r="D4759">
        <v>4</v>
      </c>
      <c r="E4759">
        <v>960</v>
      </c>
      <c r="F4759">
        <v>22500</v>
      </c>
      <c r="G4759" s="1">
        <f t="shared" si="74"/>
        <v>2.25</v>
      </c>
    </row>
    <row r="4760" spans="1:7" x14ac:dyDescent="0.35">
      <c r="A4760" t="s">
        <v>1118</v>
      </c>
      <c r="B4760" t="s">
        <v>1082</v>
      </c>
      <c r="C4760" t="s">
        <v>777</v>
      </c>
      <c r="D4760">
        <v>4</v>
      </c>
      <c r="E4760">
        <v>3171.4100109999999</v>
      </c>
      <c r="F4760">
        <v>362559.30122999998</v>
      </c>
      <c r="G4760" s="1">
        <f t="shared" si="74"/>
        <v>36.255930122999999</v>
      </c>
    </row>
    <row r="4761" spans="1:7" x14ac:dyDescent="0.35">
      <c r="A4761" t="s">
        <v>1118</v>
      </c>
      <c r="B4761" t="s">
        <v>1082</v>
      </c>
      <c r="C4761" t="s">
        <v>777</v>
      </c>
      <c r="D4761">
        <v>4</v>
      </c>
      <c r="E4761">
        <v>17436.597054999998</v>
      </c>
      <c r="F4761">
        <v>4240093.3014810001</v>
      </c>
      <c r="G4761" s="1">
        <f t="shared" si="74"/>
        <v>424.00933014809999</v>
      </c>
    </row>
    <row r="4762" spans="1:7" x14ac:dyDescent="0.35">
      <c r="A4762" t="s">
        <v>1118</v>
      </c>
      <c r="B4762" t="s">
        <v>1082</v>
      </c>
      <c r="C4762" t="s">
        <v>777</v>
      </c>
      <c r="D4762">
        <v>5</v>
      </c>
      <c r="E4762">
        <v>293593.47796699998</v>
      </c>
      <c r="F4762">
        <v>1461727229.04422</v>
      </c>
      <c r="G4762" s="1">
        <f t="shared" si="74"/>
        <v>146172.722904422</v>
      </c>
    </row>
    <row r="4763" spans="1:7" x14ac:dyDescent="0.35">
      <c r="A4763" t="s">
        <v>606</v>
      </c>
      <c r="B4763" t="s">
        <v>957</v>
      </c>
      <c r="C4763" t="s">
        <v>957</v>
      </c>
      <c r="D4763">
        <v>5</v>
      </c>
      <c r="E4763">
        <v>983.81966499999999</v>
      </c>
      <c r="F4763">
        <v>3145.6104660000001</v>
      </c>
      <c r="G4763" s="1">
        <f t="shared" si="74"/>
        <v>0.3145610466</v>
      </c>
    </row>
    <row r="4764" spans="1:7" x14ac:dyDescent="0.35">
      <c r="A4764" t="s">
        <v>606</v>
      </c>
      <c r="B4764" t="s">
        <v>957</v>
      </c>
      <c r="C4764" t="s">
        <v>957</v>
      </c>
      <c r="D4764">
        <v>5</v>
      </c>
      <c r="E4764">
        <v>101.28354899999999</v>
      </c>
      <c r="F4764">
        <v>384.979128</v>
      </c>
      <c r="G4764" s="1">
        <f t="shared" si="74"/>
        <v>3.8497912799999999E-2</v>
      </c>
    </row>
    <row r="4765" spans="1:7" x14ac:dyDescent="0.35">
      <c r="A4765" t="s">
        <v>606</v>
      </c>
      <c r="B4765" t="s">
        <v>957</v>
      </c>
      <c r="C4765" t="s">
        <v>957</v>
      </c>
      <c r="D4765">
        <v>5</v>
      </c>
      <c r="E4765">
        <v>6598.1728830000002</v>
      </c>
      <c r="F4765">
        <v>21855.366993</v>
      </c>
      <c r="G4765" s="1">
        <f t="shared" si="74"/>
        <v>2.1855366993000001</v>
      </c>
    </row>
    <row r="4766" spans="1:7" x14ac:dyDescent="0.35">
      <c r="A4766" t="s">
        <v>606</v>
      </c>
      <c r="B4766" t="s">
        <v>957</v>
      </c>
      <c r="C4766" t="s">
        <v>957</v>
      </c>
      <c r="D4766">
        <v>5</v>
      </c>
      <c r="E4766">
        <v>288556.50776000001</v>
      </c>
      <c r="F4766">
        <v>222992429.522367</v>
      </c>
      <c r="G4766" s="1">
        <f t="shared" si="74"/>
        <v>22299.242952236698</v>
      </c>
    </row>
    <row r="4767" spans="1:7" x14ac:dyDescent="0.35">
      <c r="A4767" t="s">
        <v>606</v>
      </c>
      <c r="B4767" t="s">
        <v>957</v>
      </c>
      <c r="C4767" t="s">
        <v>957</v>
      </c>
      <c r="D4767">
        <v>5</v>
      </c>
      <c r="E4767">
        <v>10150.751714</v>
      </c>
      <c r="F4767">
        <v>32784.927775999997</v>
      </c>
      <c r="G4767" s="1">
        <f t="shared" si="74"/>
        <v>3.2784927775999995</v>
      </c>
    </row>
    <row r="4768" spans="1:7" x14ac:dyDescent="0.35">
      <c r="A4768" t="s">
        <v>1124</v>
      </c>
      <c r="B4768" t="s">
        <v>998</v>
      </c>
      <c r="C4768" t="s">
        <v>957</v>
      </c>
      <c r="D4768">
        <v>4</v>
      </c>
      <c r="E4768">
        <v>120</v>
      </c>
      <c r="F4768">
        <v>900</v>
      </c>
      <c r="G4768" s="1">
        <f t="shared" si="74"/>
        <v>0.09</v>
      </c>
    </row>
    <row r="4769" spans="1:7" x14ac:dyDescent="0.35">
      <c r="A4769" t="s">
        <v>1124</v>
      </c>
      <c r="B4769" t="s">
        <v>998</v>
      </c>
      <c r="C4769" t="s">
        <v>957</v>
      </c>
      <c r="D4769">
        <v>4</v>
      </c>
      <c r="E4769">
        <v>81778.464970000001</v>
      </c>
      <c r="F4769">
        <v>38222676.197773002</v>
      </c>
      <c r="G4769" s="1">
        <f t="shared" si="74"/>
        <v>3822.2676197773003</v>
      </c>
    </row>
    <row r="4770" spans="1:7" x14ac:dyDescent="0.35">
      <c r="A4770" t="s">
        <v>1124</v>
      </c>
      <c r="B4770" t="s">
        <v>998</v>
      </c>
      <c r="C4770" t="s">
        <v>957</v>
      </c>
      <c r="D4770">
        <v>4</v>
      </c>
      <c r="E4770">
        <v>120</v>
      </c>
      <c r="F4770">
        <v>900</v>
      </c>
      <c r="G4770" s="1">
        <f t="shared" si="74"/>
        <v>0.09</v>
      </c>
    </row>
    <row r="4771" spans="1:7" x14ac:dyDescent="0.35">
      <c r="A4771" t="s">
        <v>1124</v>
      </c>
      <c r="B4771" t="s">
        <v>998</v>
      </c>
      <c r="C4771" t="s">
        <v>957</v>
      </c>
      <c r="D4771">
        <v>4</v>
      </c>
      <c r="E4771">
        <v>7380</v>
      </c>
      <c r="F4771">
        <v>1511100</v>
      </c>
      <c r="G4771" s="1">
        <f t="shared" si="74"/>
        <v>151.11000000000001</v>
      </c>
    </row>
    <row r="4772" spans="1:7" x14ac:dyDescent="0.35">
      <c r="A4772" t="s">
        <v>1124</v>
      </c>
      <c r="B4772" t="s">
        <v>998</v>
      </c>
      <c r="C4772" t="s">
        <v>957</v>
      </c>
      <c r="D4772">
        <v>4</v>
      </c>
      <c r="E4772">
        <v>240</v>
      </c>
      <c r="F4772">
        <v>2700</v>
      </c>
      <c r="G4772" s="1">
        <f t="shared" si="74"/>
        <v>0.27</v>
      </c>
    </row>
    <row r="4773" spans="1:7" x14ac:dyDescent="0.35">
      <c r="A4773" t="s">
        <v>1124</v>
      </c>
      <c r="B4773" t="s">
        <v>998</v>
      </c>
      <c r="C4773" t="s">
        <v>957</v>
      </c>
      <c r="D4773">
        <v>4</v>
      </c>
      <c r="E4773">
        <v>32820</v>
      </c>
      <c r="F4773">
        <v>17268300</v>
      </c>
      <c r="G4773" s="1">
        <f t="shared" si="74"/>
        <v>1726.83</v>
      </c>
    </row>
    <row r="4774" spans="1:7" x14ac:dyDescent="0.35">
      <c r="A4774" t="s">
        <v>1124</v>
      </c>
      <c r="B4774" t="s">
        <v>998</v>
      </c>
      <c r="C4774" t="s">
        <v>957</v>
      </c>
      <c r="D4774">
        <v>4</v>
      </c>
      <c r="E4774">
        <v>360</v>
      </c>
      <c r="F4774">
        <v>4500</v>
      </c>
      <c r="G4774" s="1">
        <f t="shared" si="74"/>
        <v>0.45</v>
      </c>
    </row>
    <row r="4775" spans="1:7" x14ac:dyDescent="0.35">
      <c r="A4775" t="s">
        <v>1124</v>
      </c>
      <c r="B4775" t="s">
        <v>998</v>
      </c>
      <c r="C4775" t="s">
        <v>957</v>
      </c>
      <c r="D4775">
        <v>4</v>
      </c>
      <c r="E4775">
        <v>540</v>
      </c>
      <c r="F4775">
        <v>10800</v>
      </c>
      <c r="G4775" s="1">
        <f t="shared" si="74"/>
        <v>1.08</v>
      </c>
    </row>
    <row r="4776" spans="1:7" x14ac:dyDescent="0.35">
      <c r="A4776" t="s">
        <v>1124</v>
      </c>
      <c r="B4776" t="s">
        <v>998</v>
      </c>
      <c r="C4776" t="s">
        <v>957</v>
      </c>
      <c r="D4776">
        <v>4</v>
      </c>
      <c r="E4776">
        <v>120</v>
      </c>
      <c r="F4776">
        <v>900</v>
      </c>
      <c r="G4776" s="1">
        <f t="shared" si="74"/>
        <v>0.09</v>
      </c>
    </row>
    <row r="4777" spans="1:7" x14ac:dyDescent="0.35">
      <c r="A4777" t="s">
        <v>1124</v>
      </c>
      <c r="B4777" t="s">
        <v>998</v>
      </c>
      <c r="C4777" t="s">
        <v>957</v>
      </c>
      <c r="D4777">
        <v>4</v>
      </c>
      <c r="E4777">
        <v>240</v>
      </c>
      <c r="F4777">
        <v>2700</v>
      </c>
      <c r="G4777" s="1">
        <f t="shared" si="74"/>
        <v>0.27</v>
      </c>
    </row>
    <row r="4778" spans="1:7" x14ac:dyDescent="0.35">
      <c r="A4778" t="s">
        <v>1124</v>
      </c>
      <c r="B4778" t="s">
        <v>998</v>
      </c>
      <c r="C4778" t="s">
        <v>957</v>
      </c>
      <c r="D4778">
        <v>5</v>
      </c>
      <c r="E4778">
        <v>191562.22429799999</v>
      </c>
      <c r="F4778">
        <v>357830362.52321899</v>
      </c>
      <c r="G4778" s="1">
        <f t="shared" si="74"/>
        <v>35783.036252321901</v>
      </c>
    </row>
    <row r="4779" spans="1:7" x14ac:dyDescent="0.35">
      <c r="A4779" t="s">
        <v>1124</v>
      </c>
      <c r="B4779" t="s">
        <v>998</v>
      </c>
      <c r="C4779" t="s">
        <v>957</v>
      </c>
      <c r="D4779">
        <v>5</v>
      </c>
      <c r="E4779">
        <v>18550.272902000001</v>
      </c>
      <c r="F4779">
        <v>59985.809867999997</v>
      </c>
      <c r="G4779" s="1">
        <f t="shared" si="74"/>
        <v>5.9985809867999995</v>
      </c>
    </row>
    <row r="4780" spans="1:7" x14ac:dyDescent="0.35">
      <c r="A4780" t="s">
        <v>1138</v>
      </c>
      <c r="B4780" t="s">
        <v>992</v>
      </c>
      <c r="C4780" t="s">
        <v>992</v>
      </c>
      <c r="D4780">
        <v>5</v>
      </c>
      <c r="E4780">
        <v>1312.5689589999999</v>
      </c>
      <c r="F4780">
        <v>28368.830158000001</v>
      </c>
      <c r="G4780" s="1">
        <f t="shared" si="74"/>
        <v>2.8368830158000002</v>
      </c>
    </row>
    <row r="4781" spans="1:7" x14ac:dyDescent="0.35">
      <c r="A4781" t="s">
        <v>1140</v>
      </c>
      <c r="B4781" t="s">
        <v>1033</v>
      </c>
      <c r="C4781" t="s">
        <v>992</v>
      </c>
      <c r="D4781">
        <v>4</v>
      </c>
      <c r="E4781">
        <v>1800</v>
      </c>
      <c r="F4781">
        <v>91800</v>
      </c>
      <c r="G4781" s="1">
        <f t="shared" si="74"/>
        <v>9.18</v>
      </c>
    </row>
    <row r="4782" spans="1:7" x14ac:dyDescent="0.35">
      <c r="A4782" t="s">
        <v>1140</v>
      </c>
      <c r="B4782" t="s">
        <v>1033</v>
      </c>
      <c r="C4782" t="s">
        <v>992</v>
      </c>
      <c r="D4782">
        <v>4</v>
      </c>
      <c r="E4782">
        <v>120</v>
      </c>
      <c r="F4782">
        <v>900</v>
      </c>
      <c r="G4782" s="1">
        <f t="shared" si="74"/>
        <v>0.09</v>
      </c>
    </row>
    <row r="4783" spans="1:7" x14ac:dyDescent="0.35">
      <c r="A4783" t="s">
        <v>1140</v>
      </c>
      <c r="B4783" t="s">
        <v>1033</v>
      </c>
      <c r="C4783" t="s">
        <v>992</v>
      </c>
      <c r="D4783">
        <v>4</v>
      </c>
      <c r="E4783">
        <v>120</v>
      </c>
      <c r="F4783">
        <v>900</v>
      </c>
      <c r="G4783" s="1">
        <f t="shared" si="74"/>
        <v>0.09</v>
      </c>
    </row>
    <row r="4784" spans="1:7" x14ac:dyDescent="0.35">
      <c r="A4784" t="s">
        <v>1140</v>
      </c>
      <c r="B4784" t="s">
        <v>1033</v>
      </c>
      <c r="C4784" t="s">
        <v>992</v>
      </c>
      <c r="D4784">
        <v>5</v>
      </c>
      <c r="E4784">
        <v>3960</v>
      </c>
      <c r="F4784">
        <v>412200</v>
      </c>
      <c r="G4784" s="1">
        <f t="shared" si="74"/>
        <v>41.22</v>
      </c>
    </row>
    <row r="4785" spans="1:7" x14ac:dyDescent="0.35">
      <c r="A4785" t="s">
        <v>1140</v>
      </c>
      <c r="B4785" t="s">
        <v>1033</v>
      </c>
      <c r="C4785" t="s">
        <v>992</v>
      </c>
      <c r="D4785">
        <v>5</v>
      </c>
      <c r="E4785">
        <v>4158.6310830000002</v>
      </c>
      <c r="F4785">
        <v>323271.10088500002</v>
      </c>
      <c r="G4785" s="1">
        <f t="shared" si="74"/>
        <v>32.3271100885</v>
      </c>
    </row>
    <row r="4786" spans="1:7" x14ac:dyDescent="0.35">
      <c r="A4786" t="s">
        <v>1140</v>
      </c>
      <c r="B4786" t="s">
        <v>1033</v>
      </c>
      <c r="C4786" t="s">
        <v>992</v>
      </c>
      <c r="D4786">
        <v>5</v>
      </c>
      <c r="E4786">
        <v>3120</v>
      </c>
      <c r="F4786">
        <v>141300</v>
      </c>
      <c r="G4786" s="1">
        <f t="shared" si="74"/>
        <v>14.13</v>
      </c>
    </row>
    <row r="4787" spans="1:7" x14ac:dyDescent="0.35">
      <c r="A4787" t="s">
        <v>1140</v>
      </c>
      <c r="B4787" t="s">
        <v>1033</v>
      </c>
      <c r="C4787" t="s">
        <v>992</v>
      </c>
      <c r="D4787">
        <v>5</v>
      </c>
      <c r="E4787">
        <v>15900</v>
      </c>
      <c r="F4787">
        <v>701100</v>
      </c>
      <c r="G4787" s="1">
        <f t="shared" si="74"/>
        <v>70.11</v>
      </c>
    </row>
    <row r="4788" spans="1:7" x14ac:dyDescent="0.35">
      <c r="A4788" t="s">
        <v>1140</v>
      </c>
      <c r="B4788" t="s">
        <v>1033</v>
      </c>
      <c r="C4788" t="s">
        <v>992</v>
      </c>
      <c r="D4788">
        <v>5</v>
      </c>
      <c r="E4788">
        <v>4080</v>
      </c>
      <c r="F4788">
        <v>131400</v>
      </c>
      <c r="G4788" s="1">
        <f t="shared" si="74"/>
        <v>13.14</v>
      </c>
    </row>
    <row r="4789" spans="1:7" x14ac:dyDescent="0.35">
      <c r="A4789" t="s">
        <v>1140</v>
      </c>
      <c r="B4789" t="s">
        <v>1033</v>
      </c>
      <c r="C4789" t="s">
        <v>992</v>
      </c>
      <c r="D4789">
        <v>5</v>
      </c>
      <c r="E4789">
        <v>5100</v>
      </c>
      <c r="F4789">
        <v>286200</v>
      </c>
      <c r="G4789" s="1">
        <f t="shared" si="74"/>
        <v>28.62</v>
      </c>
    </row>
    <row r="4790" spans="1:7" x14ac:dyDescent="0.35">
      <c r="A4790" t="s">
        <v>1140</v>
      </c>
      <c r="B4790" t="s">
        <v>1033</v>
      </c>
      <c r="C4790" t="s">
        <v>992</v>
      </c>
      <c r="D4790">
        <v>4</v>
      </c>
      <c r="E4790">
        <v>120</v>
      </c>
      <c r="F4790">
        <v>900</v>
      </c>
      <c r="G4790" s="1">
        <f t="shared" si="74"/>
        <v>0.09</v>
      </c>
    </row>
    <row r="4791" spans="1:7" x14ac:dyDescent="0.35">
      <c r="A4791" t="s">
        <v>1140</v>
      </c>
      <c r="B4791" t="s">
        <v>1033</v>
      </c>
      <c r="C4791" t="s">
        <v>992</v>
      </c>
      <c r="D4791">
        <v>4</v>
      </c>
      <c r="E4791">
        <v>3900</v>
      </c>
      <c r="F4791">
        <v>162000</v>
      </c>
      <c r="G4791" s="1">
        <f t="shared" si="74"/>
        <v>16.2</v>
      </c>
    </row>
    <row r="4792" spans="1:7" x14ac:dyDescent="0.35">
      <c r="A4792" t="s">
        <v>1140</v>
      </c>
      <c r="B4792" t="s">
        <v>1033</v>
      </c>
      <c r="C4792" t="s">
        <v>992</v>
      </c>
      <c r="D4792">
        <v>5</v>
      </c>
      <c r="E4792">
        <v>4680</v>
      </c>
      <c r="F4792">
        <v>144000</v>
      </c>
      <c r="G4792" s="1">
        <f t="shared" si="74"/>
        <v>14.4</v>
      </c>
    </row>
    <row r="4793" spans="1:7" x14ac:dyDescent="0.35">
      <c r="A4793" t="s">
        <v>1140</v>
      </c>
      <c r="B4793" t="s">
        <v>1033</v>
      </c>
      <c r="C4793" t="s">
        <v>992</v>
      </c>
      <c r="D4793">
        <v>5</v>
      </c>
      <c r="E4793">
        <v>30360</v>
      </c>
      <c r="F4793">
        <v>2605500</v>
      </c>
      <c r="G4793" s="1">
        <f t="shared" si="74"/>
        <v>260.55</v>
      </c>
    </row>
    <row r="4794" spans="1:7" x14ac:dyDescent="0.35">
      <c r="A4794" t="s">
        <v>1140</v>
      </c>
      <c r="B4794" t="s">
        <v>1033</v>
      </c>
      <c r="C4794" t="s">
        <v>992</v>
      </c>
      <c r="D4794">
        <v>5</v>
      </c>
      <c r="E4794">
        <v>12060</v>
      </c>
      <c r="F4794">
        <v>613800</v>
      </c>
      <c r="G4794" s="1">
        <f t="shared" si="74"/>
        <v>61.38</v>
      </c>
    </row>
    <row r="4795" spans="1:7" x14ac:dyDescent="0.35">
      <c r="A4795" t="s">
        <v>1140</v>
      </c>
      <c r="B4795" t="s">
        <v>1033</v>
      </c>
      <c r="C4795" t="s">
        <v>992</v>
      </c>
      <c r="D4795">
        <v>4</v>
      </c>
      <c r="E4795">
        <v>241113.248445</v>
      </c>
      <c r="F4795">
        <v>163592585.383439</v>
      </c>
      <c r="G4795" s="1">
        <f t="shared" si="74"/>
        <v>16359.2585383439</v>
      </c>
    </row>
    <row r="4796" spans="1:7" x14ac:dyDescent="0.35">
      <c r="A4796" t="s">
        <v>1140</v>
      </c>
      <c r="B4796" t="s">
        <v>1033</v>
      </c>
      <c r="C4796" t="s">
        <v>992</v>
      </c>
      <c r="D4796">
        <v>5</v>
      </c>
      <c r="E4796">
        <v>164174.44713700001</v>
      </c>
      <c r="F4796">
        <v>343414140.30668199</v>
      </c>
      <c r="G4796" s="1">
        <f t="shared" si="74"/>
        <v>34341.414030668202</v>
      </c>
    </row>
    <row r="4797" spans="1:7" x14ac:dyDescent="0.35">
      <c r="A4797" t="s">
        <v>1140</v>
      </c>
      <c r="B4797" t="s">
        <v>1033</v>
      </c>
      <c r="C4797" t="s">
        <v>992</v>
      </c>
      <c r="D4797">
        <v>5</v>
      </c>
      <c r="E4797">
        <v>167519.985526</v>
      </c>
      <c r="F4797">
        <v>84887928.771549001</v>
      </c>
      <c r="G4797" s="1">
        <f t="shared" si="74"/>
        <v>8488.7928771548995</v>
      </c>
    </row>
    <row r="4798" spans="1:7" x14ac:dyDescent="0.35">
      <c r="A4798" t="s">
        <v>1140</v>
      </c>
      <c r="B4798" t="s">
        <v>1033</v>
      </c>
      <c r="C4798" t="s">
        <v>992</v>
      </c>
      <c r="D4798">
        <v>5</v>
      </c>
      <c r="E4798">
        <v>15810.330645</v>
      </c>
      <c r="F4798">
        <v>51351.585350000001</v>
      </c>
      <c r="G4798" s="1">
        <f t="shared" si="74"/>
        <v>5.1351585350000004</v>
      </c>
    </row>
    <row r="4799" spans="1:7" x14ac:dyDescent="0.35">
      <c r="A4799" t="s">
        <v>1633</v>
      </c>
      <c r="B4799" t="s">
        <v>1157</v>
      </c>
      <c r="C4799" t="s">
        <v>1154</v>
      </c>
      <c r="D4799">
        <v>5</v>
      </c>
      <c r="E4799">
        <v>7564.7619119999999</v>
      </c>
      <c r="F4799">
        <v>24375.002124999999</v>
      </c>
      <c r="G4799" s="1">
        <f t="shared" si="74"/>
        <v>2.4375002124999998</v>
      </c>
    </row>
    <row r="4800" spans="1:7" x14ac:dyDescent="0.35">
      <c r="A4800" t="s">
        <v>1633</v>
      </c>
      <c r="B4800" t="s">
        <v>1157</v>
      </c>
      <c r="C4800" t="s">
        <v>1154</v>
      </c>
      <c r="D4800">
        <v>4</v>
      </c>
      <c r="E4800">
        <v>50477.409266000002</v>
      </c>
      <c r="F4800">
        <v>160626.718609</v>
      </c>
      <c r="G4800" s="1">
        <f t="shared" si="74"/>
        <v>16.0626718609</v>
      </c>
    </row>
    <row r="4801" spans="1:7" x14ac:dyDescent="0.35">
      <c r="A4801" t="s">
        <v>1633</v>
      </c>
      <c r="B4801" t="s">
        <v>1157</v>
      </c>
      <c r="C4801" t="s">
        <v>1154</v>
      </c>
      <c r="D4801">
        <v>5</v>
      </c>
      <c r="E4801">
        <v>31380</v>
      </c>
      <c r="F4801">
        <v>46944900</v>
      </c>
      <c r="G4801" s="1">
        <f t="shared" si="74"/>
        <v>4694.49</v>
      </c>
    </row>
    <row r="4802" spans="1:7" x14ac:dyDescent="0.35">
      <c r="A4802" t="s">
        <v>1633</v>
      </c>
      <c r="B4802" t="s">
        <v>1157</v>
      </c>
      <c r="C4802" t="s">
        <v>1154</v>
      </c>
      <c r="D4802">
        <v>5</v>
      </c>
      <c r="E4802">
        <v>29984.708261</v>
      </c>
      <c r="F4802">
        <v>40645524.091406003</v>
      </c>
      <c r="G4802" s="1">
        <f t="shared" si="74"/>
        <v>4064.5524091406</v>
      </c>
    </row>
    <row r="4803" spans="1:7" x14ac:dyDescent="0.35">
      <c r="A4803" t="s">
        <v>1633</v>
      </c>
      <c r="B4803" t="s">
        <v>1157</v>
      </c>
      <c r="C4803" t="s">
        <v>1154</v>
      </c>
      <c r="D4803">
        <v>4</v>
      </c>
      <c r="E4803">
        <v>120</v>
      </c>
      <c r="F4803">
        <v>900</v>
      </c>
      <c r="G4803" s="1">
        <f t="shared" ref="G4803:G4866" si="75">+F4803/10000</f>
        <v>0.09</v>
      </c>
    </row>
    <row r="4804" spans="1:7" x14ac:dyDescent="0.35">
      <c r="A4804" t="s">
        <v>1633</v>
      </c>
      <c r="B4804" t="s">
        <v>1157</v>
      </c>
      <c r="C4804" t="s">
        <v>1154</v>
      </c>
      <c r="D4804">
        <v>5</v>
      </c>
      <c r="E4804">
        <v>7260</v>
      </c>
      <c r="F4804">
        <v>1231200</v>
      </c>
      <c r="G4804" s="1">
        <f t="shared" si="75"/>
        <v>123.12</v>
      </c>
    </row>
    <row r="4805" spans="1:7" x14ac:dyDescent="0.35">
      <c r="A4805" t="s">
        <v>1633</v>
      </c>
      <c r="B4805" t="s">
        <v>1157</v>
      </c>
      <c r="C4805" t="s">
        <v>1154</v>
      </c>
      <c r="D4805">
        <v>4</v>
      </c>
      <c r="E4805">
        <v>254310.673706</v>
      </c>
      <c r="F4805">
        <v>817077678.59704196</v>
      </c>
      <c r="G4805" s="1">
        <f t="shared" si="75"/>
        <v>81707.767859704196</v>
      </c>
    </row>
    <row r="4806" spans="1:7" x14ac:dyDescent="0.35">
      <c r="A4806" t="s">
        <v>1633</v>
      </c>
      <c r="B4806" t="s">
        <v>1157</v>
      </c>
      <c r="C4806" t="s">
        <v>1154</v>
      </c>
      <c r="D4806">
        <v>3</v>
      </c>
      <c r="E4806">
        <v>400092.25323199999</v>
      </c>
      <c r="F4806">
        <v>6770906866.13202</v>
      </c>
      <c r="G4806" s="1">
        <f t="shared" si="75"/>
        <v>677090.68661320198</v>
      </c>
    </row>
    <row r="4807" spans="1:7" x14ac:dyDescent="0.35">
      <c r="A4807" t="s">
        <v>1147</v>
      </c>
      <c r="B4807" t="s">
        <v>992</v>
      </c>
      <c r="C4807" t="s">
        <v>992</v>
      </c>
      <c r="D4807">
        <v>5</v>
      </c>
      <c r="E4807">
        <v>180</v>
      </c>
      <c r="F4807">
        <v>1800</v>
      </c>
      <c r="G4807" s="1">
        <f t="shared" si="75"/>
        <v>0.18</v>
      </c>
    </row>
    <row r="4808" spans="1:7" x14ac:dyDescent="0.35">
      <c r="A4808" t="s">
        <v>1147</v>
      </c>
      <c r="B4808" t="s">
        <v>992</v>
      </c>
      <c r="C4808" t="s">
        <v>992</v>
      </c>
      <c r="D4808">
        <v>5</v>
      </c>
      <c r="E4808">
        <v>660</v>
      </c>
      <c r="F4808">
        <v>17100</v>
      </c>
      <c r="G4808" s="1">
        <f t="shared" si="75"/>
        <v>1.71</v>
      </c>
    </row>
    <row r="4809" spans="1:7" x14ac:dyDescent="0.35">
      <c r="A4809" t="s">
        <v>1147</v>
      </c>
      <c r="B4809" t="s">
        <v>992</v>
      </c>
      <c r="C4809" t="s">
        <v>992</v>
      </c>
      <c r="D4809">
        <v>4</v>
      </c>
      <c r="E4809">
        <v>2340</v>
      </c>
      <c r="F4809">
        <v>106200</v>
      </c>
      <c r="G4809" s="1">
        <f t="shared" si="75"/>
        <v>10.62</v>
      </c>
    </row>
    <row r="4810" spans="1:7" x14ac:dyDescent="0.35">
      <c r="A4810" t="s">
        <v>1147</v>
      </c>
      <c r="B4810" t="s">
        <v>992</v>
      </c>
      <c r="C4810" t="s">
        <v>992</v>
      </c>
      <c r="D4810">
        <v>5</v>
      </c>
      <c r="E4810">
        <v>120</v>
      </c>
      <c r="F4810">
        <v>900</v>
      </c>
      <c r="G4810" s="1">
        <f t="shared" si="75"/>
        <v>0.09</v>
      </c>
    </row>
    <row r="4811" spans="1:7" x14ac:dyDescent="0.35">
      <c r="A4811" t="s">
        <v>1147</v>
      </c>
      <c r="B4811" t="s">
        <v>992</v>
      </c>
      <c r="C4811" t="s">
        <v>992</v>
      </c>
      <c r="D4811">
        <v>5</v>
      </c>
      <c r="E4811">
        <v>1500</v>
      </c>
      <c r="F4811">
        <v>76500</v>
      </c>
      <c r="G4811" s="1">
        <f t="shared" si="75"/>
        <v>7.65</v>
      </c>
    </row>
    <row r="4812" spans="1:7" x14ac:dyDescent="0.35">
      <c r="A4812" t="s">
        <v>1147</v>
      </c>
      <c r="B4812" t="s">
        <v>992</v>
      </c>
      <c r="C4812" t="s">
        <v>992</v>
      </c>
      <c r="D4812">
        <v>5</v>
      </c>
      <c r="E4812">
        <v>120</v>
      </c>
      <c r="F4812">
        <v>900</v>
      </c>
      <c r="G4812" s="1">
        <f t="shared" si="75"/>
        <v>0.09</v>
      </c>
    </row>
    <row r="4813" spans="1:7" x14ac:dyDescent="0.35">
      <c r="A4813" t="s">
        <v>1147</v>
      </c>
      <c r="B4813" t="s">
        <v>992</v>
      </c>
      <c r="C4813" t="s">
        <v>992</v>
      </c>
      <c r="D4813">
        <v>5</v>
      </c>
      <c r="E4813">
        <v>2460</v>
      </c>
      <c r="F4813">
        <v>104400</v>
      </c>
      <c r="G4813" s="1">
        <f t="shared" si="75"/>
        <v>10.44</v>
      </c>
    </row>
    <row r="4814" spans="1:7" x14ac:dyDescent="0.35">
      <c r="A4814" t="s">
        <v>1147</v>
      </c>
      <c r="B4814" t="s">
        <v>992</v>
      </c>
      <c r="C4814" t="s">
        <v>992</v>
      </c>
      <c r="D4814">
        <v>5</v>
      </c>
      <c r="E4814">
        <v>20014.511336</v>
      </c>
      <c r="F4814">
        <v>3126343.0455519999</v>
      </c>
      <c r="G4814" s="1">
        <f t="shared" si="75"/>
        <v>312.6343045552</v>
      </c>
    </row>
    <row r="4815" spans="1:7" x14ac:dyDescent="0.35">
      <c r="A4815" t="s">
        <v>1147</v>
      </c>
      <c r="B4815" t="s">
        <v>992</v>
      </c>
      <c r="C4815" t="s">
        <v>992</v>
      </c>
      <c r="D4815">
        <v>4</v>
      </c>
      <c r="E4815">
        <v>15345.404017999999</v>
      </c>
      <c r="F4815">
        <v>4754208.3239540001</v>
      </c>
      <c r="G4815" s="1">
        <f t="shared" si="75"/>
        <v>475.4208323954</v>
      </c>
    </row>
    <row r="4816" spans="1:7" x14ac:dyDescent="0.35">
      <c r="A4816" t="s">
        <v>1147</v>
      </c>
      <c r="B4816" t="s">
        <v>992</v>
      </c>
      <c r="C4816" t="s">
        <v>992</v>
      </c>
      <c r="D4816">
        <v>5</v>
      </c>
      <c r="E4816">
        <v>49994.400755000002</v>
      </c>
      <c r="F4816">
        <v>13432485.518585</v>
      </c>
      <c r="G4816" s="1">
        <f t="shared" si="75"/>
        <v>1343.2485518584999</v>
      </c>
    </row>
    <row r="4817" spans="1:7" x14ac:dyDescent="0.35">
      <c r="A4817" t="s">
        <v>1147</v>
      </c>
      <c r="B4817" t="s">
        <v>992</v>
      </c>
      <c r="C4817" t="s">
        <v>992</v>
      </c>
      <c r="D4817">
        <v>5</v>
      </c>
      <c r="E4817">
        <v>85496.775494999994</v>
      </c>
      <c r="F4817">
        <v>43827826.054228</v>
      </c>
      <c r="G4817" s="1">
        <f t="shared" si="75"/>
        <v>4382.7826054227999</v>
      </c>
    </row>
    <row r="4818" spans="1:7" x14ac:dyDescent="0.35">
      <c r="A4818" t="s">
        <v>1147</v>
      </c>
      <c r="B4818" t="s">
        <v>992</v>
      </c>
      <c r="C4818" t="s">
        <v>992</v>
      </c>
      <c r="D4818">
        <v>4</v>
      </c>
      <c r="E4818">
        <v>46444.905815999999</v>
      </c>
      <c r="F4818">
        <v>5060320.6331449999</v>
      </c>
      <c r="G4818" s="1">
        <f t="shared" si="75"/>
        <v>506.03206331449996</v>
      </c>
    </row>
    <row r="4819" spans="1:7" x14ac:dyDescent="0.35">
      <c r="A4819" t="s">
        <v>1147</v>
      </c>
      <c r="B4819" t="s">
        <v>992</v>
      </c>
      <c r="C4819" t="s">
        <v>992</v>
      </c>
      <c r="D4819">
        <v>5</v>
      </c>
      <c r="E4819">
        <v>26173.667963</v>
      </c>
      <c r="F4819">
        <v>16351626.967346</v>
      </c>
      <c r="G4819" s="1">
        <f t="shared" si="75"/>
        <v>1635.1626967345999</v>
      </c>
    </row>
    <row r="4820" spans="1:7" x14ac:dyDescent="0.35">
      <c r="A4820" t="s">
        <v>1634</v>
      </c>
      <c r="B4820" t="s">
        <v>998</v>
      </c>
      <c r="C4820" t="s">
        <v>957</v>
      </c>
      <c r="D4820">
        <v>5</v>
      </c>
      <c r="E4820">
        <v>10006.07748</v>
      </c>
      <c r="F4820">
        <v>32738.565721999999</v>
      </c>
      <c r="G4820" s="1">
        <f t="shared" si="75"/>
        <v>3.2738565722000001</v>
      </c>
    </row>
    <row r="4821" spans="1:7" x14ac:dyDescent="0.35">
      <c r="A4821" t="s">
        <v>1634</v>
      </c>
      <c r="B4821" t="s">
        <v>998</v>
      </c>
      <c r="C4821" t="s">
        <v>957</v>
      </c>
      <c r="D4821">
        <v>5</v>
      </c>
      <c r="E4821">
        <v>12829.925558999999</v>
      </c>
      <c r="F4821">
        <v>45393.680313999997</v>
      </c>
      <c r="G4821" s="1">
        <f t="shared" si="75"/>
        <v>4.5393680313999996</v>
      </c>
    </row>
    <row r="4822" spans="1:7" x14ac:dyDescent="0.35">
      <c r="A4822" t="s">
        <v>1634</v>
      </c>
      <c r="B4822" t="s">
        <v>998</v>
      </c>
      <c r="C4822" t="s">
        <v>957</v>
      </c>
      <c r="D4822">
        <v>4</v>
      </c>
      <c r="E4822">
        <v>30046.013401</v>
      </c>
      <c r="F4822">
        <v>92999.890087000007</v>
      </c>
      <c r="G4822" s="1">
        <f t="shared" si="75"/>
        <v>9.2999890087000008</v>
      </c>
    </row>
    <row r="4823" spans="1:7" x14ac:dyDescent="0.35">
      <c r="A4823" t="s">
        <v>1634</v>
      </c>
      <c r="B4823" t="s">
        <v>998</v>
      </c>
      <c r="C4823" t="s">
        <v>957</v>
      </c>
      <c r="D4823">
        <v>3</v>
      </c>
      <c r="E4823">
        <v>90794.789980999994</v>
      </c>
      <c r="F4823">
        <v>290935.92913900001</v>
      </c>
      <c r="G4823" s="1">
        <f t="shared" si="75"/>
        <v>29.0935929139</v>
      </c>
    </row>
    <row r="4824" spans="1:7" x14ac:dyDescent="0.35">
      <c r="A4824" t="s">
        <v>1634</v>
      </c>
      <c r="B4824" t="s">
        <v>998</v>
      </c>
      <c r="C4824" t="s">
        <v>957</v>
      </c>
      <c r="D4824">
        <v>5</v>
      </c>
      <c r="E4824">
        <v>5622.975958</v>
      </c>
      <c r="F4824">
        <v>754625.02398900001</v>
      </c>
      <c r="G4824" s="1">
        <f t="shared" si="75"/>
        <v>75.4625023989</v>
      </c>
    </row>
    <row r="4825" spans="1:7" x14ac:dyDescent="0.35">
      <c r="A4825" t="s">
        <v>1634</v>
      </c>
      <c r="B4825" t="s">
        <v>998</v>
      </c>
      <c r="C4825" t="s">
        <v>957</v>
      </c>
      <c r="D4825">
        <v>5</v>
      </c>
      <c r="E4825">
        <v>21772.199569</v>
      </c>
      <c r="F4825">
        <v>16226076.654945999</v>
      </c>
      <c r="G4825" s="1">
        <f t="shared" si="75"/>
        <v>1622.6076654946</v>
      </c>
    </row>
    <row r="4826" spans="1:7" x14ac:dyDescent="0.35">
      <c r="A4826" t="s">
        <v>1634</v>
      </c>
      <c r="B4826" t="s">
        <v>998</v>
      </c>
      <c r="C4826" t="s">
        <v>957</v>
      </c>
      <c r="D4826">
        <v>5</v>
      </c>
      <c r="E4826">
        <v>30619.360002000001</v>
      </c>
      <c r="F4826">
        <v>37329056.307943001</v>
      </c>
      <c r="G4826" s="1">
        <f t="shared" si="75"/>
        <v>3732.9056307943001</v>
      </c>
    </row>
    <row r="4827" spans="1:7" x14ac:dyDescent="0.35">
      <c r="A4827" t="s">
        <v>1634</v>
      </c>
      <c r="B4827" t="s">
        <v>998</v>
      </c>
      <c r="C4827" t="s">
        <v>957</v>
      </c>
      <c r="D4827">
        <v>5</v>
      </c>
      <c r="E4827">
        <v>1080</v>
      </c>
      <c r="F4827">
        <v>46800</v>
      </c>
      <c r="G4827" s="1">
        <f t="shared" si="75"/>
        <v>4.68</v>
      </c>
    </row>
    <row r="4828" spans="1:7" x14ac:dyDescent="0.35">
      <c r="A4828" t="s">
        <v>1634</v>
      </c>
      <c r="B4828" t="s">
        <v>998</v>
      </c>
      <c r="C4828" t="s">
        <v>957</v>
      </c>
      <c r="D4828">
        <v>4</v>
      </c>
      <c r="E4828">
        <v>120</v>
      </c>
      <c r="F4828">
        <v>900</v>
      </c>
      <c r="G4828" s="1">
        <f t="shared" si="75"/>
        <v>0.09</v>
      </c>
    </row>
    <row r="4829" spans="1:7" x14ac:dyDescent="0.35">
      <c r="A4829" t="s">
        <v>1634</v>
      </c>
      <c r="B4829" t="s">
        <v>998</v>
      </c>
      <c r="C4829" t="s">
        <v>957</v>
      </c>
      <c r="D4829">
        <v>4</v>
      </c>
      <c r="E4829">
        <v>120</v>
      </c>
      <c r="F4829">
        <v>900</v>
      </c>
      <c r="G4829" s="1">
        <f t="shared" si="75"/>
        <v>0.09</v>
      </c>
    </row>
    <row r="4830" spans="1:7" x14ac:dyDescent="0.35">
      <c r="A4830" t="s">
        <v>1634</v>
      </c>
      <c r="B4830" t="s">
        <v>998</v>
      </c>
      <c r="C4830" t="s">
        <v>957</v>
      </c>
      <c r="D4830">
        <v>4</v>
      </c>
      <c r="E4830">
        <v>120</v>
      </c>
      <c r="F4830">
        <v>900</v>
      </c>
      <c r="G4830" s="1">
        <f t="shared" si="75"/>
        <v>0.09</v>
      </c>
    </row>
    <row r="4831" spans="1:7" x14ac:dyDescent="0.35">
      <c r="A4831" t="s">
        <v>1634</v>
      </c>
      <c r="B4831" t="s">
        <v>998</v>
      </c>
      <c r="C4831" t="s">
        <v>957</v>
      </c>
      <c r="D4831">
        <v>4</v>
      </c>
      <c r="E4831">
        <v>10800</v>
      </c>
      <c r="F4831">
        <v>1494900</v>
      </c>
      <c r="G4831" s="1">
        <f t="shared" si="75"/>
        <v>149.49</v>
      </c>
    </row>
    <row r="4832" spans="1:7" x14ac:dyDescent="0.35">
      <c r="A4832" t="s">
        <v>1634</v>
      </c>
      <c r="B4832" t="s">
        <v>998</v>
      </c>
      <c r="C4832" t="s">
        <v>957</v>
      </c>
      <c r="D4832">
        <v>4</v>
      </c>
      <c r="E4832">
        <v>360</v>
      </c>
      <c r="F4832">
        <v>4500</v>
      </c>
      <c r="G4832" s="1">
        <f t="shared" si="75"/>
        <v>0.45</v>
      </c>
    </row>
    <row r="4833" spans="1:7" x14ac:dyDescent="0.35">
      <c r="A4833" t="s">
        <v>1634</v>
      </c>
      <c r="B4833" t="s">
        <v>998</v>
      </c>
      <c r="C4833" t="s">
        <v>957</v>
      </c>
      <c r="D4833">
        <v>4</v>
      </c>
      <c r="E4833">
        <v>120</v>
      </c>
      <c r="F4833">
        <v>900</v>
      </c>
      <c r="G4833" s="1">
        <f t="shared" si="75"/>
        <v>0.09</v>
      </c>
    </row>
    <row r="4834" spans="1:7" x14ac:dyDescent="0.35">
      <c r="A4834" t="s">
        <v>1634</v>
      </c>
      <c r="B4834" t="s">
        <v>998</v>
      </c>
      <c r="C4834" t="s">
        <v>957</v>
      </c>
      <c r="D4834">
        <v>4</v>
      </c>
      <c r="E4834">
        <v>180</v>
      </c>
      <c r="F4834">
        <v>1800</v>
      </c>
      <c r="G4834" s="1">
        <f t="shared" si="75"/>
        <v>0.18</v>
      </c>
    </row>
    <row r="4835" spans="1:7" x14ac:dyDescent="0.35">
      <c r="A4835" t="s">
        <v>1634</v>
      </c>
      <c r="B4835" t="s">
        <v>998</v>
      </c>
      <c r="C4835" t="s">
        <v>957</v>
      </c>
      <c r="D4835">
        <v>4</v>
      </c>
      <c r="E4835">
        <v>1020</v>
      </c>
      <c r="F4835">
        <v>17100</v>
      </c>
      <c r="G4835" s="1">
        <f t="shared" si="75"/>
        <v>1.71</v>
      </c>
    </row>
    <row r="4836" spans="1:7" x14ac:dyDescent="0.35">
      <c r="A4836" t="s">
        <v>1634</v>
      </c>
      <c r="B4836" t="s">
        <v>998</v>
      </c>
      <c r="C4836" t="s">
        <v>957</v>
      </c>
      <c r="D4836">
        <v>5</v>
      </c>
      <c r="E4836">
        <v>3600</v>
      </c>
      <c r="F4836">
        <v>134100</v>
      </c>
      <c r="G4836" s="1">
        <f t="shared" si="75"/>
        <v>13.41</v>
      </c>
    </row>
    <row r="4837" spans="1:7" x14ac:dyDescent="0.35">
      <c r="A4837" t="s">
        <v>1634</v>
      </c>
      <c r="B4837" t="s">
        <v>998</v>
      </c>
      <c r="C4837" t="s">
        <v>957</v>
      </c>
      <c r="D4837">
        <v>4</v>
      </c>
      <c r="E4837">
        <v>120</v>
      </c>
      <c r="F4837">
        <v>900</v>
      </c>
      <c r="G4837" s="1">
        <f t="shared" si="75"/>
        <v>0.09</v>
      </c>
    </row>
    <row r="4838" spans="1:7" x14ac:dyDescent="0.35">
      <c r="A4838" t="s">
        <v>1634</v>
      </c>
      <c r="B4838" t="s">
        <v>998</v>
      </c>
      <c r="C4838" t="s">
        <v>957</v>
      </c>
      <c r="D4838">
        <v>5</v>
      </c>
      <c r="E4838">
        <v>6600</v>
      </c>
      <c r="F4838">
        <v>181800</v>
      </c>
      <c r="G4838" s="1">
        <f t="shared" si="75"/>
        <v>18.18</v>
      </c>
    </row>
    <row r="4839" spans="1:7" x14ac:dyDescent="0.35">
      <c r="A4839" t="s">
        <v>1634</v>
      </c>
      <c r="B4839" t="s">
        <v>998</v>
      </c>
      <c r="C4839" t="s">
        <v>957</v>
      </c>
      <c r="D4839">
        <v>5</v>
      </c>
      <c r="E4839">
        <v>1500</v>
      </c>
      <c r="F4839">
        <v>42300</v>
      </c>
      <c r="G4839" s="1">
        <f t="shared" si="75"/>
        <v>4.2300000000000004</v>
      </c>
    </row>
    <row r="4840" spans="1:7" x14ac:dyDescent="0.35">
      <c r="A4840" t="s">
        <v>1634</v>
      </c>
      <c r="B4840" t="s">
        <v>998</v>
      </c>
      <c r="C4840" t="s">
        <v>957</v>
      </c>
      <c r="D4840">
        <v>4</v>
      </c>
      <c r="E4840">
        <v>3240</v>
      </c>
      <c r="F4840">
        <v>110700</v>
      </c>
      <c r="G4840" s="1">
        <f t="shared" si="75"/>
        <v>11.07</v>
      </c>
    </row>
    <row r="4841" spans="1:7" x14ac:dyDescent="0.35">
      <c r="A4841" t="s">
        <v>1634</v>
      </c>
      <c r="B4841" t="s">
        <v>998</v>
      </c>
      <c r="C4841" t="s">
        <v>957</v>
      </c>
      <c r="D4841">
        <v>4</v>
      </c>
      <c r="E4841">
        <v>120</v>
      </c>
      <c r="F4841">
        <v>900</v>
      </c>
      <c r="G4841" s="1">
        <f t="shared" si="75"/>
        <v>0.09</v>
      </c>
    </row>
    <row r="4842" spans="1:7" x14ac:dyDescent="0.35">
      <c r="A4842" t="s">
        <v>1634</v>
      </c>
      <c r="B4842" t="s">
        <v>998</v>
      </c>
      <c r="C4842" t="s">
        <v>957</v>
      </c>
      <c r="D4842">
        <v>5</v>
      </c>
      <c r="E4842">
        <v>57348.186615999999</v>
      </c>
      <c r="F4842">
        <v>25050927.95059</v>
      </c>
      <c r="G4842" s="1">
        <f t="shared" si="75"/>
        <v>2505.0927950589999</v>
      </c>
    </row>
    <row r="4843" spans="1:7" x14ac:dyDescent="0.35">
      <c r="A4843" t="s">
        <v>1634</v>
      </c>
      <c r="B4843" t="s">
        <v>998</v>
      </c>
      <c r="C4843" t="s">
        <v>957</v>
      </c>
      <c r="D4843">
        <v>5</v>
      </c>
      <c r="E4843">
        <v>300</v>
      </c>
      <c r="F4843">
        <v>3600</v>
      </c>
      <c r="G4843" s="1">
        <f t="shared" si="75"/>
        <v>0.36</v>
      </c>
    </row>
    <row r="4844" spans="1:7" x14ac:dyDescent="0.35">
      <c r="A4844" t="s">
        <v>1634</v>
      </c>
      <c r="B4844" t="s">
        <v>998</v>
      </c>
      <c r="C4844" t="s">
        <v>957</v>
      </c>
      <c r="D4844">
        <v>5</v>
      </c>
      <c r="E4844">
        <v>780</v>
      </c>
      <c r="F4844">
        <v>26100</v>
      </c>
      <c r="G4844" s="1">
        <f t="shared" si="75"/>
        <v>2.61</v>
      </c>
    </row>
    <row r="4845" spans="1:7" x14ac:dyDescent="0.35">
      <c r="A4845" t="s">
        <v>1634</v>
      </c>
      <c r="B4845" t="s">
        <v>998</v>
      </c>
      <c r="C4845" t="s">
        <v>957</v>
      </c>
      <c r="D4845">
        <v>5</v>
      </c>
      <c r="E4845">
        <v>420</v>
      </c>
      <c r="F4845">
        <v>7200</v>
      </c>
      <c r="G4845" s="1">
        <f t="shared" si="75"/>
        <v>0.72</v>
      </c>
    </row>
    <row r="4846" spans="1:7" x14ac:dyDescent="0.35">
      <c r="A4846" t="s">
        <v>1634</v>
      </c>
      <c r="B4846" t="s">
        <v>998</v>
      </c>
      <c r="C4846" t="s">
        <v>957</v>
      </c>
      <c r="D4846">
        <v>5</v>
      </c>
      <c r="E4846">
        <v>120</v>
      </c>
      <c r="F4846">
        <v>900</v>
      </c>
      <c r="G4846" s="1">
        <f t="shared" si="75"/>
        <v>0.09</v>
      </c>
    </row>
    <row r="4847" spans="1:7" x14ac:dyDescent="0.35">
      <c r="A4847" t="s">
        <v>1634</v>
      </c>
      <c r="B4847" t="s">
        <v>998</v>
      </c>
      <c r="C4847" t="s">
        <v>957</v>
      </c>
      <c r="D4847">
        <v>5</v>
      </c>
      <c r="E4847">
        <v>2940</v>
      </c>
      <c r="F4847">
        <v>105300</v>
      </c>
      <c r="G4847" s="1">
        <f t="shared" si="75"/>
        <v>10.53</v>
      </c>
    </row>
    <row r="4848" spans="1:7" x14ac:dyDescent="0.35">
      <c r="A4848" t="s">
        <v>1634</v>
      </c>
      <c r="B4848" t="s">
        <v>998</v>
      </c>
      <c r="C4848" t="s">
        <v>957</v>
      </c>
      <c r="D4848">
        <v>5</v>
      </c>
      <c r="E4848">
        <v>44700</v>
      </c>
      <c r="F4848">
        <v>70632000</v>
      </c>
      <c r="G4848" s="1">
        <f t="shared" si="75"/>
        <v>7063.2</v>
      </c>
    </row>
    <row r="4849" spans="1:7" x14ac:dyDescent="0.35">
      <c r="A4849" t="s">
        <v>1634</v>
      </c>
      <c r="B4849" t="s">
        <v>998</v>
      </c>
      <c r="C4849" t="s">
        <v>957</v>
      </c>
      <c r="D4849">
        <v>4</v>
      </c>
      <c r="E4849">
        <v>960</v>
      </c>
      <c r="F4849">
        <v>21600</v>
      </c>
      <c r="G4849" s="1">
        <f t="shared" si="75"/>
        <v>2.16</v>
      </c>
    </row>
    <row r="4850" spans="1:7" x14ac:dyDescent="0.35">
      <c r="A4850" t="s">
        <v>1634</v>
      </c>
      <c r="B4850" t="s">
        <v>998</v>
      </c>
      <c r="C4850" t="s">
        <v>957</v>
      </c>
      <c r="D4850">
        <v>4</v>
      </c>
      <c r="E4850">
        <v>3360</v>
      </c>
      <c r="F4850">
        <v>261000</v>
      </c>
      <c r="G4850" s="1">
        <f t="shared" si="75"/>
        <v>26.1</v>
      </c>
    </row>
    <row r="4851" spans="1:7" x14ac:dyDescent="0.35">
      <c r="A4851" t="s">
        <v>1634</v>
      </c>
      <c r="B4851" t="s">
        <v>998</v>
      </c>
      <c r="C4851" t="s">
        <v>957</v>
      </c>
      <c r="D4851">
        <v>4</v>
      </c>
      <c r="E4851">
        <v>49471.205297</v>
      </c>
      <c r="F4851">
        <v>7770453.4476110004</v>
      </c>
      <c r="G4851" s="1">
        <f t="shared" si="75"/>
        <v>777.04534476110007</v>
      </c>
    </row>
    <row r="4852" spans="1:7" x14ac:dyDescent="0.35">
      <c r="A4852" t="s">
        <v>1634</v>
      </c>
      <c r="B4852" t="s">
        <v>998</v>
      </c>
      <c r="C4852" t="s">
        <v>957</v>
      </c>
      <c r="D4852">
        <v>4</v>
      </c>
      <c r="E4852">
        <v>6120</v>
      </c>
      <c r="F4852">
        <v>430200</v>
      </c>
      <c r="G4852" s="1">
        <f t="shared" si="75"/>
        <v>43.02</v>
      </c>
    </row>
    <row r="4853" spans="1:7" x14ac:dyDescent="0.35">
      <c r="A4853" t="s">
        <v>1634</v>
      </c>
      <c r="B4853" t="s">
        <v>998</v>
      </c>
      <c r="C4853" t="s">
        <v>957</v>
      </c>
      <c r="D4853">
        <v>4</v>
      </c>
      <c r="E4853">
        <v>120</v>
      </c>
      <c r="F4853">
        <v>900</v>
      </c>
      <c r="G4853" s="1">
        <f t="shared" si="75"/>
        <v>0.09</v>
      </c>
    </row>
    <row r="4854" spans="1:7" x14ac:dyDescent="0.35">
      <c r="A4854" t="s">
        <v>1634</v>
      </c>
      <c r="B4854" t="s">
        <v>998</v>
      </c>
      <c r="C4854" t="s">
        <v>957</v>
      </c>
      <c r="D4854">
        <v>4</v>
      </c>
      <c r="E4854">
        <v>3480</v>
      </c>
      <c r="F4854">
        <v>216900</v>
      </c>
      <c r="G4854" s="1">
        <f t="shared" si="75"/>
        <v>21.69</v>
      </c>
    </row>
    <row r="4855" spans="1:7" x14ac:dyDescent="0.35">
      <c r="A4855" t="s">
        <v>1634</v>
      </c>
      <c r="B4855" t="s">
        <v>998</v>
      </c>
      <c r="C4855" t="s">
        <v>957</v>
      </c>
      <c r="D4855">
        <v>4</v>
      </c>
      <c r="E4855">
        <v>6900</v>
      </c>
      <c r="F4855">
        <v>354600</v>
      </c>
      <c r="G4855" s="1">
        <f t="shared" si="75"/>
        <v>35.46</v>
      </c>
    </row>
    <row r="4856" spans="1:7" x14ac:dyDescent="0.35">
      <c r="A4856" t="s">
        <v>1634</v>
      </c>
      <c r="B4856" t="s">
        <v>998</v>
      </c>
      <c r="C4856" t="s">
        <v>957</v>
      </c>
      <c r="D4856">
        <v>5</v>
      </c>
      <c r="E4856">
        <v>29640</v>
      </c>
      <c r="F4856">
        <v>36045000</v>
      </c>
      <c r="G4856" s="1">
        <f t="shared" si="75"/>
        <v>3604.5</v>
      </c>
    </row>
    <row r="4857" spans="1:7" x14ac:dyDescent="0.35">
      <c r="A4857" t="s">
        <v>1634</v>
      </c>
      <c r="B4857" t="s">
        <v>998</v>
      </c>
      <c r="C4857" t="s">
        <v>957</v>
      </c>
      <c r="D4857">
        <v>4</v>
      </c>
      <c r="E4857">
        <v>19500</v>
      </c>
      <c r="F4857">
        <v>1151100</v>
      </c>
      <c r="G4857" s="1">
        <f t="shared" si="75"/>
        <v>115.11</v>
      </c>
    </row>
    <row r="4858" spans="1:7" x14ac:dyDescent="0.35">
      <c r="A4858" t="s">
        <v>1634</v>
      </c>
      <c r="B4858" t="s">
        <v>998</v>
      </c>
      <c r="C4858" t="s">
        <v>957</v>
      </c>
      <c r="D4858">
        <v>4</v>
      </c>
      <c r="E4858">
        <v>4020</v>
      </c>
      <c r="F4858">
        <v>460800</v>
      </c>
      <c r="G4858" s="1">
        <f t="shared" si="75"/>
        <v>46.08</v>
      </c>
    </row>
    <row r="4859" spans="1:7" x14ac:dyDescent="0.35">
      <c r="A4859" t="s">
        <v>1634</v>
      </c>
      <c r="B4859" t="s">
        <v>998</v>
      </c>
      <c r="C4859" t="s">
        <v>957</v>
      </c>
      <c r="D4859">
        <v>4</v>
      </c>
      <c r="E4859">
        <v>240</v>
      </c>
      <c r="F4859">
        <v>2700</v>
      </c>
      <c r="G4859" s="1">
        <f t="shared" si="75"/>
        <v>0.27</v>
      </c>
    </row>
    <row r="4860" spans="1:7" x14ac:dyDescent="0.35">
      <c r="A4860" t="s">
        <v>1634</v>
      </c>
      <c r="B4860" t="s">
        <v>998</v>
      </c>
      <c r="C4860" t="s">
        <v>957</v>
      </c>
      <c r="D4860">
        <v>4</v>
      </c>
      <c r="E4860">
        <v>300</v>
      </c>
      <c r="F4860">
        <v>3600</v>
      </c>
      <c r="G4860" s="1">
        <f t="shared" si="75"/>
        <v>0.36</v>
      </c>
    </row>
    <row r="4861" spans="1:7" x14ac:dyDescent="0.35">
      <c r="A4861" t="s">
        <v>1634</v>
      </c>
      <c r="B4861" t="s">
        <v>998</v>
      </c>
      <c r="C4861" t="s">
        <v>957</v>
      </c>
      <c r="D4861">
        <v>4</v>
      </c>
      <c r="E4861">
        <v>120</v>
      </c>
      <c r="F4861">
        <v>900</v>
      </c>
      <c r="G4861" s="1">
        <f t="shared" si="75"/>
        <v>0.09</v>
      </c>
    </row>
    <row r="4862" spans="1:7" x14ac:dyDescent="0.35">
      <c r="A4862" t="s">
        <v>1634</v>
      </c>
      <c r="B4862" t="s">
        <v>998</v>
      </c>
      <c r="C4862" t="s">
        <v>957</v>
      </c>
      <c r="D4862">
        <v>3</v>
      </c>
      <c r="E4862">
        <v>420</v>
      </c>
      <c r="F4862">
        <v>5400</v>
      </c>
      <c r="G4862" s="1">
        <f t="shared" si="75"/>
        <v>0.54</v>
      </c>
    </row>
    <row r="4863" spans="1:7" x14ac:dyDescent="0.35">
      <c r="A4863" t="s">
        <v>1634</v>
      </c>
      <c r="B4863" t="s">
        <v>998</v>
      </c>
      <c r="C4863" t="s">
        <v>957</v>
      </c>
      <c r="D4863">
        <v>4</v>
      </c>
      <c r="E4863">
        <v>2040</v>
      </c>
      <c r="F4863">
        <v>58500</v>
      </c>
      <c r="G4863" s="1">
        <f t="shared" si="75"/>
        <v>5.85</v>
      </c>
    </row>
    <row r="4864" spans="1:7" x14ac:dyDescent="0.35">
      <c r="A4864" t="s">
        <v>1634</v>
      </c>
      <c r="B4864" t="s">
        <v>998</v>
      </c>
      <c r="C4864" t="s">
        <v>957</v>
      </c>
      <c r="D4864">
        <v>4</v>
      </c>
      <c r="E4864">
        <v>1860</v>
      </c>
      <c r="F4864">
        <v>70200</v>
      </c>
      <c r="G4864" s="1">
        <f t="shared" si="75"/>
        <v>7.02</v>
      </c>
    </row>
    <row r="4865" spans="1:7" x14ac:dyDescent="0.35">
      <c r="A4865" t="s">
        <v>1634</v>
      </c>
      <c r="B4865" t="s">
        <v>998</v>
      </c>
      <c r="C4865" t="s">
        <v>957</v>
      </c>
      <c r="D4865">
        <v>4</v>
      </c>
      <c r="E4865">
        <v>120</v>
      </c>
      <c r="F4865">
        <v>900</v>
      </c>
      <c r="G4865" s="1">
        <f t="shared" si="75"/>
        <v>0.09</v>
      </c>
    </row>
    <row r="4866" spans="1:7" x14ac:dyDescent="0.35">
      <c r="A4866" t="s">
        <v>1634</v>
      </c>
      <c r="B4866" t="s">
        <v>998</v>
      </c>
      <c r="C4866" t="s">
        <v>957</v>
      </c>
      <c r="D4866">
        <v>5</v>
      </c>
      <c r="E4866">
        <v>120</v>
      </c>
      <c r="F4866">
        <v>900</v>
      </c>
      <c r="G4866" s="1">
        <f t="shared" si="75"/>
        <v>0.09</v>
      </c>
    </row>
    <row r="4867" spans="1:7" x14ac:dyDescent="0.35">
      <c r="A4867" t="s">
        <v>1634</v>
      </c>
      <c r="B4867" t="s">
        <v>998</v>
      </c>
      <c r="C4867" t="s">
        <v>957</v>
      </c>
      <c r="D4867">
        <v>4</v>
      </c>
      <c r="E4867">
        <v>4320</v>
      </c>
      <c r="F4867">
        <v>274500</v>
      </c>
      <c r="G4867" s="1">
        <f t="shared" ref="G4867:G4930" si="76">+F4867/10000</f>
        <v>27.45</v>
      </c>
    </row>
    <row r="4868" spans="1:7" x14ac:dyDescent="0.35">
      <c r="A4868" t="s">
        <v>1634</v>
      </c>
      <c r="B4868" t="s">
        <v>998</v>
      </c>
      <c r="C4868" t="s">
        <v>957</v>
      </c>
      <c r="D4868">
        <v>4</v>
      </c>
      <c r="E4868">
        <v>660</v>
      </c>
      <c r="F4868">
        <v>17100</v>
      </c>
      <c r="G4868" s="1">
        <f t="shared" si="76"/>
        <v>1.71</v>
      </c>
    </row>
    <row r="4869" spans="1:7" x14ac:dyDescent="0.35">
      <c r="A4869" t="s">
        <v>1634</v>
      </c>
      <c r="B4869" t="s">
        <v>998</v>
      </c>
      <c r="C4869" t="s">
        <v>957</v>
      </c>
      <c r="D4869">
        <v>4</v>
      </c>
      <c r="E4869">
        <v>4200</v>
      </c>
      <c r="F4869">
        <v>189000</v>
      </c>
      <c r="G4869" s="1">
        <f t="shared" si="76"/>
        <v>18.899999999999999</v>
      </c>
    </row>
    <row r="4870" spans="1:7" x14ac:dyDescent="0.35">
      <c r="A4870" t="s">
        <v>1634</v>
      </c>
      <c r="B4870" t="s">
        <v>998</v>
      </c>
      <c r="C4870" t="s">
        <v>957</v>
      </c>
      <c r="D4870">
        <v>4</v>
      </c>
      <c r="E4870">
        <v>240</v>
      </c>
      <c r="F4870">
        <v>2700</v>
      </c>
      <c r="G4870" s="1">
        <f t="shared" si="76"/>
        <v>0.27</v>
      </c>
    </row>
    <row r="4871" spans="1:7" x14ac:dyDescent="0.35">
      <c r="A4871" t="s">
        <v>1634</v>
      </c>
      <c r="B4871" t="s">
        <v>998</v>
      </c>
      <c r="C4871" t="s">
        <v>957</v>
      </c>
      <c r="D4871">
        <v>4</v>
      </c>
      <c r="E4871">
        <v>4620</v>
      </c>
      <c r="F4871">
        <v>262800</v>
      </c>
      <c r="G4871" s="1">
        <f t="shared" si="76"/>
        <v>26.28</v>
      </c>
    </row>
    <row r="4872" spans="1:7" x14ac:dyDescent="0.35">
      <c r="A4872" t="s">
        <v>1634</v>
      </c>
      <c r="B4872" t="s">
        <v>998</v>
      </c>
      <c r="C4872" t="s">
        <v>957</v>
      </c>
      <c r="D4872">
        <v>5</v>
      </c>
      <c r="E4872">
        <v>17446.805511999999</v>
      </c>
      <c r="F4872">
        <v>9529124.9978749994</v>
      </c>
      <c r="G4872" s="1">
        <f t="shared" si="76"/>
        <v>952.9124997875</v>
      </c>
    </row>
    <row r="4873" spans="1:7" x14ac:dyDescent="0.35">
      <c r="A4873" t="s">
        <v>1634</v>
      </c>
      <c r="B4873" t="s">
        <v>998</v>
      </c>
      <c r="C4873" t="s">
        <v>957</v>
      </c>
      <c r="D4873">
        <v>4</v>
      </c>
      <c r="E4873">
        <v>13740</v>
      </c>
      <c r="F4873">
        <v>849600</v>
      </c>
      <c r="G4873" s="1">
        <f t="shared" si="76"/>
        <v>84.96</v>
      </c>
    </row>
    <row r="4874" spans="1:7" x14ac:dyDescent="0.35">
      <c r="A4874" t="s">
        <v>1634</v>
      </c>
      <c r="B4874" t="s">
        <v>998</v>
      </c>
      <c r="C4874" t="s">
        <v>957</v>
      </c>
      <c r="D4874">
        <v>5</v>
      </c>
      <c r="E4874">
        <v>137783.11467099999</v>
      </c>
      <c r="F4874">
        <v>85414752.696661994</v>
      </c>
      <c r="G4874" s="1">
        <f t="shared" si="76"/>
        <v>8541.4752696661999</v>
      </c>
    </row>
    <row r="4875" spans="1:7" x14ac:dyDescent="0.35">
      <c r="A4875" t="s">
        <v>1634</v>
      </c>
      <c r="B4875" t="s">
        <v>998</v>
      </c>
      <c r="C4875" t="s">
        <v>957</v>
      </c>
      <c r="D4875">
        <v>4</v>
      </c>
      <c r="E4875">
        <v>120</v>
      </c>
      <c r="F4875">
        <v>900</v>
      </c>
      <c r="G4875" s="1">
        <f t="shared" si="76"/>
        <v>0.09</v>
      </c>
    </row>
    <row r="4876" spans="1:7" x14ac:dyDescent="0.35">
      <c r="A4876" t="s">
        <v>1634</v>
      </c>
      <c r="B4876" t="s">
        <v>998</v>
      </c>
      <c r="C4876" t="s">
        <v>957</v>
      </c>
      <c r="D4876">
        <v>4</v>
      </c>
      <c r="E4876">
        <v>360</v>
      </c>
      <c r="F4876">
        <v>5400</v>
      </c>
      <c r="G4876" s="1">
        <f t="shared" si="76"/>
        <v>0.54</v>
      </c>
    </row>
    <row r="4877" spans="1:7" x14ac:dyDescent="0.35">
      <c r="A4877" t="s">
        <v>1634</v>
      </c>
      <c r="B4877" t="s">
        <v>998</v>
      </c>
      <c r="C4877" t="s">
        <v>957</v>
      </c>
      <c r="D4877">
        <v>4</v>
      </c>
      <c r="E4877">
        <v>2580</v>
      </c>
      <c r="F4877">
        <v>107100</v>
      </c>
      <c r="G4877" s="1">
        <f t="shared" si="76"/>
        <v>10.71</v>
      </c>
    </row>
    <row r="4878" spans="1:7" x14ac:dyDescent="0.35">
      <c r="A4878" t="s">
        <v>1634</v>
      </c>
      <c r="B4878" t="s">
        <v>998</v>
      </c>
      <c r="C4878" t="s">
        <v>957</v>
      </c>
      <c r="D4878">
        <v>4</v>
      </c>
      <c r="E4878">
        <v>2160</v>
      </c>
      <c r="F4878">
        <v>135000</v>
      </c>
      <c r="G4878" s="1">
        <f t="shared" si="76"/>
        <v>13.5</v>
      </c>
    </row>
    <row r="4879" spans="1:7" x14ac:dyDescent="0.35">
      <c r="A4879" t="s">
        <v>1634</v>
      </c>
      <c r="B4879" t="s">
        <v>998</v>
      </c>
      <c r="C4879" t="s">
        <v>957</v>
      </c>
      <c r="D4879">
        <v>4</v>
      </c>
      <c r="E4879">
        <v>480</v>
      </c>
      <c r="F4879">
        <v>6300</v>
      </c>
      <c r="G4879" s="1">
        <f t="shared" si="76"/>
        <v>0.63</v>
      </c>
    </row>
    <row r="4880" spans="1:7" x14ac:dyDescent="0.35">
      <c r="A4880" t="s">
        <v>1634</v>
      </c>
      <c r="B4880" t="s">
        <v>998</v>
      </c>
      <c r="C4880" t="s">
        <v>957</v>
      </c>
      <c r="D4880">
        <v>4</v>
      </c>
      <c r="E4880">
        <v>54734.509054000002</v>
      </c>
      <c r="F4880">
        <v>22507902.271306001</v>
      </c>
      <c r="G4880" s="1">
        <f t="shared" si="76"/>
        <v>2250.7902271306002</v>
      </c>
    </row>
    <row r="4881" spans="1:7" x14ac:dyDescent="0.35">
      <c r="A4881" t="s">
        <v>1634</v>
      </c>
      <c r="B4881" t="s">
        <v>998</v>
      </c>
      <c r="C4881" t="s">
        <v>957</v>
      </c>
      <c r="D4881">
        <v>4</v>
      </c>
      <c r="E4881">
        <v>541.992344</v>
      </c>
      <c r="F4881">
        <v>3770.076</v>
      </c>
      <c r="G4881" s="1">
        <f t="shared" si="76"/>
        <v>0.3770076</v>
      </c>
    </row>
    <row r="4882" spans="1:7" x14ac:dyDescent="0.35">
      <c r="A4882" t="s">
        <v>1634</v>
      </c>
      <c r="B4882" t="s">
        <v>998</v>
      </c>
      <c r="C4882" t="s">
        <v>957</v>
      </c>
      <c r="D4882">
        <v>5</v>
      </c>
      <c r="E4882">
        <v>600</v>
      </c>
      <c r="F4882">
        <v>11700</v>
      </c>
      <c r="G4882" s="1">
        <f t="shared" si="76"/>
        <v>1.17</v>
      </c>
    </row>
    <row r="4883" spans="1:7" x14ac:dyDescent="0.35">
      <c r="A4883" t="s">
        <v>1634</v>
      </c>
      <c r="B4883" t="s">
        <v>998</v>
      </c>
      <c r="C4883" t="s">
        <v>957</v>
      </c>
      <c r="D4883">
        <v>3</v>
      </c>
      <c r="E4883">
        <v>420</v>
      </c>
      <c r="F4883">
        <v>6300</v>
      </c>
      <c r="G4883" s="1">
        <f t="shared" si="76"/>
        <v>0.63</v>
      </c>
    </row>
    <row r="4884" spans="1:7" x14ac:dyDescent="0.35">
      <c r="A4884" t="s">
        <v>1634</v>
      </c>
      <c r="B4884" t="s">
        <v>998</v>
      </c>
      <c r="C4884" t="s">
        <v>957</v>
      </c>
      <c r="D4884">
        <v>5</v>
      </c>
      <c r="E4884">
        <v>2880</v>
      </c>
      <c r="F4884">
        <v>115200</v>
      </c>
      <c r="G4884" s="1">
        <f t="shared" si="76"/>
        <v>11.52</v>
      </c>
    </row>
    <row r="4885" spans="1:7" x14ac:dyDescent="0.35">
      <c r="A4885" t="s">
        <v>1634</v>
      </c>
      <c r="B4885" t="s">
        <v>998</v>
      </c>
      <c r="C4885" t="s">
        <v>957</v>
      </c>
      <c r="D4885">
        <v>3</v>
      </c>
      <c r="E4885">
        <v>1140</v>
      </c>
      <c r="F4885">
        <v>27000</v>
      </c>
      <c r="G4885" s="1">
        <f t="shared" si="76"/>
        <v>2.7</v>
      </c>
    </row>
    <row r="4886" spans="1:7" x14ac:dyDescent="0.35">
      <c r="A4886" t="s">
        <v>1634</v>
      </c>
      <c r="B4886" t="s">
        <v>998</v>
      </c>
      <c r="C4886" t="s">
        <v>957</v>
      </c>
      <c r="D4886">
        <v>4</v>
      </c>
      <c r="E4886">
        <v>180</v>
      </c>
      <c r="F4886">
        <v>1800</v>
      </c>
      <c r="G4886" s="1">
        <f t="shared" si="76"/>
        <v>0.18</v>
      </c>
    </row>
    <row r="4887" spans="1:7" x14ac:dyDescent="0.35">
      <c r="A4887" t="s">
        <v>1634</v>
      </c>
      <c r="B4887" t="s">
        <v>998</v>
      </c>
      <c r="C4887" t="s">
        <v>957</v>
      </c>
      <c r="D4887">
        <v>3</v>
      </c>
      <c r="E4887">
        <v>1500</v>
      </c>
      <c r="F4887">
        <v>68400</v>
      </c>
      <c r="G4887" s="1">
        <f t="shared" si="76"/>
        <v>6.84</v>
      </c>
    </row>
    <row r="4888" spans="1:7" x14ac:dyDescent="0.35">
      <c r="A4888" t="s">
        <v>1634</v>
      </c>
      <c r="B4888" t="s">
        <v>998</v>
      </c>
      <c r="C4888" t="s">
        <v>957</v>
      </c>
      <c r="D4888">
        <v>3</v>
      </c>
      <c r="E4888">
        <v>600</v>
      </c>
      <c r="F4888">
        <v>12600</v>
      </c>
      <c r="G4888" s="1">
        <f t="shared" si="76"/>
        <v>1.26</v>
      </c>
    </row>
    <row r="4889" spans="1:7" x14ac:dyDescent="0.35">
      <c r="A4889" t="s">
        <v>1634</v>
      </c>
      <c r="B4889" t="s">
        <v>998</v>
      </c>
      <c r="C4889" t="s">
        <v>957</v>
      </c>
      <c r="D4889">
        <v>4</v>
      </c>
      <c r="E4889">
        <v>120</v>
      </c>
      <c r="F4889">
        <v>900</v>
      </c>
      <c r="G4889" s="1">
        <f t="shared" si="76"/>
        <v>0.09</v>
      </c>
    </row>
    <row r="4890" spans="1:7" x14ac:dyDescent="0.35">
      <c r="A4890" t="s">
        <v>1634</v>
      </c>
      <c r="B4890" t="s">
        <v>998</v>
      </c>
      <c r="C4890" t="s">
        <v>957</v>
      </c>
      <c r="D4890">
        <v>5</v>
      </c>
      <c r="E4890">
        <v>480</v>
      </c>
      <c r="F4890">
        <v>7200</v>
      </c>
      <c r="G4890" s="1">
        <f t="shared" si="76"/>
        <v>0.72</v>
      </c>
    </row>
    <row r="4891" spans="1:7" x14ac:dyDescent="0.35">
      <c r="A4891" t="s">
        <v>1634</v>
      </c>
      <c r="B4891" t="s">
        <v>998</v>
      </c>
      <c r="C4891" t="s">
        <v>957</v>
      </c>
      <c r="D4891">
        <v>4</v>
      </c>
      <c r="E4891">
        <v>780</v>
      </c>
      <c r="F4891">
        <v>27000</v>
      </c>
      <c r="G4891" s="1">
        <f t="shared" si="76"/>
        <v>2.7</v>
      </c>
    </row>
    <row r="4892" spans="1:7" x14ac:dyDescent="0.35">
      <c r="A4892" t="s">
        <v>1634</v>
      </c>
      <c r="B4892" t="s">
        <v>998</v>
      </c>
      <c r="C4892" t="s">
        <v>957</v>
      </c>
      <c r="D4892">
        <v>4</v>
      </c>
      <c r="E4892">
        <v>780</v>
      </c>
      <c r="F4892">
        <v>27000</v>
      </c>
      <c r="G4892" s="1">
        <f t="shared" si="76"/>
        <v>2.7</v>
      </c>
    </row>
    <row r="4893" spans="1:7" x14ac:dyDescent="0.35">
      <c r="A4893" t="s">
        <v>1634</v>
      </c>
      <c r="B4893" t="s">
        <v>998</v>
      </c>
      <c r="C4893" t="s">
        <v>957</v>
      </c>
      <c r="D4893">
        <v>5</v>
      </c>
      <c r="E4893">
        <v>32400</v>
      </c>
      <c r="F4893">
        <v>50223600</v>
      </c>
      <c r="G4893" s="1">
        <f t="shared" si="76"/>
        <v>5022.3599999999997</v>
      </c>
    </row>
    <row r="4894" spans="1:7" x14ac:dyDescent="0.35">
      <c r="A4894" t="s">
        <v>1634</v>
      </c>
      <c r="B4894" t="s">
        <v>998</v>
      </c>
      <c r="C4894" t="s">
        <v>957</v>
      </c>
      <c r="D4894">
        <v>5</v>
      </c>
      <c r="E4894">
        <v>5760</v>
      </c>
      <c r="F4894">
        <v>469800</v>
      </c>
      <c r="G4894" s="1">
        <f t="shared" si="76"/>
        <v>46.98</v>
      </c>
    </row>
    <row r="4895" spans="1:7" x14ac:dyDescent="0.35">
      <c r="A4895" t="s">
        <v>1634</v>
      </c>
      <c r="B4895" t="s">
        <v>998</v>
      </c>
      <c r="C4895" t="s">
        <v>957</v>
      </c>
      <c r="D4895">
        <v>4</v>
      </c>
      <c r="E4895">
        <v>5160</v>
      </c>
      <c r="F4895">
        <v>492300</v>
      </c>
      <c r="G4895" s="1">
        <f t="shared" si="76"/>
        <v>49.23</v>
      </c>
    </row>
    <row r="4896" spans="1:7" x14ac:dyDescent="0.35">
      <c r="A4896" t="s">
        <v>1634</v>
      </c>
      <c r="B4896" t="s">
        <v>998</v>
      </c>
      <c r="C4896" t="s">
        <v>957</v>
      </c>
      <c r="D4896">
        <v>5</v>
      </c>
      <c r="E4896">
        <v>120</v>
      </c>
      <c r="F4896">
        <v>900</v>
      </c>
      <c r="G4896" s="1">
        <f t="shared" si="76"/>
        <v>0.09</v>
      </c>
    </row>
    <row r="4897" spans="1:7" x14ac:dyDescent="0.35">
      <c r="A4897" t="s">
        <v>1634</v>
      </c>
      <c r="B4897" t="s">
        <v>998</v>
      </c>
      <c r="C4897" t="s">
        <v>957</v>
      </c>
      <c r="D4897">
        <v>5</v>
      </c>
      <c r="E4897">
        <v>1740</v>
      </c>
      <c r="F4897">
        <v>66600</v>
      </c>
      <c r="G4897" s="1">
        <f t="shared" si="76"/>
        <v>6.66</v>
      </c>
    </row>
    <row r="4898" spans="1:7" x14ac:dyDescent="0.35">
      <c r="A4898" t="s">
        <v>1634</v>
      </c>
      <c r="B4898" t="s">
        <v>998</v>
      </c>
      <c r="C4898" t="s">
        <v>957</v>
      </c>
      <c r="D4898">
        <v>4</v>
      </c>
      <c r="E4898">
        <v>1560</v>
      </c>
      <c r="F4898">
        <v>100800</v>
      </c>
      <c r="G4898" s="1">
        <f t="shared" si="76"/>
        <v>10.08</v>
      </c>
    </row>
    <row r="4899" spans="1:7" x14ac:dyDescent="0.35">
      <c r="A4899" t="s">
        <v>1634</v>
      </c>
      <c r="B4899" t="s">
        <v>998</v>
      </c>
      <c r="C4899" t="s">
        <v>957</v>
      </c>
      <c r="D4899">
        <v>4</v>
      </c>
      <c r="E4899">
        <v>120</v>
      </c>
      <c r="F4899">
        <v>900</v>
      </c>
      <c r="G4899" s="1">
        <f t="shared" si="76"/>
        <v>0.09</v>
      </c>
    </row>
    <row r="4900" spans="1:7" x14ac:dyDescent="0.35">
      <c r="A4900" t="s">
        <v>1634</v>
      </c>
      <c r="B4900" t="s">
        <v>998</v>
      </c>
      <c r="C4900" t="s">
        <v>957</v>
      </c>
      <c r="D4900">
        <v>4</v>
      </c>
      <c r="E4900">
        <v>3360</v>
      </c>
      <c r="F4900">
        <v>181800</v>
      </c>
      <c r="G4900" s="1">
        <f t="shared" si="76"/>
        <v>18.18</v>
      </c>
    </row>
    <row r="4901" spans="1:7" x14ac:dyDescent="0.35">
      <c r="A4901" t="s">
        <v>1634</v>
      </c>
      <c r="B4901" t="s">
        <v>998</v>
      </c>
      <c r="C4901" t="s">
        <v>957</v>
      </c>
      <c r="D4901">
        <v>4</v>
      </c>
      <c r="E4901">
        <v>180</v>
      </c>
      <c r="F4901">
        <v>1800</v>
      </c>
      <c r="G4901" s="1">
        <f t="shared" si="76"/>
        <v>0.18</v>
      </c>
    </row>
    <row r="4902" spans="1:7" x14ac:dyDescent="0.35">
      <c r="A4902" t="s">
        <v>1634</v>
      </c>
      <c r="B4902" t="s">
        <v>998</v>
      </c>
      <c r="C4902" t="s">
        <v>957</v>
      </c>
      <c r="D4902">
        <v>4</v>
      </c>
      <c r="E4902">
        <v>1380</v>
      </c>
      <c r="F4902">
        <v>76500</v>
      </c>
      <c r="G4902" s="1">
        <f t="shared" si="76"/>
        <v>7.65</v>
      </c>
    </row>
    <row r="4903" spans="1:7" x14ac:dyDescent="0.35">
      <c r="A4903" t="s">
        <v>1634</v>
      </c>
      <c r="B4903" t="s">
        <v>998</v>
      </c>
      <c r="C4903" t="s">
        <v>957</v>
      </c>
      <c r="D4903">
        <v>4</v>
      </c>
      <c r="E4903">
        <v>540</v>
      </c>
      <c r="F4903">
        <v>12600</v>
      </c>
      <c r="G4903" s="1">
        <f t="shared" si="76"/>
        <v>1.26</v>
      </c>
    </row>
    <row r="4904" spans="1:7" x14ac:dyDescent="0.35">
      <c r="A4904" t="s">
        <v>1634</v>
      </c>
      <c r="B4904" t="s">
        <v>998</v>
      </c>
      <c r="C4904" t="s">
        <v>957</v>
      </c>
      <c r="D4904">
        <v>5</v>
      </c>
      <c r="E4904">
        <v>120</v>
      </c>
      <c r="F4904">
        <v>900</v>
      </c>
      <c r="G4904" s="1">
        <f t="shared" si="76"/>
        <v>0.09</v>
      </c>
    </row>
    <row r="4905" spans="1:7" x14ac:dyDescent="0.35">
      <c r="A4905" t="s">
        <v>1634</v>
      </c>
      <c r="B4905" t="s">
        <v>998</v>
      </c>
      <c r="C4905" t="s">
        <v>957</v>
      </c>
      <c r="D4905">
        <v>5</v>
      </c>
      <c r="E4905">
        <v>120</v>
      </c>
      <c r="F4905">
        <v>900</v>
      </c>
      <c r="G4905" s="1">
        <f t="shared" si="76"/>
        <v>0.09</v>
      </c>
    </row>
    <row r="4906" spans="1:7" x14ac:dyDescent="0.35">
      <c r="A4906" t="s">
        <v>1634</v>
      </c>
      <c r="B4906" t="s">
        <v>998</v>
      </c>
      <c r="C4906" t="s">
        <v>957</v>
      </c>
      <c r="D4906">
        <v>5</v>
      </c>
      <c r="E4906">
        <v>120</v>
      </c>
      <c r="F4906">
        <v>900</v>
      </c>
      <c r="G4906" s="1">
        <f t="shared" si="76"/>
        <v>0.09</v>
      </c>
    </row>
    <row r="4907" spans="1:7" x14ac:dyDescent="0.35">
      <c r="A4907" t="s">
        <v>1634</v>
      </c>
      <c r="B4907" t="s">
        <v>998</v>
      </c>
      <c r="C4907" t="s">
        <v>957</v>
      </c>
      <c r="D4907">
        <v>5</v>
      </c>
      <c r="E4907">
        <v>120</v>
      </c>
      <c r="F4907">
        <v>900</v>
      </c>
      <c r="G4907" s="1">
        <f t="shared" si="76"/>
        <v>0.09</v>
      </c>
    </row>
    <row r="4908" spans="1:7" x14ac:dyDescent="0.35">
      <c r="A4908" t="s">
        <v>1634</v>
      </c>
      <c r="B4908" t="s">
        <v>998</v>
      </c>
      <c r="C4908" t="s">
        <v>957</v>
      </c>
      <c r="D4908">
        <v>4</v>
      </c>
      <c r="E4908">
        <v>120</v>
      </c>
      <c r="F4908">
        <v>900</v>
      </c>
      <c r="G4908" s="1">
        <f t="shared" si="76"/>
        <v>0.09</v>
      </c>
    </row>
    <row r="4909" spans="1:7" x14ac:dyDescent="0.35">
      <c r="A4909" t="s">
        <v>1634</v>
      </c>
      <c r="B4909" t="s">
        <v>998</v>
      </c>
      <c r="C4909" t="s">
        <v>957</v>
      </c>
      <c r="D4909">
        <v>5</v>
      </c>
      <c r="E4909">
        <v>120</v>
      </c>
      <c r="F4909">
        <v>900</v>
      </c>
      <c r="G4909" s="1">
        <f t="shared" si="76"/>
        <v>0.09</v>
      </c>
    </row>
    <row r="4910" spans="1:7" x14ac:dyDescent="0.35">
      <c r="A4910" t="s">
        <v>1634</v>
      </c>
      <c r="B4910" t="s">
        <v>998</v>
      </c>
      <c r="C4910" t="s">
        <v>957</v>
      </c>
      <c r="D4910">
        <v>4</v>
      </c>
      <c r="E4910">
        <v>120</v>
      </c>
      <c r="F4910">
        <v>900</v>
      </c>
      <c r="G4910" s="1">
        <f t="shared" si="76"/>
        <v>0.09</v>
      </c>
    </row>
    <row r="4911" spans="1:7" x14ac:dyDescent="0.35">
      <c r="A4911" t="s">
        <v>1634</v>
      </c>
      <c r="B4911" t="s">
        <v>998</v>
      </c>
      <c r="C4911" t="s">
        <v>957</v>
      </c>
      <c r="D4911">
        <v>4</v>
      </c>
      <c r="E4911">
        <v>3240</v>
      </c>
      <c r="F4911">
        <v>264600</v>
      </c>
      <c r="G4911" s="1">
        <f t="shared" si="76"/>
        <v>26.46</v>
      </c>
    </row>
    <row r="4912" spans="1:7" x14ac:dyDescent="0.35">
      <c r="A4912" t="s">
        <v>1634</v>
      </c>
      <c r="B4912" t="s">
        <v>998</v>
      </c>
      <c r="C4912" t="s">
        <v>957</v>
      </c>
      <c r="D4912">
        <v>4</v>
      </c>
      <c r="E4912">
        <v>300</v>
      </c>
      <c r="F4912">
        <v>4500</v>
      </c>
      <c r="G4912" s="1">
        <f t="shared" si="76"/>
        <v>0.45</v>
      </c>
    </row>
    <row r="4913" spans="1:7" x14ac:dyDescent="0.35">
      <c r="A4913" t="s">
        <v>1634</v>
      </c>
      <c r="B4913" t="s">
        <v>998</v>
      </c>
      <c r="C4913" t="s">
        <v>957</v>
      </c>
      <c r="D4913">
        <v>4</v>
      </c>
      <c r="E4913">
        <v>4260</v>
      </c>
      <c r="F4913">
        <v>152100</v>
      </c>
      <c r="G4913" s="1">
        <f t="shared" si="76"/>
        <v>15.21</v>
      </c>
    </row>
    <row r="4914" spans="1:7" x14ac:dyDescent="0.35">
      <c r="A4914" t="s">
        <v>1634</v>
      </c>
      <c r="B4914" t="s">
        <v>998</v>
      </c>
      <c r="C4914" t="s">
        <v>957</v>
      </c>
      <c r="D4914">
        <v>5</v>
      </c>
      <c r="E4914">
        <v>540</v>
      </c>
      <c r="F4914">
        <v>9000</v>
      </c>
      <c r="G4914" s="1">
        <f t="shared" si="76"/>
        <v>0.9</v>
      </c>
    </row>
    <row r="4915" spans="1:7" x14ac:dyDescent="0.35">
      <c r="A4915" t="s">
        <v>1634</v>
      </c>
      <c r="B4915" t="s">
        <v>998</v>
      </c>
      <c r="C4915" t="s">
        <v>957</v>
      </c>
      <c r="D4915">
        <v>5</v>
      </c>
      <c r="E4915">
        <v>240</v>
      </c>
      <c r="F4915">
        <v>2700</v>
      </c>
      <c r="G4915" s="1">
        <f t="shared" si="76"/>
        <v>0.27</v>
      </c>
    </row>
    <row r="4916" spans="1:7" x14ac:dyDescent="0.35">
      <c r="A4916" t="s">
        <v>1634</v>
      </c>
      <c r="B4916" t="s">
        <v>998</v>
      </c>
      <c r="C4916" t="s">
        <v>957</v>
      </c>
      <c r="D4916">
        <v>4</v>
      </c>
      <c r="E4916">
        <v>120</v>
      </c>
      <c r="F4916">
        <v>900</v>
      </c>
      <c r="G4916" s="1">
        <f t="shared" si="76"/>
        <v>0.09</v>
      </c>
    </row>
    <row r="4917" spans="1:7" x14ac:dyDescent="0.35">
      <c r="A4917" t="s">
        <v>1634</v>
      </c>
      <c r="B4917" t="s">
        <v>998</v>
      </c>
      <c r="C4917" t="s">
        <v>957</v>
      </c>
      <c r="D4917">
        <v>4</v>
      </c>
      <c r="E4917">
        <v>840</v>
      </c>
      <c r="F4917">
        <v>13500</v>
      </c>
      <c r="G4917" s="1">
        <f t="shared" si="76"/>
        <v>1.35</v>
      </c>
    </row>
    <row r="4918" spans="1:7" x14ac:dyDescent="0.35">
      <c r="A4918" t="s">
        <v>1634</v>
      </c>
      <c r="B4918" t="s">
        <v>998</v>
      </c>
      <c r="C4918" t="s">
        <v>957</v>
      </c>
      <c r="D4918">
        <v>4</v>
      </c>
      <c r="E4918">
        <v>420</v>
      </c>
      <c r="F4918">
        <v>7200</v>
      </c>
      <c r="G4918" s="1">
        <f t="shared" si="76"/>
        <v>0.72</v>
      </c>
    </row>
    <row r="4919" spans="1:7" x14ac:dyDescent="0.35">
      <c r="A4919" t="s">
        <v>1634</v>
      </c>
      <c r="B4919" t="s">
        <v>998</v>
      </c>
      <c r="C4919" t="s">
        <v>957</v>
      </c>
      <c r="D4919">
        <v>4</v>
      </c>
      <c r="E4919">
        <v>180</v>
      </c>
      <c r="F4919">
        <v>1800</v>
      </c>
      <c r="G4919" s="1">
        <f t="shared" si="76"/>
        <v>0.18</v>
      </c>
    </row>
    <row r="4920" spans="1:7" x14ac:dyDescent="0.35">
      <c r="A4920" t="s">
        <v>1634</v>
      </c>
      <c r="B4920" t="s">
        <v>998</v>
      </c>
      <c r="C4920" t="s">
        <v>957</v>
      </c>
      <c r="D4920">
        <v>5</v>
      </c>
      <c r="E4920">
        <v>5400</v>
      </c>
      <c r="F4920">
        <v>142200</v>
      </c>
      <c r="G4920" s="1">
        <f t="shared" si="76"/>
        <v>14.22</v>
      </c>
    </row>
    <row r="4921" spans="1:7" x14ac:dyDescent="0.35">
      <c r="A4921" t="s">
        <v>1634</v>
      </c>
      <c r="B4921" t="s">
        <v>998</v>
      </c>
      <c r="C4921" t="s">
        <v>957</v>
      </c>
      <c r="D4921">
        <v>5</v>
      </c>
      <c r="E4921">
        <v>300</v>
      </c>
      <c r="F4921">
        <v>4500</v>
      </c>
      <c r="G4921" s="1">
        <f t="shared" si="76"/>
        <v>0.45</v>
      </c>
    </row>
    <row r="4922" spans="1:7" x14ac:dyDescent="0.35">
      <c r="A4922" t="s">
        <v>1634</v>
      </c>
      <c r="B4922" t="s">
        <v>998</v>
      </c>
      <c r="C4922" t="s">
        <v>957</v>
      </c>
      <c r="D4922">
        <v>5</v>
      </c>
      <c r="E4922">
        <v>8700</v>
      </c>
      <c r="F4922">
        <v>2118600</v>
      </c>
      <c r="G4922" s="1">
        <f t="shared" si="76"/>
        <v>211.86</v>
      </c>
    </row>
    <row r="4923" spans="1:7" x14ac:dyDescent="0.35">
      <c r="A4923" t="s">
        <v>1634</v>
      </c>
      <c r="B4923" t="s">
        <v>998</v>
      </c>
      <c r="C4923" t="s">
        <v>957</v>
      </c>
      <c r="D4923">
        <v>5</v>
      </c>
      <c r="E4923">
        <v>420</v>
      </c>
      <c r="F4923">
        <v>5400</v>
      </c>
      <c r="G4923" s="1">
        <f t="shared" si="76"/>
        <v>0.54</v>
      </c>
    </row>
    <row r="4924" spans="1:7" x14ac:dyDescent="0.35">
      <c r="A4924" t="s">
        <v>1634</v>
      </c>
      <c r="B4924" t="s">
        <v>998</v>
      </c>
      <c r="C4924" t="s">
        <v>957</v>
      </c>
      <c r="D4924">
        <v>5</v>
      </c>
      <c r="E4924">
        <v>300</v>
      </c>
      <c r="F4924">
        <v>3600</v>
      </c>
      <c r="G4924" s="1">
        <f t="shared" si="76"/>
        <v>0.36</v>
      </c>
    </row>
    <row r="4925" spans="1:7" x14ac:dyDescent="0.35">
      <c r="A4925" t="s">
        <v>1634</v>
      </c>
      <c r="B4925" t="s">
        <v>998</v>
      </c>
      <c r="C4925" t="s">
        <v>957</v>
      </c>
      <c r="D4925">
        <v>5</v>
      </c>
      <c r="E4925">
        <v>3000</v>
      </c>
      <c r="F4925">
        <v>101700</v>
      </c>
      <c r="G4925" s="1">
        <f t="shared" si="76"/>
        <v>10.17</v>
      </c>
    </row>
    <row r="4926" spans="1:7" x14ac:dyDescent="0.35">
      <c r="A4926" t="s">
        <v>1634</v>
      </c>
      <c r="B4926" t="s">
        <v>998</v>
      </c>
      <c r="C4926" t="s">
        <v>957</v>
      </c>
      <c r="D4926">
        <v>5</v>
      </c>
      <c r="E4926">
        <v>840</v>
      </c>
      <c r="F4926">
        <v>23400</v>
      </c>
      <c r="G4926" s="1">
        <f t="shared" si="76"/>
        <v>2.34</v>
      </c>
    </row>
    <row r="4927" spans="1:7" x14ac:dyDescent="0.35">
      <c r="A4927" t="s">
        <v>1634</v>
      </c>
      <c r="B4927" t="s">
        <v>998</v>
      </c>
      <c r="C4927" t="s">
        <v>957</v>
      </c>
      <c r="D4927">
        <v>5</v>
      </c>
      <c r="E4927">
        <v>300</v>
      </c>
      <c r="F4927">
        <v>3600</v>
      </c>
      <c r="G4927" s="1">
        <f t="shared" si="76"/>
        <v>0.36</v>
      </c>
    </row>
    <row r="4928" spans="1:7" x14ac:dyDescent="0.35">
      <c r="A4928" t="s">
        <v>1634</v>
      </c>
      <c r="B4928" t="s">
        <v>998</v>
      </c>
      <c r="C4928" t="s">
        <v>957</v>
      </c>
      <c r="D4928">
        <v>5</v>
      </c>
      <c r="E4928">
        <v>120</v>
      </c>
      <c r="F4928">
        <v>900</v>
      </c>
      <c r="G4928" s="1">
        <f t="shared" si="76"/>
        <v>0.09</v>
      </c>
    </row>
    <row r="4929" spans="1:7" x14ac:dyDescent="0.35">
      <c r="A4929" t="s">
        <v>1634</v>
      </c>
      <c r="B4929" t="s">
        <v>998</v>
      </c>
      <c r="C4929" t="s">
        <v>957</v>
      </c>
      <c r="D4929">
        <v>4</v>
      </c>
      <c r="E4929">
        <v>30060</v>
      </c>
      <c r="F4929">
        <v>5148000</v>
      </c>
      <c r="G4929" s="1">
        <f t="shared" si="76"/>
        <v>514.79999999999995</v>
      </c>
    </row>
    <row r="4930" spans="1:7" x14ac:dyDescent="0.35">
      <c r="A4930" t="s">
        <v>1634</v>
      </c>
      <c r="B4930" t="s">
        <v>998</v>
      </c>
      <c r="C4930" t="s">
        <v>957</v>
      </c>
      <c r="D4930">
        <v>4</v>
      </c>
      <c r="E4930">
        <v>1620</v>
      </c>
      <c r="F4930">
        <v>39600</v>
      </c>
      <c r="G4930" s="1">
        <f t="shared" si="76"/>
        <v>3.96</v>
      </c>
    </row>
    <row r="4931" spans="1:7" x14ac:dyDescent="0.35">
      <c r="A4931" t="s">
        <v>1634</v>
      </c>
      <c r="B4931" t="s">
        <v>998</v>
      </c>
      <c r="C4931" t="s">
        <v>957</v>
      </c>
      <c r="D4931">
        <v>4</v>
      </c>
      <c r="E4931">
        <v>420</v>
      </c>
      <c r="F4931">
        <v>5400</v>
      </c>
      <c r="G4931" s="1">
        <f t="shared" ref="G4931:G4994" si="77">+F4931/10000</f>
        <v>0.54</v>
      </c>
    </row>
    <row r="4932" spans="1:7" x14ac:dyDescent="0.35">
      <c r="A4932" t="s">
        <v>1634</v>
      </c>
      <c r="B4932" t="s">
        <v>998</v>
      </c>
      <c r="C4932" t="s">
        <v>957</v>
      </c>
      <c r="D4932">
        <v>5</v>
      </c>
      <c r="E4932">
        <v>32400</v>
      </c>
      <c r="F4932">
        <v>50223600</v>
      </c>
      <c r="G4932" s="1">
        <f t="shared" si="77"/>
        <v>5022.3599999999997</v>
      </c>
    </row>
    <row r="4933" spans="1:7" x14ac:dyDescent="0.35">
      <c r="A4933" t="s">
        <v>1634</v>
      </c>
      <c r="B4933" t="s">
        <v>998</v>
      </c>
      <c r="C4933" t="s">
        <v>957</v>
      </c>
      <c r="D4933">
        <v>4</v>
      </c>
      <c r="E4933">
        <v>420</v>
      </c>
      <c r="F4933">
        <v>9900</v>
      </c>
      <c r="G4933" s="1">
        <f t="shared" si="77"/>
        <v>0.99</v>
      </c>
    </row>
    <row r="4934" spans="1:7" x14ac:dyDescent="0.35">
      <c r="A4934" t="s">
        <v>1634</v>
      </c>
      <c r="B4934" t="s">
        <v>998</v>
      </c>
      <c r="C4934" t="s">
        <v>957</v>
      </c>
      <c r="D4934">
        <v>3</v>
      </c>
      <c r="E4934">
        <v>180</v>
      </c>
      <c r="F4934">
        <v>1800</v>
      </c>
      <c r="G4934" s="1">
        <f t="shared" si="77"/>
        <v>0.18</v>
      </c>
    </row>
    <row r="4935" spans="1:7" x14ac:dyDescent="0.35">
      <c r="A4935" t="s">
        <v>1634</v>
      </c>
      <c r="B4935" t="s">
        <v>998</v>
      </c>
      <c r="C4935" t="s">
        <v>957</v>
      </c>
      <c r="D4935">
        <v>4</v>
      </c>
      <c r="E4935">
        <v>300</v>
      </c>
      <c r="F4935">
        <v>5400</v>
      </c>
      <c r="G4935" s="1">
        <f t="shared" si="77"/>
        <v>0.54</v>
      </c>
    </row>
    <row r="4936" spans="1:7" x14ac:dyDescent="0.35">
      <c r="A4936" t="s">
        <v>1634</v>
      </c>
      <c r="B4936" t="s">
        <v>998</v>
      </c>
      <c r="C4936" t="s">
        <v>957</v>
      </c>
      <c r="D4936">
        <v>5</v>
      </c>
      <c r="E4936">
        <v>13680</v>
      </c>
      <c r="F4936">
        <v>576900</v>
      </c>
      <c r="G4936" s="1">
        <f t="shared" si="77"/>
        <v>57.69</v>
      </c>
    </row>
    <row r="4937" spans="1:7" x14ac:dyDescent="0.35">
      <c r="A4937" t="s">
        <v>1634</v>
      </c>
      <c r="B4937" t="s">
        <v>998</v>
      </c>
      <c r="C4937" t="s">
        <v>957</v>
      </c>
      <c r="D4937">
        <v>5</v>
      </c>
      <c r="E4937">
        <v>4740</v>
      </c>
      <c r="F4937">
        <v>217800</v>
      </c>
      <c r="G4937" s="1">
        <f t="shared" si="77"/>
        <v>21.78</v>
      </c>
    </row>
    <row r="4938" spans="1:7" x14ac:dyDescent="0.35">
      <c r="A4938" t="s">
        <v>1634</v>
      </c>
      <c r="B4938" t="s">
        <v>998</v>
      </c>
      <c r="C4938" t="s">
        <v>957</v>
      </c>
      <c r="D4938">
        <v>5</v>
      </c>
      <c r="E4938">
        <v>6300</v>
      </c>
      <c r="F4938">
        <v>168300</v>
      </c>
      <c r="G4938" s="1">
        <f t="shared" si="77"/>
        <v>16.829999999999998</v>
      </c>
    </row>
    <row r="4939" spans="1:7" x14ac:dyDescent="0.35">
      <c r="A4939" t="s">
        <v>1634</v>
      </c>
      <c r="B4939" t="s">
        <v>998</v>
      </c>
      <c r="C4939" t="s">
        <v>957</v>
      </c>
      <c r="D4939">
        <v>5</v>
      </c>
      <c r="E4939">
        <v>3480</v>
      </c>
      <c r="F4939">
        <v>115200</v>
      </c>
      <c r="G4939" s="1">
        <f t="shared" si="77"/>
        <v>11.52</v>
      </c>
    </row>
    <row r="4940" spans="1:7" x14ac:dyDescent="0.35">
      <c r="A4940" t="s">
        <v>1634</v>
      </c>
      <c r="B4940" t="s">
        <v>998</v>
      </c>
      <c r="C4940" t="s">
        <v>957</v>
      </c>
      <c r="D4940">
        <v>5</v>
      </c>
      <c r="E4940">
        <v>3840</v>
      </c>
      <c r="F4940">
        <v>101700</v>
      </c>
      <c r="G4940" s="1">
        <f t="shared" si="77"/>
        <v>10.17</v>
      </c>
    </row>
    <row r="4941" spans="1:7" x14ac:dyDescent="0.35">
      <c r="A4941" t="s">
        <v>1634</v>
      </c>
      <c r="B4941" t="s">
        <v>998</v>
      </c>
      <c r="C4941" t="s">
        <v>957</v>
      </c>
      <c r="D4941">
        <v>5</v>
      </c>
      <c r="E4941">
        <v>2460</v>
      </c>
      <c r="F4941">
        <v>141300</v>
      </c>
      <c r="G4941" s="1">
        <f t="shared" si="77"/>
        <v>14.13</v>
      </c>
    </row>
    <row r="4942" spans="1:7" x14ac:dyDescent="0.35">
      <c r="A4942" t="s">
        <v>1634</v>
      </c>
      <c r="B4942" t="s">
        <v>998</v>
      </c>
      <c r="C4942" t="s">
        <v>957</v>
      </c>
      <c r="D4942">
        <v>5</v>
      </c>
      <c r="E4942">
        <v>3720</v>
      </c>
      <c r="F4942">
        <v>129600</v>
      </c>
      <c r="G4942" s="1">
        <f t="shared" si="77"/>
        <v>12.96</v>
      </c>
    </row>
    <row r="4943" spans="1:7" x14ac:dyDescent="0.35">
      <c r="A4943" t="s">
        <v>1634</v>
      </c>
      <c r="B4943" t="s">
        <v>998</v>
      </c>
      <c r="C4943" t="s">
        <v>957</v>
      </c>
      <c r="D4943">
        <v>4</v>
      </c>
      <c r="E4943">
        <v>120</v>
      </c>
      <c r="F4943">
        <v>900</v>
      </c>
      <c r="G4943" s="1">
        <f t="shared" si="77"/>
        <v>0.09</v>
      </c>
    </row>
    <row r="4944" spans="1:7" x14ac:dyDescent="0.35">
      <c r="A4944" t="s">
        <v>1634</v>
      </c>
      <c r="B4944" t="s">
        <v>998</v>
      </c>
      <c r="C4944" t="s">
        <v>957</v>
      </c>
      <c r="D4944">
        <v>5</v>
      </c>
      <c r="E4944">
        <v>4560</v>
      </c>
      <c r="F4944">
        <v>127800</v>
      </c>
      <c r="G4944" s="1">
        <f t="shared" si="77"/>
        <v>12.78</v>
      </c>
    </row>
    <row r="4945" spans="1:7" x14ac:dyDescent="0.35">
      <c r="A4945" t="s">
        <v>1634</v>
      </c>
      <c r="B4945" t="s">
        <v>998</v>
      </c>
      <c r="C4945" t="s">
        <v>957</v>
      </c>
      <c r="D4945">
        <v>5</v>
      </c>
      <c r="E4945">
        <v>4140</v>
      </c>
      <c r="F4945">
        <v>268200</v>
      </c>
      <c r="G4945" s="1">
        <f t="shared" si="77"/>
        <v>26.82</v>
      </c>
    </row>
    <row r="4946" spans="1:7" x14ac:dyDescent="0.35">
      <c r="A4946" t="s">
        <v>1634</v>
      </c>
      <c r="B4946" t="s">
        <v>998</v>
      </c>
      <c r="C4946" t="s">
        <v>957</v>
      </c>
      <c r="D4946">
        <v>5</v>
      </c>
      <c r="E4946">
        <v>3660</v>
      </c>
      <c r="F4946">
        <v>117900</v>
      </c>
      <c r="G4946" s="1">
        <f t="shared" si="77"/>
        <v>11.79</v>
      </c>
    </row>
    <row r="4947" spans="1:7" x14ac:dyDescent="0.35">
      <c r="A4947" t="s">
        <v>1634</v>
      </c>
      <c r="B4947" t="s">
        <v>998</v>
      </c>
      <c r="C4947" t="s">
        <v>957</v>
      </c>
      <c r="D4947">
        <v>5</v>
      </c>
      <c r="E4947">
        <v>52080</v>
      </c>
      <c r="F4947">
        <v>103851900</v>
      </c>
      <c r="G4947" s="1">
        <f t="shared" si="77"/>
        <v>10385.19</v>
      </c>
    </row>
    <row r="4948" spans="1:7" x14ac:dyDescent="0.35">
      <c r="A4948" t="s">
        <v>1634</v>
      </c>
      <c r="B4948" t="s">
        <v>998</v>
      </c>
      <c r="C4948" t="s">
        <v>957</v>
      </c>
      <c r="D4948">
        <v>5</v>
      </c>
      <c r="E4948">
        <v>11940</v>
      </c>
      <c r="F4948">
        <v>540000</v>
      </c>
      <c r="G4948" s="1">
        <f t="shared" si="77"/>
        <v>54</v>
      </c>
    </row>
    <row r="4949" spans="1:7" x14ac:dyDescent="0.35">
      <c r="A4949" t="s">
        <v>1634</v>
      </c>
      <c r="B4949" t="s">
        <v>998</v>
      </c>
      <c r="C4949" t="s">
        <v>957</v>
      </c>
      <c r="D4949">
        <v>5</v>
      </c>
      <c r="E4949">
        <v>6240</v>
      </c>
      <c r="F4949">
        <v>252000</v>
      </c>
      <c r="G4949" s="1">
        <f t="shared" si="77"/>
        <v>25.2</v>
      </c>
    </row>
    <row r="4950" spans="1:7" x14ac:dyDescent="0.35">
      <c r="A4950" t="s">
        <v>1634</v>
      </c>
      <c r="B4950" t="s">
        <v>998</v>
      </c>
      <c r="C4950" t="s">
        <v>957</v>
      </c>
      <c r="D4950">
        <v>5</v>
      </c>
      <c r="E4950">
        <v>7500</v>
      </c>
      <c r="F4950">
        <v>373500</v>
      </c>
      <c r="G4950" s="1">
        <f t="shared" si="77"/>
        <v>37.35</v>
      </c>
    </row>
    <row r="4951" spans="1:7" x14ac:dyDescent="0.35">
      <c r="A4951" t="s">
        <v>1634</v>
      </c>
      <c r="B4951" t="s">
        <v>998</v>
      </c>
      <c r="C4951" t="s">
        <v>957</v>
      </c>
      <c r="D4951">
        <v>5</v>
      </c>
      <c r="E4951">
        <v>5520</v>
      </c>
      <c r="F4951">
        <v>204300</v>
      </c>
      <c r="G4951" s="1">
        <f t="shared" si="77"/>
        <v>20.43</v>
      </c>
    </row>
    <row r="4952" spans="1:7" x14ac:dyDescent="0.35">
      <c r="A4952" t="s">
        <v>1634</v>
      </c>
      <c r="B4952" t="s">
        <v>998</v>
      </c>
      <c r="C4952" t="s">
        <v>957</v>
      </c>
      <c r="D4952">
        <v>5</v>
      </c>
      <c r="E4952">
        <v>3420</v>
      </c>
      <c r="F4952">
        <v>237600</v>
      </c>
      <c r="G4952" s="1">
        <f t="shared" si="77"/>
        <v>23.76</v>
      </c>
    </row>
    <row r="4953" spans="1:7" x14ac:dyDescent="0.35">
      <c r="A4953" t="s">
        <v>1634</v>
      </c>
      <c r="B4953" t="s">
        <v>998</v>
      </c>
      <c r="C4953" t="s">
        <v>957</v>
      </c>
      <c r="D4953">
        <v>4</v>
      </c>
      <c r="E4953">
        <v>1200</v>
      </c>
      <c r="F4953">
        <v>36000</v>
      </c>
      <c r="G4953" s="1">
        <f t="shared" si="77"/>
        <v>3.6</v>
      </c>
    </row>
    <row r="4954" spans="1:7" x14ac:dyDescent="0.35">
      <c r="A4954" t="s">
        <v>1634</v>
      </c>
      <c r="B4954" t="s">
        <v>998</v>
      </c>
      <c r="C4954" t="s">
        <v>957</v>
      </c>
      <c r="D4954">
        <v>4</v>
      </c>
      <c r="E4954">
        <v>600</v>
      </c>
      <c r="F4954">
        <v>9000</v>
      </c>
      <c r="G4954" s="1">
        <f t="shared" si="77"/>
        <v>0.9</v>
      </c>
    </row>
    <row r="4955" spans="1:7" x14ac:dyDescent="0.35">
      <c r="A4955" t="s">
        <v>1634</v>
      </c>
      <c r="B4955" t="s">
        <v>998</v>
      </c>
      <c r="C4955" t="s">
        <v>957</v>
      </c>
      <c r="D4955">
        <v>4</v>
      </c>
      <c r="E4955">
        <v>180</v>
      </c>
      <c r="F4955">
        <v>1800</v>
      </c>
      <c r="G4955" s="1">
        <f t="shared" si="77"/>
        <v>0.18</v>
      </c>
    </row>
    <row r="4956" spans="1:7" x14ac:dyDescent="0.35">
      <c r="A4956" t="s">
        <v>1634</v>
      </c>
      <c r="B4956" t="s">
        <v>998</v>
      </c>
      <c r="C4956" t="s">
        <v>957</v>
      </c>
      <c r="D4956">
        <v>5</v>
      </c>
      <c r="E4956">
        <v>2520</v>
      </c>
      <c r="F4956">
        <v>124200</v>
      </c>
      <c r="G4956" s="1">
        <f t="shared" si="77"/>
        <v>12.42</v>
      </c>
    </row>
    <row r="4957" spans="1:7" x14ac:dyDescent="0.35">
      <c r="A4957" t="s">
        <v>1634</v>
      </c>
      <c r="B4957" t="s">
        <v>998</v>
      </c>
      <c r="C4957" t="s">
        <v>957</v>
      </c>
      <c r="D4957">
        <v>4</v>
      </c>
      <c r="E4957">
        <v>660</v>
      </c>
      <c r="F4957">
        <v>15300</v>
      </c>
      <c r="G4957" s="1">
        <f t="shared" si="77"/>
        <v>1.53</v>
      </c>
    </row>
    <row r="4958" spans="1:7" x14ac:dyDescent="0.35">
      <c r="A4958" t="s">
        <v>1634</v>
      </c>
      <c r="B4958" t="s">
        <v>998</v>
      </c>
      <c r="C4958" t="s">
        <v>957</v>
      </c>
      <c r="D4958">
        <v>4</v>
      </c>
      <c r="E4958">
        <v>540</v>
      </c>
      <c r="F4958">
        <v>8100</v>
      </c>
      <c r="G4958" s="1">
        <f t="shared" si="77"/>
        <v>0.81</v>
      </c>
    </row>
    <row r="4959" spans="1:7" x14ac:dyDescent="0.35">
      <c r="A4959" t="s">
        <v>1634</v>
      </c>
      <c r="B4959" t="s">
        <v>998</v>
      </c>
      <c r="C4959" t="s">
        <v>957</v>
      </c>
      <c r="D4959">
        <v>5</v>
      </c>
      <c r="E4959">
        <v>8040</v>
      </c>
      <c r="F4959">
        <v>314100</v>
      </c>
      <c r="G4959" s="1">
        <f t="shared" si="77"/>
        <v>31.41</v>
      </c>
    </row>
    <row r="4960" spans="1:7" x14ac:dyDescent="0.35">
      <c r="A4960" t="s">
        <v>1634</v>
      </c>
      <c r="B4960" t="s">
        <v>998</v>
      </c>
      <c r="C4960" t="s">
        <v>957</v>
      </c>
      <c r="D4960">
        <v>4</v>
      </c>
      <c r="E4960">
        <v>1080</v>
      </c>
      <c r="F4960">
        <v>20700</v>
      </c>
      <c r="G4960" s="1">
        <f t="shared" si="77"/>
        <v>2.0699999999999998</v>
      </c>
    </row>
    <row r="4961" spans="1:7" x14ac:dyDescent="0.35">
      <c r="A4961" t="s">
        <v>1634</v>
      </c>
      <c r="B4961" t="s">
        <v>998</v>
      </c>
      <c r="C4961" t="s">
        <v>957</v>
      </c>
      <c r="D4961">
        <v>4</v>
      </c>
      <c r="E4961">
        <v>180</v>
      </c>
      <c r="F4961">
        <v>1800</v>
      </c>
      <c r="G4961" s="1">
        <f t="shared" si="77"/>
        <v>0.18</v>
      </c>
    </row>
    <row r="4962" spans="1:7" x14ac:dyDescent="0.35">
      <c r="A4962" t="s">
        <v>1634</v>
      </c>
      <c r="B4962" t="s">
        <v>998</v>
      </c>
      <c r="C4962" t="s">
        <v>957</v>
      </c>
      <c r="D4962">
        <v>5</v>
      </c>
      <c r="E4962">
        <v>3240</v>
      </c>
      <c r="F4962">
        <v>106200</v>
      </c>
      <c r="G4962" s="1">
        <f t="shared" si="77"/>
        <v>10.62</v>
      </c>
    </row>
    <row r="4963" spans="1:7" x14ac:dyDescent="0.35">
      <c r="A4963" t="s">
        <v>1634</v>
      </c>
      <c r="B4963" t="s">
        <v>998</v>
      </c>
      <c r="C4963" t="s">
        <v>957</v>
      </c>
      <c r="D4963">
        <v>4</v>
      </c>
      <c r="E4963">
        <v>120</v>
      </c>
      <c r="F4963">
        <v>900</v>
      </c>
      <c r="G4963" s="1">
        <f t="shared" si="77"/>
        <v>0.09</v>
      </c>
    </row>
    <row r="4964" spans="1:7" x14ac:dyDescent="0.35">
      <c r="A4964" t="s">
        <v>1634</v>
      </c>
      <c r="B4964" t="s">
        <v>998</v>
      </c>
      <c r="C4964" t="s">
        <v>957</v>
      </c>
      <c r="D4964">
        <v>5</v>
      </c>
      <c r="E4964">
        <v>349320</v>
      </c>
      <c r="F4964">
        <v>728473500</v>
      </c>
      <c r="G4964" s="1">
        <f t="shared" si="77"/>
        <v>72847.350000000006</v>
      </c>
    </row>
    <row r="4965" spans="1:7" x14ac:dyDescent="0.35">
      <c r="A4965" t="s">
        <v>1634</v>
      </c>
      <c r="B4965" t="s">
        <v>998</v>
      </c>
      <c r="C4965" t="s">
        <v>957</v>
      </c>
      <c r="D4965">
        <v>4</v>
      </c>
      <c r="E4965">
        <v>2940</v>
      </c>
      <c r="F4965">
        <v>212400</v>
      </c>
      <c r="G4965" s="1">
        <f t="shared" si="77"/>
        <v>21.24</v>
      </c>
    </row>
    <row r="4966" spans="1:7" x14ac:dyDescent="0.35">
      <c r="A4966" t="s">
        <v>1634</v>
      </c>
      <c r="B4966" t="s">
        <v>998</v>
      </c>
      <c r="C4966" t="s">
        <v>957</v>
      </c>
      <c r="D4966">
        <v>5</v>
      </c>
      <c r="E4966">
        <v>4980</v>
      </c>
      <c r="F4966">
        <v>213300</v>
      </c>
      <c r="G4966" s="1">
        <f t="shared" si="77"/>
        <v>21.33</v>
      </c>
    </row>
    <row r="4967" spans="1:7" x14ac:dyDescent="0.35">
      <c r="A4967" t="s">
        <v>1634</v>
      </c>
      <c r="B4967" t="s">
        <v>998</v>
      </c>
      <c r="C4967" t="s">
        <v>957</v>
      </c>
      <c r="D4967">
        <v>5</v>
      </c>
      <c r="E4967">
        <v>3120</v>
      </c>
      <c r="F4967">
        <v>140400</v>
      </c>
      <c r="G4967" s="1">
        <f t="shared" si="77"/>
        <v>14.04</v>
      </c>
    </row>
    <row r="4968" spans="1:7" x14ac:dyDescent="0.35">
      <c r="A4968" t="s">
        <v>1634</v>
      </c>
      <c r="B4968" t="s">
        <v>998</v>
      </c>
      <c r="C4968" t="s">
        <v>957</v>
      </c>
      <c r="D4968">
        <v>5</v>
      </c>
      <c r="E4968">
        <v>3480</v>
      </c>
      <c r="F4968">
        <v>105300</v>
      </c>
      <c r="G4968" s="1">
        <f t="shared" si="77"/>
        <v>10.53</v>
      </c>
    </row>
    <row r="4969" spans="1:7" x14ac:dyDescent="0.35">
      <c r="A4969" t="s">
        <v>1634</v>
      </c>
      <c r="B4969" t="s">
        <v>998</v>
      </c>
      <c r="C4969" t="s">
        <v>957</v>
      </c>
      <c r="D4969">
        <v>5</v>
      </c>
      <c r="E4969">
        <v>2100</v>
      </c>
      <c r="F4969">
        <v>102600</v>
      </c>
      <c r="G4969" s="1">
        <f t="shared" si="77"/>
        <v>10.26</v>
      </c>
    </row>
    <row r="4970" spans="1:7" x14ac:dyDescent="0.35">
      <c r="A4970" t="s">
        <v>1634</v>
      </c>
      <c r="B4970" t="s">
        <v>998</v>
      </c>
      <c r="C4970" t="s">
        <v>957</v>
      </c>
      <c r="D4970">
        <v>4</v>
      </c>
      <c r="E4970">
        <v>120</v>
      </c>
      <c r="F4970">
        <v>900</v>
      </c>
      <c r="G4970" s="1">
        <f t="shared" si="77"/>
        <v>0.09</v>
      </c>
    </row>
    <row r="4971" spans="1:7" x14ac:dyDescent="0.35">
      <c r="A4971" t="s">
        <v>1634</v>
      </c>
      <c r="B4971" t="s">
        <v>998</v>
      </c>
      <c r="C4971" t="s">
        <v>957</v>
      </c>
      <c r="D4971">
        <v>5</v>
      </c>
      <c r="E4971">
        <v>3120</v>
      </c>
      <c r="F4971">
        <v>207000</v>
      </c>
      <c r="G4971" s="1">
        <f t="shared" si="77"/>
        <v>20.7</v>
      </c>
    </row>
    <row r="4972" spans="1:7" x14ac:dyDescent="0.35">
      <c r="A4972" t="s">
        <v>1634</v>
      </c>
      <c r="B4972" t="s">
        <v>998</v>
      </c>
      <c r="C4972" t="s">
        <v>957</v>
      </c>
      <c r="D4972">
        <v>5</v>
      </c>
      <c r="E4972">
        <v>6120</v>
      </c>
      <c r="F4972">
        <v>234000</v>
      </c>
      <c r="G4972" s="1">
        <f t="shared" si="77"/>
        <v>23.4</v>
      </c>
    </row>
    <row r="4973" spans="1:7" x14ac:dyDescent="0.35">
      <c r="A4973" t="s">
        <v>1634</v>
      </c>
      <c r="B4973" t="s">
        <v>998</v>
      </c>
      <c r="C4973" t="s">
        <v>957</v>
      </c>
      <c r="D4973">
        <v>5</v>
      </c>
      <c r="E4973">
        <v>33660</v>
      </c>
      <c r="F4973">
        <v>50393700</v>
      </c>
      <c r="G4973" s="1">
        <f t="shared" si="77"/>
        <v>5039.37</v>
      </c>
    </row>
    <row r="4974" spans="1:7" x14ac:dyDescent="0.35">
      <c r="A4974" t="s">
        <v>1634</v>
      </c>
      <c r="B4974" t="s">
        <v>998</v>
      </c>
      <c r="C4974" t="s">
        <v>957</v>
      </c>
      <c r="D4974">
        <v>5</v>
      </c>
      <c r="E4974">
        <v>14100</v>
      </c>
      <c r="F4974">
        <v>2769300</v>
      </c>
      <c r="G4974" s="1">
        <f t="shared" si="77"/>
        <v>276.93</v>
      </c>
    </row>
    <row r="4975" spans="1:7" x14ac:dyDescent="0.35">
      <c r="A4975" t="s">
        <v>1634</v>
      </c>
      <c r="B4975" t="s">
        <v>998</v>
      </c>
      <c r="C4975" t="s">
        <v>957</v>
      </c>
      <c r="D4975">
        <v>4</v>
      </c>
      <c r="E4975">
        <v>120</v>
      </c>
      <c r="F4975">
        <v>900</v>
      </c>
      <c r="G4975" s="1">
        <f t="shared" si="77"/>
        <v>0.09</v>
      </c>
    </row>
    <row r="4976" spans="1:7" x14ac:dyDescent="0.35">
      <c r="A4976" t="s">
        <v>1634</v>
      </c>
      <c r="B4976" t="s">
        <v>998</v>
      </c>
      <c r="C4976" t="s">
        <v>957</v>
      </c>
      <c r="D4976">
        <v>5</v>
      </c>
      <c r="E4976">
        <v>6360</v>
      </c>
      <c r="F4976">
        <v>384300</v>
      </c>
      <c r="G4976" s="1">
        <f t="shared" si="77"/>
        <v>38.43</v>
      </c>
    </row>
    <row r="4977" spans="1:7" x14ac:dyDescent="0.35">
      <c r="A4977" t="s">
        <v>1634</v>
      </c>
      <c r="B4977" t="s">
        <v>998</v>
      </c>
      <c r="C4977" t="s">
        <v>957</v>
      </c>
      <c r="D4977">
        <v>5</v>
      </c>
      <c r="E4977">
        <v>6960</v>
      </c>
      <c r="F4977">
        <v>260100</v>
      </c>
      <c r="G4977" s="1">
        <f t="shared" si="77"/>
        <v>26.01</v>
      </c>
    </row>
    <row r="4978" spans="1:7" x14ac:dyDescent="0.35">
      <c r="A4978" t="s">
        <v>1634</v>
      </c>
      <c r="B4978" t="s">
        <v>998</v>
      </c>
      <c r="C4978" t="s">
        <v>957</v>
      </c>
      <c r="D4978">
        <v>5</v>
      </c>
      <c r="E4978">
        <v>6900</v>
      </c>
      <c r="F4978">
        <v>383400</v>
      </c>
      <c r="G4978" s="1">
        <f t="shared" si="77"/>
        <v>38.340000000000003</v>
      </c>
    </row>
    <row r="4979" spans="1:7" x14ac:dyDescent="0.35">
      <c r="A4979" t="s">
        <v>1634</v>
      </c>
      <c r="B4979" t="s">
        <v>998</v>
      </c>
      <c r="C4979" t="s">
        <v>957</v>
      </c>
      <c r="D4979">
        <v>4</v>
      </c>
      <c r="E4979">
        <v>120</v>
      </c>
      <c r="F4979">
        <v>900</v>
      </c>
      <c r="G4979" s="1">
        <f t="shared" si="77"/>
        <v>0.09</v>
      </c>
    </row>
    <row r="4980" spans="1:7" x14ac:dyDescent="0.35">
      <c r="A4980" t="s">
        <v>1634</v>
      </c>
      <c r="B4980" t="s">
        <v>998</v>
      </c>
      <c r="C4980" t="s">
        <v>957</v>
      </c>
      <c r="D4980">
        <v>4</v>
      </c>
      <c r="E4980">
        <v>480</v>
      </c>
      <c r="F4980">
        <v>7200</v>
      </c>
      <c r="G4980" s="1">
        <f t="shared" si="77"/>
        <v>0.72</v>
      </c>
    </row>
    <row r="4981" spans="1:7" x14ac:dyDescent="0.35">
      <c r="A4981" t="s">
        <v>1634</v>
      </c>
      <c r="B4981" t="s">
        <v>998</v>
      </c>
      <c r="C4981" t="s">
        <v>957</v>
      </c>
      <c r="D4981">
        <v>4</v>
      </c>
      <c r="E4981">
        <v>360</v>
      </c>
      <c r="F4981">
        <v>5400</v>
      </c>
      <c r="G4981" s="1">
        <f t="shared" si="77"/>
        <v>0.54</v>
      </c>
    </row>
    <row r="4982" spans="1:7" x14ac:dyDescent="0.35">
      <c r="A4982" t="s">
        <v>1634</v>
      </c>
      <c r="B4982" t="s">
        <v>998</v>
      </c>
      <c r="C4982" t="s">
        <v>957</v>
      </c>
      <c r="D4982">
        <v>5</v>
      </c>
      <c r="E4982">
        <v>9420</v>
      </c>
      <c r="F4982">
        <v>543600</v>
      </c>
      <c r="G4982" s="1">
        <f t="shared" si="77"/>
        <v>54.36</v>
      </c>
    </row>
    <row r="4983" spans="1:7" x14ac:dyDescent="0.35">
      <c r="A4983" t="s">
        <v>1634</v>
      </c>
      <c r="B4983" t="s">
        <v>998</v>
      </c>
      <c r="C4983" t="s">
        <v>957</v>
      </c>
      <c r="D4983">
        <v>5</v>
      </c>
      <c r="E4983">
        <v>8640</v>
      </c>
      <c r="F4983">
        <v>900000</v>
      </c>
      <c r="G4983" s="1">
        <f t="shared" si="77"/>
        <v>90</v>
      </c>
    </row>
    <row r="4984" spans="1:7" x14ac:dyDescent="0.35">
      <c r="A4984" t="s">
        <v>1634</v>
      </c>
      <c r="B4984" t="s">
        <v>998</v>
      </c>
      <c r="C4984" t="s">
        <v>957</v>
      </c>
      <c r="D4984">
        <v>5</v>
      </c>
      <c r="E4984">
        <v>5520</v>
      </c>
      <c r="F4984">
        <v>170100</v>
      </c>
      <c r="G4984" s="1">
        <f t="shared" si="77"/>
        <v>17.010000000000002</v>
      </c>
    </row>
    <row r="4985" spans="1:7" x14ac:dyDescent="0.35">
      <c r="A4985" t="s">
        <v>1634</v>
      </c>
      <c r="B4985" t="s">
        <v>998</v>
      </c>
      <c r="C4985" t="s">
        <v>957</v>
      </c>
      <c r="D4985">
        <v>5</v>
      </c>
      <c r="E4985">
        <v>10260</v>
      </c>
      <c r="F4985">
        <v>586800</v>
      </c>
      <c r="G4985" s="1">
        <f t="shared" si="77"/>
        <v>58.68</v>
      </c>
    </row>
    <row r="4986" spans="1:7" x14ac:dyDescent="0.35">
      <c r="A4986" t="s">
        <v>1634</v>
      </c>
      <c r="B4986" t="s">
        <v>998</v>
      </c>
      <c r="C4986" t="s">
        <v>957</v>
      </c>
      <c r="D4986">
        <v>5</v>
      </c>
      <c r="E4986">
        <v>6000</v>
      </c>
      <c r="F4986">
        <v>286200</v>
      </c>
      <c r="G4986" s="1">
        <f t="shared" si="77"/>
        <v>28.62</v>
      </c>
    </row>
    <row r="4987" spans="1:7" x14ac:dyDescent="0.35">
      <c r="A4987" t="s">
        <v>1634</v>
      </c>
      <c r="B4987" t="s">
        <v>998</v>
      </c>
      <c r="C4987" t="s">
        <v>957</v>
      </c>
      <c r="D4987">
        <v>5</v>
      </c>
      <c r="E4987">
        <v>3360</v>
      </c>
      <c r="F4987">
        <v>240300</v>
      </c>
      <c r="G4987" s="1">
        <f t="shared" si="77"/>
        <v>24.03</v>
      </c>
    </row>
    <row r="4988" spans="1:7" x14ac:dyDescent="0.35">
      <c r="A4988" t="s">
        <v>1634</v>
      </c>
      <c r="B4988" t="s">
        <v>998</v>
      </c>
      <c r="C4988" t="s">
        <v>957</v>
      </c>
      <c r="D4988">
        <v>5</v>
      </c>
      <c r="E4988">
        <v>10800</v>
      </c>
      <c r="F4988">
        <v>1027800</v>
      </c>
      <c r="G4988" s="1">
        <f t="shared" si="77"/>
        <v>102.78</v>
      </c>
    </row>
    <row r="4989" spans="1:7" x14ac:dyDescent="0.35">
      <c r="A4989" t="s">
        <v>1634</v>
      </c>
      <c r="B4989" t="s">
        <v>998</v>
      </c>
      <c r="C4989" t="s">
        <v>957</v>
      </c>
      <c r="D4989">
        <v>5</v>
      </c>
      <c r="E4989">
        <v>8940</v>
      </c>
      <c r="F4989">
        <v>383400</v>
      </c>
      <c r="G4989" s="1">
        <f t="shared" si="77"/>
        <v>38.340000000000003</v>
      </c>
    </row>
    <row r="4990" spans="1:7" x14ac:dyDescent="0.35">
      <c r="A4990" t="s">
        <v>1634</v>
      </c>
      <c r="B4990" t="s">
        <v>998</v>
      </c>
      <c r="C4990" t="s">
        <v>957</v>
      </c>
      <c r="D4990">
        <v>5</v>
      </c>
      <c r="E4990">
        <v>4800</v>
      </c>
      <c r="F4990">
        <v>160200</v>
      </c>
      <c r="G4990" s="1">
        <f t="shared" si="77"/>
        <v>16.02</v>
      </c>
    </row>
    <row r="4991" spans="1:7" x14ac:dyDescent="0.35">
      <c r="A4991" t="s">
        <v>1634</v>
      </c>
      <c r="B4991" t="s">
        <v>998</v>
      </c>
      <c r="C4991" t="s">
        <v>957</v>
      </c>
      <c r="D4991">
        <v>5</v>
      </c>
      <c r="E4991">
        <v>3300</v>
      </c>
      <c r="F4991">
        <v>182700</v>
      </c>
      <c r="G4991" s="1">
        <f t="shared" si="77"/>
        <v>18.27</v>
      </c>
    </row>
    <row r="4992" spans="1:7" x14ac:dyDescent="0.35">
      <c r="A4992" t="s">
        <v>1634</v>
      </c>
      <c r="B4992" t="s">
        <v>998</v>
      </c>
      <c r="C4992" t="s">
        <v>957</v>
      </c>
      <c r="D4992">
        <v>4</v>
      </c>
      <c r="E4992">
        <v>360</v>
      </c>
      <c r="F4992">
        <v>4500</v>
      </c>
      <c r="G4992" s="1">
        <f t="shared" si="77"/>
        <v>0.45</v>
      </c>
    </row>
    <row r="4993" spans="1:7" x14ac:dyDescent="0.35">
      <c r="A4993" t="s">
        <v>1634</v>
      </c>
      <c r="B4993" t="s">
        <v>998</v>
      </c>
      <c r="C4993" t="s">
        <v>957</v>
      </c>
      <c r="D4993">
        <v>4</v>
      </c>
      <c r="E4993">
        <v>120</v>
      </c>
      <c r="F4993">
        <v>900</v>
      </c>
      <c r="G4993" s="1">
        <f t="shared" si="77"/>
        <v>0.09</v>
      </c>
    </row>
    <row r="4994" spans="1:7" x14ac:dyDescent="0.35">
      <c r="A4994" t="s">
        <v>1634</v>
      </c>
      <c r="B4994" t="s">
        <v>998</v>
      </c>
      <c r="C4994" t="s">
        <v>957</v>
      </c>
      <c r="D4994">
        <v>5</v>
      </c>
      <c r="E4994">
        <v>18240</v>
      </c>
      <c r="F4994">
        <v>1260000</v>
      </c>
      <c r="G4994" s="1">
        <f t="shared" si="77"/>
        <v>126</v>
      </c>
    </row>
    <row r="4995" spans="1:7" x14ac:dyDescent="0.35">
      <c r="A4995" t="s">
        <v>1634</v>
      </c>
      <c r="B4995" t="s">
        <v>998</v>
      </c>
      <c r="C4995" t="s">
        <v>957</v>
      </c>
      <c r="D4995">
        <v>5</v>
      </c>
      <c r="E4995">
        <v>3120</v>
      </c>
      <c r="F4995">
        <v>116100</v>
      </c>
      <c r="G4995" s="1">
        <f t="shared" ref="G4995:G5058" si="78">+F4995/10000</f>
        <v>11.61</v>
      </c>
    </row>
    <row r="4996" spans="1:7" x14ac:dyDescent="0.35">
      <c r="A4996" t="s">
        <v>1634</v>
      </c>
      <c r="B4996" t="s">
        <v>998</v>
      </c>
      <c r="C4996" t="s">
        <v>957</v>
      </c>
      <c r="D4996">
        <v>5</v>
      </c>
      <c r="E4996">
        <v>32400</v>
      </c>
      <c r="F4996">
        <v>50266800</v>
      </c>
      <c r="G4996" s="1">
        <f t="shared" si="78"/>
        <v>5026.68</v>
      </c>
    </row>
    <row r="4997" spans="1:7" x14ac:dyDescent="0.35">
      <c r="A4997" t="s">
        <v>1634</v>
      </c>
      <c r="B4997" t="s">
        <v>998</v>
      </c>
      <c r="C4997" t="s">
        <v>957</v>
      </c>
      <c r="D4997">
        <v>4</v>
      </c>
      <c r="E4997">
        <v>3180</v>
      </c>
      <c r="F4997">
        <v>109800</v>
      </c>
      <c r="G4997" s="1">
        <f t="shared" si="78"/>
        <v>10.98</v>
      </c>
    </row>
    <row r="4998" spans="1:7" x14ac:dyDescent="0.35">
      <c r="A4998" t="s">
        <v>1634</v>
      </c>
      <c r="B4998" t="s">
        <v>998</v>
      </c>
      <c r="C4998" t="s">
        <v>957</v>
      </c>
      <c r="D4998">
        <v>5</v>
      </c>
      <c r="E4998">
        <v>16558.495568999999</v>
      </c>
      <c r="F4998">
        <v>1110986.6972610001</v>
      </c>
      <c r="G4998" s="1">
        <f t="shared" si="78"/>
        <v>111.0986697261</v>
      </c>
    </row>
    <row r="4999" spans="1:7" x14ac:dyDescent="0.35">
      <c r="A4999" t="s">
        <v>1634</v>
      </c>
      <c r="B4999" t="s">
        <v>998</v>
      </c>
      <c r="C4999" t="s">
        <v>957</v>
      </c>
      <c r="D4999">
        <v>5</v>
      </c>
      <c r="E4999">
        <v>27480</v>
      </c>
      <c r="F4999">
        <v>2205000</v>
      </c>
      <c r="G4999" s="1">
        <f t="shared" si="78"/>
        <v>220.5</v>
      </c>
    </row>
    <row r="5000" spans="1:7" x14ac:dyDescent="0.35">
      <c r="A5000" t="s">
        <v>1634</v>
      </c>
      <c r="B5000" t="s">
        <v>998</v>
      </c>
      <c r="C5000" t="s">
        <v>957</v>
      </c>
      <c r="D5000">
        <v>5</v>
      </c>
      <c r="E5000">
        <v>14160</v>
      </c>
      <c r="F5000">
        <v>822600</v>
      </c>
      <c r="G5000" s="1">
        <f t="shared" si="78"/>
        <v>82.26</v>
      </c>
    </row>
    <row r="5001" spans="1:7" x14ac:dyDescent="0.35">
      <c r="A5001" t="s">
        <v>1634</v>
      </c>
      <c r="B5001" t="s">
        <v>998</v>
      </c>
      <c r="C5001" t="s">
        <v>957</v>
      </c>
      <c r="D5001">
        <v>5</v>
      </c>
      <c r="E5001">
        <v>5880</v>
      </c>
      <c r="F5001">
        <v>286200</v>
      </c>
      <c r="G5001" s="1">
        <f t="shared" si="78"/>
        <v>28.62</v>
      </c>
    </row>
    <row r="5002" spans="1:7" x14ac:dyDescent="0.35">
      <c r="A5002" t="s">
        <v>1634</v>
      </c>
      <c r="B5002" t="s">
        <v>998</v>
      </c>
      <c r="C5002" t="s">
        <v>957</v>
      </c>
      <c r="D5002">
        <v>5</v>
      </c>
      <c r="E5002">
        <v>3180</v>
      </c>
      <c r="F5002">
        <v>105300</v>
      </c>
      <c r="G5002" s="1">
        <f t="shared" si="78"/>
        <v>10.53</v>
      </c>
    </row>
    <row r="5003" spans="1:7" x14ac:dyDescent="0.35">
      <c r="A5003" t="s">
        <v>1634</v>
      </c>
      <c r="B5003" t="s">
        <v>998</v>
      </c>
      <c r="C5003" t="s">
        <v>957</v>
      </c>
      <c r="D5003">
        <v>5</v>
      </c>
      <c r="E5003">
        <v>3960</v>
      </c>
      <c r="F5003">
        <v>188100</v>
      </c>
      <c r="G5003" s="1">
        <f t="shared" si="78"/>
        <v>18.809999999999999</v>
      </c>
    </row>
    <row r="5004" spans="1:7" x14ac:dyDescent="0.35">
      <c r="A5004" t="s">
        <v>1634</v>
      </c>
      <c r="B5004" t="s">
        <v>998</v>
      </c>
      <c r="C5004" t="s">
        <v>957</v>
      </c>
      <c r="D5004">
        <v>5</v>
      </c>
      <c r="E5004">
        <v>3780</v>
      </c>
      <c r="F5004">
        <v>200700</v>
      </c>
      <c r="G5004" s="1">
        <f t="shared" si="78"/>
        <v>20.07</v>
      </c>
    </row>
    <row r="5005" spans="1:7" x14ac:dyDescent="0.35">
      <c r="A5005" t="s">
        <v>1634</v>
      </c>
      <c r="B5005" t="s">
        <v>998</v>
      </c>
      <c r="C5005" t="s">
        <v>957</v>
      </c>
      <c r="D5005">
        <v>4</v>
      </c>
      <c r="E5005">
        <v>360</v>
      </c>
      <c r="F5005">
        <v>6300</v>
      </c>
      <c r="G5005" s="1">
        <f t="shared" si="78"/>
        <v>0.63</v>
      </c>
    </row>
    <row r="5006" spans="1:7" x14ac:dyDescent="0.35">
      <c r="A5006" t="s">
        <v>1634</v>
      </c>
      <c r="B5006" t="s">
        <v>998</v>
      </c>
      <c r="C5006" t="s">
        <v>957</v>
      </c>
      <c r="D5006">
        <v>5</v>
      </c>
      <c r="E5006">
        <v>5280</v>
      </c>
      <c r="F5006">
        <v>349200</v>
      </c>
      <c r="G5006" s="1">
        <f t="shared" si="78"/>
        <v>34.92</v>
      </c>
    </row>
    <row r="5007" spans="1:7" x14ac:dyDescent="0.35">
      <c r="A5007" t="s">
        <v>1634</v>
      </c>
      <c r="B5007" t="s">
        <v>998</v>
      </c>
      <c r="C5007" t="s">
        <v>957</v>
      </c>
      <c r="D5007">
        <v>5</v>
      </c>
      <c r="E5007">
        <v>7260</v>
      </c>
      <c r="F5007">
        <v>297900</v>
      </c>
      <c r="G5007" s="1">
        <f t="shared" si="78"/>
        <v>29.79</v>
      </c>
    </row>
    <row r="5008" spans="1:7" x14ac:dyDescent="0.35">
      <c r="A5008" t="s">
        <v>1634</v>
      </c>
      <c r="B5008" t="s">
        <v>998</v>
      </c>
      <c r="C5008" t="s">
        <v>957</v>
      </c>
      <c r="D5008">
        <v>4</v>
      </c>
      <c r="E5008">
        <v>180</v>
      </c>
      <c r="F5008">
        <v>1800</v>
      </c>
      <c r="G5008" s="1">
        <f t="shared" si="78"/>
        <v>0.18</v>
      </c>
    </row>
    <row r="5009" spans="1:7" x14ac:dyDescent="0.35">
      <c r="A5009" t="s">
        <v>1634</v>
      </c>
      <c r="B5009" t="s">
        <v>998</v>
      </c>
      <c r="C5009" t="s">
        <v>957</v>
      </c>
      <c r="D5009">
        <v>5</v>
      </c>
      <c r="E5009">
        <v>11220</v>
      </c>
      <c r="F5009">
        <v>911700</v>
      </c>
      <c r="G5009" s="1">
        <f t="shared" si="78"/>
        <v>91.17</v>
      </c>
    </row>
    <row r="5010" spans="1:7" x14ac:dyDescent="0.35">
      <c r="A5010" t="s">
        <v>1634</v>
      </c>
      <c r="B5010" t="s">
        <v>998</v>
      </c>
      <c r="C5010" t="s">
        <v>957</v>
      </c>
      <c r="D5010">
        <v>5</v>
      </c>
      <c r="E5010">
        <v>7860</v>
      </c>
      <c r="F5010">
        <v>368100</v>
      </c>
      <c r="G5010" s="1">
        <f t="shared" si="78"/>
        <v>36.81</v>
      </c>
    </row>
    <row r="5011" spans="1:7" x14ac:dyDescent="0.35">
      <c r="A5011" t="s">
        <v>1634</v>
      </c>
      <c r="B5011" t="s">
        <v>998</v>
      </c>
      <c r="C5011" t="s">
        <v>957</v>
      </c>
      <c r="D5011">
        <v>5</v>
      </c>
      <c r="E5011">
        <v>8940</v>
      </c>
      <c r="F5011">
        <v>445500</v>
      </c>
      <c r="G5011" s="1">
        <f t="shared" si="78"/>
        <v>44.55</v>
      </c>
    </row>
    <row r="5012" spans="1:7" x14ac:dyDescent="0.35">
      <c r="A5012" t="s">
        <v>1634</v>
      </c>
      <c r="B5012" t="s">
        <v>998</v>
      </c>
      <c r="C5012" t="s">
        <v>957</v>
      </c>
      <c r="D5012">
        <v>4</v>
      </c>
      <c r="E5012">
        <v>4980</v>
      </c>
      <c r="F5012">
        <v>345600</v>
      </c>
      <c r="G5012" s="1">
        <f t="shared" si="78"/>
        <v>34.56</v>
      </c>
    </row>
    <row r="5013" spans="1:7" x14ac:dyDescent="0.35">
      <c r="A5013" t="s">
        <v>1634</v>
      </c>
      <c r="B5013" t="s">
        <v>998</v>
      </c>
      <c r="C5013" t="s">
        <v>957</v>
      </c>
      <c r="D5013">
        <v>5</v>
      </c>
      <c r="E5013">
        <v>5869.6559859999998</v>
      </c>
      <c r="F5013">
        <v>604517.61139500001</v>
      </c>
      <c r="G5013" s="1">
        <f t="shared" si="78"/>
        <v>60.4517611395</v>
      </c>
    </row>
    <row r="5014" spans="1:7" x14ac:dyDescent="0.35">
      <c r="A5014" t="s">
        <v>1634</v>
      </c>
      <c r="B5014" t="s">
        <v>998</v>
      </c>
      <c r="C5014" t="s">
        <v>957</v>
      </c>
      <c r="D5014">
        <v>5</v>
      </c>
      <c r="E5014">
        <v>9420</v>
      </c>
      <c r="F5014">
        <v>513900</v>
      </c>
      <c r="G5014" s="1">
        <f t="shared" si="78"/>
        <v>51.39</v>
      </c>
    </row>
    <row r="5015" spans="1:7" x14ac:dyDescent="0.35">
      <c r="A5015" t="s">
        <v>1634</v>
      </c>
      <c r="B5015" t="s">
        <v>998</v>
      </c>
      <c r="C5015" t="s">
        <v>957</v>
      </c>
      <c r="D5015">
        <v>5</v>
      </c>
      <c r="E5015">
        <v>4500</v>
      </c>
      <c r="F5015">
        <v>144000</v>
      </c>
      <c r="G5015" s="1">
        <f t="shared" si="78"/>
        <v>14.4</v>
      </c>
    </row>
    <row r="5016" spans="1:7" x14ac:dyDescent="0.35">
      <c r="A5016" t="s">
        <v>1634</v>
      </c>
      <c r="B5016" t="s">
        <v>998</v>
      </c>
      <c r="C5016" t="s">
        <v>957</v>
      </c>
      <c r="D5016">
        <v>5</v>
      </c>
      <c r="E5016">
        <v>9900</v>
      </c>
      <c r="F5016">
        <v>522900</v>
      </c>
      <c r="G5016" s="1">
        <f t="shared" si="78"/>
        <v>52.29</v>
      </c>
    </row>
    <row r="5017" spans="1:7" x14ac:dyDescent="0.35">
      <c r="A5017" t="s">
        <v>1634</v>
      </c>
      <c r="B5017" t="s">
        <v>998</v>
      </c>
      <c r="C5017" t="s">
        <v>957</v>
      </c>
      <c r="D5017">
        <v>4</v>
      </c>
      <c r="E5017">
        <v>120</v>
      </c>
      <c r="F5017">
        <v>900</v>
      </c>
      <c r="G5017" s="1">
        <f t="shared" si="78"/>
        <v>0.09</v>
      </c>
    </row>
    <row r="5018" spans="1:7" x14ac:dyDescent="0.35">
      <c r="A5018" t="s">
        <v>1634</v>
      </c>
      <c r="B5018" t="s">
        <v>998</v>
      </c>
      <c r="C5018" t="s">
        <v>957</v>
      </c>
      <c r="D5018">
        <v>4</v>
      </c>
      <c r="E5018">
        <v>3780</v>
      </c>
      <c r="F5018">
        <v>270900</v>
      </c>
      <c r="G5018" s="1">
        <f t="shared" si="78"/>
        <v>27.09</v>
      </c>
    </row>
    <row r="5019" spans="1:7" x14ac:dyDescent="0.35">
      <c r="A5019" t="s">
        <v>1634</v>
      </c>
      <c r="B5019" t="s">
        <v>998</v>
      </c>
      <c r="C5019" t="s">
        <v>957</v>
      </c>
      <c r="D5019">
        <v>4</v>
      </c>
      <c r="E5019">
        <v>840</v>
      </c>
      <c r="F5019">
        <v>24300</v>
      </c>
      <c r="G5019" s="1">
        <f t="shared" si="78"/>
        <v>2.4300000000000002</v>
      </c>
    </row>
    <row r="5020" spans="1:7" x14ac:dyDescent="0.35">
      <c r="A5020" t="s">
        <v>1634</v>
      </c>
      <c r="B5020" t="s">
        <v>998</v>
      </c>
      <c r="C5020" t="s">
        <v>957</v>
      </c>
      <c r="D5020">
        <v>5</v>
      </c>
      <c r="E5020">
        <v>19080</v>
      </c>
      <c r="F5020">
        <v>869400</v>
      </c>
      <c r="G5020" s="1">
        <f t="shared" si="78"/>
        <v>86.94</v>
      </c>
    </row>
    <row r="5021" spans="1:7" x14ac:dyDescent="0.35">
      <c r="A5021" t="s">
        <v>1634</v>
      </c>
      <c r="B5021" t="s">
        <v>998</v>
      </c>
      <c r="C5021" t="s">
        <v>957</v>
      </c>
      <c r="D5021">
        <v>5</v>
      </c>
      <c r="E5021">
        <v>181662.40852500001</v>
      </c>
      <c r="F5021">
        <v>102046845.127367</v>
      </c>
      <c r="G5021" s="1">
        <f t="shared" si="78"/>
        <v>10204.6845127367</v>
      </c>
    </row>
    <row r="5022" spans="1:7" x14ac:dyDescent="0.35">
      <c r="A5022" t="s">
        <v>1634</v>
      </c>
      <c r="B5022" t="s">
        <v>998</v>
      </c>
      <c r="C5022" t="s">
        <v>957</v>
      </c>
      <c r="D5022">
        <v>4</v>
      </c>
      <c r="E5022">
        <v>1854444.9635069999</v>
      </c>
      <c r="F5022">
        <v>6449199570.8533001</v>
      </c>
      <c r="G5022" s="1">
        <f t="shared" si="78"/>
        <v>644919.95708533004</v>
      </c>
    </row>
    <row r="5023" spans="1:7" x14ac:dyDescent="0.35">
      <c r="A5023" t="s">
        <v>1634</v>
      </c>
      <c r="B5023" t="s">
        <v>998</v>
      </c>
      <c r="C5023" t="s">
        <v>957</v>
      </c>
      <c r="D5023">
        <v>5</v>
      </c>
      <c r="E5023">
        <v>433766.09623899998</v>
      </c>
      <c r="F5023">
        <v>433970101.37804699</v>
      </c>
      <c r="G5023" s="1">
        <f t="shared" si="78"/>
        <v>43397.010137804697</v>
      </c>
    </row>
    <row r="5024" spans="1:7" x14ac:dyDescent="0.35">
      <c r="A5024" t="s">
        <v>1634</v>
      </c>
      <c r="B5024" t="s">
        <v>998</v>
      </c>
      <c r="C5024" t="s">
        <v>957</v>
      </c>
      <c r="D5024">
        <v>3</v>
      </c>
      <c r="E5024">
        <v>382323.97242499999</v>
      </c>
      <c r="F5024">
        <v>2456411029.3647599</v>
      </c>
      <c r="G5024" s="1">
        <f t="shared" si="78"/>
        <v>245641.102936476</v>
      </c>
    </row>
    <row r="5025" spans="1:7" x14ac:dyDescent="0.35">
      <c r="A5025" t="s">
        <v>1634</v>
      </c>
      <c r="B5025" t="s">
        <v>998</v>
      </c>
      <c r="C5025" t="s">
        <v>957</v>
      </c>
      <c r="D5025">
        <v>5</v>
      </c>
      <c r="E5025">
        <v>2962.7458419999998</v>
      </c>
      <c r="F5025">
        <v>9410.8140930000009</v>
      </c>
      <c r="G5025" s="1">
        <f t="shared" si="78"/>
        <v>0.94108140930000006</v>
      </c>
    </row>
    <row r="5026" spans="1:7" x14ac:dyDescent="0.35">
      <c r="A5026" t="s">
        <v>1634</v>
      </c>
      <c r="B5026" t="s">
        <v>998</v>
      </c>
      <c r="C5026" t="s">
        <v>957</v>
      </c>
      <c r="D5026">
        <v>5</v>
      </c>
      <c r="E5026">
        <v>7491.2518609999997</v>
      </c>
      <c r="F5026">
        <v>24575.908594</v>
      </c>
      <c r="G5026" s="1">
        <f t="shared" si="78"/>
        <v>2.4575908594000002</v>
      </c>
    </row>
    <row r="5027" spans="1:7" x14ac:dyDescent="0.35">
      <c r="A5027" t="s">
        <v>1634</v>
      </c>
      <c r="B5027" t="s">
        <v>998</v>
      </c>
      <c r="C5027" t="s">
        <v>957</v>
      </c>
      <c r="D5027">
        <v>5</v>
      </c>
      <c r="E5027">
        <v>287.67116099999998</v>
      </c>
      <c r="F5027">
        <v>961.21410400000002</v>
      </c>
      <c r="G5027" s="1">
        <f t="shared" si="78"/>
        <v>9.6121410399999996E-2</v>
      </c>
    </row>
    <row r="5028" spans="1:7" x14ac:dyDescent="0.35">
      <c r="A5028" t="s">
        <v>1634</v>
      </c>
      <c r="B5028" t="s">
        <v>998</v>
      </c>
      <c r="C5028" t="s">
        <v>957</v>
      </c>
      <c r="D5028">
        <v>5</v>
      </c>
      <c r="E5028">
        <v>50120.039055000001</v>
      </c>
      <c r="F5028">
        <v>165105.80541</v>
      </c>
      <c r="G5028" s="1">
        <f t="shared" si="78"/>
        <v>16.510580540999999</v>
      </c>
    </row>
    <row r="5029" spans="1:7" x14ac:dyDescent="0.35">
      <c r="A5029" t="s">
        <v>1634</v>
      </c>
      <c r="B5029" t="s">
        <v>998</v>
      </c>
      <c r="C5029" t="s">
        <v>957</v>
      </c>
      <c r="D5029">
        <v>4</v>
      </c>
      <c r="E5029">
        <v>228620.15832799999</v>
      </c>
      <c r="F5029">
        <v>737727.92244600004</v>
      </c>
      <c r="G5029" s="1">
        <f t="shared" si="78"/>
        <v>73.772792244599998</v>
      </c>
    </row>
    <row r="5030" spans="1:7" x14ac:dyDescent="0.35">
      <c r="A5030" t="s">
        <v>1634</v>
      </c>
      <c r="B5030" t="s">
        <v>998</v>
      </c>
      <c r="C5030" t="s">
        <v>957</v>
      </c>
      <c r="D5030">
        <v>5</v>
      </c>
      <c r="E5030">
        <v>3841.3026100000002</v>
      </c>
      <c r="F5030">
        <v>12799.412340000001</v>
      </c>
      <c r="G5030" s="1">
        <f t="shared" si="78"/>
        <v>1.279941234</v>
      </c>
    </row>
    <row r="5031" spans="1:7" x14ac:dyDescent="0.35">
      <c r="A5031" t="s">
        <v>1634</v>
      </c>
      <c r="B5031" t="s">
        <v>998</v>
      </c>
      <c r="C5031" t="s">
        <v>957</v>
      </c>
      <c r="D5031">
        <v>5</v>
      </c>
      <c r="E5031">
        <v>492.08788399999997</v>
      </c>
      <c r="F5031">
        <v>1542.9104870000001</v>
      </c>
      <c r="G5031" s="1">
        <f t="shared" si="78"/>
        <v>0.15429104870000002</v>
      </c>
    </row>
    <row r="5032" spans="1:7" x14ac:dyDescent="0.35">
      <c r="A5032" t="s">
        <v>1634</v>
      </c>
      <c r="B5032" t="s">
        <v>998</v>
      </c>
      <c r="C5032" t="s">
        <v>957</v>
      </c>
      <c r="D5032">
        <v>4</v>
      </c>
      <c r="E5032">
        <v>18661.375487000001</v>
      </c>
      <c r="F5032">
        <v>58408.812572000003</v>
      </c>
      <c r="G5032" s="1">
        <f t="shared" si="78"/>
        <v>5.8408812572000004</v>
      </c>
    </row>
    <row r="5033" spans="1:7" x14ac:dyDescent="0.35">
      <c r="A5033" t="s">
        <v>1634</v>
      </c>
      <c r="B5033" t="s">
        <v>998</v>
      </c>
      <c r="C5033" t="s">
        <v>957</v>
      </c>
      <c r="D5033">
        <v>5</v>
      </c>
      <c r="E5033">
        <v>84231.714483000003</v>
      </c>
      <c r="F5033">
        <v>263794.699441</v>
      </c>
      <c r="G5033" s="1">
        <f t="shared" si="78"/>
        <v>26.379469944100002</v>
      </c>
    </row>
    <row r="5034" spans="1:7" x14ac:dyDescent="0.35">
      <c r="A5034" t="s">
        <v>1153</v>
      </c>
      <c r="B5034" t="s">
        <v>1153</v>
      </c>
      <c r="C5034" t="s">
        <v>1154</v>
      </c>
      <c r="D5034">
        <v>3</v>
      </c>
      <c r="E5034">
        <v>935141.77217400004</v>
      </c>
      <c r="F5034">
        <v>18469815865.993599</v>
      </c>
      <c r="G5034" s="1">
        <f t="shared" si="78"/>
        <v>1846981.58659936</v>
      </c>
    </row>
    <row r="5035" spans="1:7" x14ac:dyDescent="0.35">
      <c r="A5035" t="s">
        <v>1153</v>
      </c>
      <c r="B5035" t="s">
        <v>1153</v>
      </c>
      <c r="C5035" t="s">
        <v>1154</v>
      </c>
      <c r="D5035">
        <v>3</v>
      </c>
      <c r="E5035">
        <v>319008.52623600001</v>
      </c>
      <c r="F5035">
        <v>1031379.64786</v>
      </c>
      <c r="G5035" s="1">
        <f t="shared" si="78"/>
        <v>103.137964786</v>
      </c>
    </row>
    <row r="5036" spans="1:7" x14ac:dyDescent="0.35">
      <c r="A5036" t="s">
        <v>1156</v>
      </c>
      <c r="B5036" t="s">
        <v>1157</v>
      </c>
      <c r="C5036" t="s">
        <v>1154</v>
      </c>
      <c r="D5036">
        <v>3</v>
      </c>
      <c r="E5036">
        <v>541151.19501799997</v>
      </c>
      <c r="F5036">
        <v>9033337676.1517601</v>
      </c>
      <c r="G5036" s="1">
        <f t="shared" si="78"/>
        <v>903333.76761517604</v>
      </c>
    </row>
    <row r="5037" spans="1:7" x14ac:dyDescent="0.35">
      <c r="A5037" t="s">
        <v>1162</v>
      </c>
      <c r="B5037" t="s">
        <v>992</v>
      </c>
      <c r="C5037" t="s">
        <v>992</v>
      </c>
      <c r="D5037">
        <v>4</v>
      </c>
      <c r="E5037">
        <v>120</v>
      </c>
      <c r="F5037">
        <v>900</v>
      </c>
      <c r="G5037" s="1">
        <f t="shared" si="78"/>
        <v>0.09</v>
      </c>
    </row>
    <row r="5038" spans="1:7" x14ac:dyDescent="0.35">
      <c r="A5038" t="s">
        <v>1162</v>
      </c>
      <c r="B5038" t="s">
        <v>992</v>
      </c>
      <c r="C5038" t="s">
        <v>992</v>
      </c>
      <c r="D5038">
        <v>4</v>
      </c>
      <c r="E5038">
        <v>133.186104</v>
      </c>
      <c r="F5038">
        <v>859.933447</v>
      </c>
      <c r="G5038" s="1">
        <f t="shared" si="78"/>
        <v>8.5993344700000002E-2</v>
      </c>
    </row>
    <row r="5039" spans="1:7" x14ac:dyDescent="0.35">
      <c r="A5039" t="s">
        <v>1162</v>
      </c>
      <c r="B5039" t="s">
        <v>992</v>
      </c>
      <c r="C5039" t="s">
        <v>992</v>
      </c>
      <c r="D5039">
        <v>4</v>
      </c>
      <c r="E5039">
        <v>540</v>
      </c>
      <c r="F5039">
        <v>8100</v>
      </c>
      <c r="G5039" s="1">
        <f t="shared" si="78"/>
        <v>0.81</v>
      </c>
    </row>
    <row r="5040" spans="1:7" x14ac:dyDescent="0.35">
      <c r="A5040" t="s">
        <v>1162</v>
      </c>
      <c r="B5040" t="s">
        <v>992</v>
      </c>
      <c r="C5040" t="s">
        <v>992</v>
      </c>
      <c r="D5040">
        <v>4</v>
      </c>
      <c r="E5040">
        <v>180</v>
      </c>
      <c r="F5040">
        <v>1800</v>
      </c>
      <c r="G5040" s="1">
        <f t="shared" si="78"/>
        <v>0.18</v>
      </c>
    </row>
    <row r="5041" spans="1:7" x14ac:dyDescent="0.35">
      <c r="A5041" t="s">
        <v>1162</v>
      </c>
      <c r="B5041" t="s">
        <v>992</v>
      </c>
      <c r="C5041" t="s">
        <v>992</v>
      </c>
      <c r="D5041">
        <v>5</v>
      </c>
      <c r="E5041">
        <v>9360</v>
      </c>
      <c r="F5041">
        <v>2930400</v>
      </c>
      <c r="G5041" s="1">
        <f t="shared" si="78"/>
        <v>293.04000000000002</v>
      </c>
    </row>
    <row r="5042" spans="1:7" x14ac:dyDescent="0.35">
      <c r="A5042" t="s">
        <v>1162</v>
      </c>
      <c r="B5042" t="s">
        <v>992</v>
      </c>
      <c r="C5042" t="s">
        <v>992</v>
      </c>
      <c r="D5042">
        <v>4</v>
      </c>
      <c r="E5042">
        <v>87.716205000000002</v>
      </c>
      <c r="F5042">
        <v>415.74299999999999</v>
      </c>
      <c r="G5042" s="1">
        <f t="shared" si="78"/>
        <v>4.1574300000000002E-2</v>
      </c>
    </row>
    <row r="5043" spans="1:7" x14ac:dyDescent="0.35">
      <c r="A5043" t="s">
        <v>1162</v>
      </c>
      <c r="B5043" t="s">
        <v>992</v>
      </c>
      <c r="C5043" t="s">
        <v>992</v>
      </c>
      <c r="D5043">
        <v>5</v>
      </c>
      <c r="E5043">
        <v>505.83747199999999</v>
      </c>
      <c r="F5043">
        <v>5072.0949000000001</v>
      </c>
      <c r="G5043" s="1">
        <f t="shared" si="78"/>
        <v>0.50720949000000004</v>
      </c>
    </row>
    <row r="5044" spans="1:7" x14ac:dyDescent="0.35">
      <c r="A5044" t="s">
        <v>1162</v>
      </c>
      <c r="B5044" t="s">
        <v>992</v>
      </c>
      <c r="C5044" t="s">
        <v>992</v>
      </c>
      <c r="D5044">
        <v>4</v>
      </c>
      <c r="E5044">
        <v>120</v>
      </c>
      <c r="F5044">
        <v>900</v>
      </c>
      <c r="G5044" s="1">
        <f t="shared" si="78"/>
        <v>0.09</v>
      </c>
    </row>
    <row r="5045" spans="1:7" x14ac:dyDescent="0.35">
      <c r="A5045" t="s">
        <v>1162</v>
      </c>
      <c r="B5045" t="s">
        <v>992</v>
      </c>
      <c r="C5045" t="s">
        <v>992</v>
      </c>
      <c r="D5045">
        <v>5</v>
      </c>
      <c r="E5045">
        <v>641.60603200000003</v>
      </c>
      <c r="F5045">
        <v>10883.618644</v>
      </c>
      <c r="G5045" s="1">
        <f t="shared" si="78"/>
        <v>1.0883618643999999</v>
      </c>
    </row>
    <row r="5046" spans="1:7" x14ac:dyDescent="0.35">
      <c r="A5046" t="s">
        <v>1162</v>
      </c>
      <c r="B5046" t="s">
        <v>992</v>
      </c>
      <c r="C5046" t="s">
        <v>992</v>
      </c>
      <c r="D5046">
        <v>5</v>
      </c>
      <c r="E5046">
        <v>506.08527500000002</v>
      </c>
      <c r="F5046">
        <v>2442.7282749999999</v>
      </c>
      <c r="G5046" s="1">
        <f t="shared" si="78"/>
        <v>0.24427282749999998</v>
      </c>
    </row>
    <row r="5047" spans="1:7" x14ac:dyDescent="0.35">
      <c r="A5047" t="s">
        <v>1162</v>
      </c>
      <c r="B5047" t="s">
        <v>992</v>
      </c>
      <c r="C5047" t="s">
        <v>992</v>
      </c>
      <c r="D5047">
        <v>4</v>
      </c>
      <c r="E5047">
        <v>2708.831913</v>
      </c>
      <c r="F5047">
        <v>113622.589595</v>
      </c>
      <c r="G5047" s="1">
        <f t="shared" si="78"/>
        <v>11.3622589595</v>
      </c>
    </row>
    <row r="5048" spans="1:7" x14ac:dyDescent="0.35">
      <c r="A5048" t="s">
        <v>1162</v>
      </c>
      <c r="B5048" t="s">
        <v>992</v>
      </c>
      <c r="C5048" t="s">
        <v>992</v>
      </c>
      <c r="D5048">
        <v>4</v>
      </c>
      <c r="E5048">
        <v>3180</v>
      </c>
      <c r="F5048">
        <v>95400</v>
      </c>
      <c r="G5048" s="1">
        <f t="shared" si="78"/>
        <v>9.5399999999999991</v>
      </c>
    </row>
    <row r="5049" spans="1:7" x14ac:dyDescent="0.35">
      <c r="A5049" t="s">
        <v>1162</v>
      </c>
      <c r="B5049" t="s">
        <v>992</v>
      </c>
      <c r="C5049" t="s">
        <v>992</v>
      </c>
      <c r="D5049">
        <v>5</v>
      </c>
      <c r="E5049">
        <v>1072.6686549999999</v>
      </c>
      <c r="F5049">
        <v>21773.844937000002</v>
      </c>
      <c r="G5049" s="1">
        <f t="shared" si="78"/>
        <v>2.1773844937</v>
      </c>
    </row>
    <row r="5050" spans="1:7" x14ac:dyDescent="0.35">
      <c r="A5050" t="s">
        <v>1162</v>
      </c>
      <c r="B5050" t="s">
        <v>992</v>
      </c>
      <c r="C5050" t="s">
        <v>992</v>
      </c>
      <c r="D5050">
        <v>5</v>
      </c>
      <c r="E5050">
        <v>6540</v>
      </c>
      <c r="F5050">
        <v>314100</v>
      </c>
      <c r="G5050" s="1">
        <f t="shared" si="78"/>
        <v>31.41</v>
      </c>
    </row>
    <row r="5051" spans="1:7" x14ac:dyDescent="0.35">
      <c r="A5051" t="s">
        <v>1162</v>
      </c>
      <c r="B5051" t="s">
        <v>992</v>
      </c>
      <c r="C5051" t="s">
        <v>992</v>
      </c>
      <c r="D5051">
        <v>4</v>
      </c>
      <c r="E5051">
        <v>18840</v>
      </c>
      <c r="F5051">
        <v>4245300</v>
      </c>
      <c r="G5051" s="1">
        <f t="shared" si="78"/>
        <v>424.53</v>
      </c>
    </row>
    <row r="5052" spans="1:7" x14ac:dyDescent="0.35">
      <c r="A5052" t="s">
        <v>1162</v>
      </c>
      <c r="B5052" t="s">
        <v>992</v>
      </c>
      <c r="C5052" t="s">
        <v>992</v>
      </c>
      <c r="D5052">
        <v>4</v>
      </c>
      <c r="E5052">
        <v>180</v>
      </c>
      <c r="F5052">
        <v>1800</v>
      </c>
      <c r="G5052" s="1">
        <f t="shared" si="78"/>
        <v>0.18</v>
      </c>
    </row>
    <row r="5053" spans="1:7" x14ac:dyDescent="0.35">
      <c r="A5053" t="s">
        <v>1162</v>
      </c>
      <c r="B5053" t="s">
        <v>992</v>
      </c>
      <c r="C5053" t="s">
        <v>992</v>
      </c>
      <c r="D5053">
        <v>5</v>
      </c>
      <c r="E5053">
        <v>1778.5939699999999</v>
      </c>
      <c r="F5053">
        <v>52596.04999</v>
      </c>
      <c r="G5053" s="1">
        <f t="shared" si="78"/>
        <v>5.2596049989999996</v>
      </c>
    </row>
    <row r="5054" spans="1:7" x14ac:dyDescent="0.35">
      <c r="A5054" t="s">
        <v>1162</v>
      </c>
      <c r="B5054" t="s">
        <v>992</v>
      </c>
      <c r="C5054" t="s">
        <v>992</v>
      </c>
      <c r="D5054">
        <v>5</v>
      </c>
      <c r="E5054">
        <v>3180</v>
      </c>
      <c r="F5054">
        <v>109800</v>
      </c>
      <c r="G5054" s="1">
        <f t="shared" si="78"/>
        <v>10.98</v>
      </c>
    </row>
    <row r="5055" spans="1:7" x14ac:dyDescent="0.35">
      <c r="A5055" t="s">
        <v>1162</v>
      </c>
      <c r="B5055" t="s">
        <v>992</v>
      </c>
      <c r="C5055" t="s">
        <v>992</v>
      </c>
      <c r="D5055">
        <v>5</v>
      </c>
      <c r="E5055">
        <v>712.82713799999999</v>
      </c>
      <c r="F5055">
        <v>13933.126591</v>
      </c>
      <c r="G5055" s="1">
        <f t="shared" si="78"/>
        <v>1.3933126591</v>
      </c>
    </row>
    <row r="5056" spans="1:7" x14ac:dyDescent="0.35">
      <c r="A5056" t="s">
        <v>1162</v>
      </c>
      <c r="B5056" t="s">
        <v>992</v>
      </c>
      <c r="C5056" t="s">
        <v>992</v>
      </c>
      <c r="D5056">
        <v>5</v>
      </c>
      <c r="E5056">
        <v>6407.3368060000003</v>
      </c>
      <c r="F5056">
        <v>581624.79538300005</v>
      </c>
      <c r="G5056" s="1">
        <f t="shared" si="78"/>
        <v>58.162479538300005</v>
      </c>
    </row>
    <row r="5057" spans="1:7" x14ac:dyDescent="0.35">
      <c r="A5057" t="s">
        <v>1162</v>
      </c>
      <c r="B5057" t="s">
        <v>992</v>
      </c>
      <c r="C5057" t="s">
        <v>992</v>
      </c>
      <c r="D5057">
        <v>4</v>
      </c>
      <c r="E5057">
        <v>180</v>
      </c>
      <c r="F5057">
        <v>1800</v>
      </c>
      <c r="G5057" s="1">
        <f t="shared" si="78"/>
        <v>0.18</v>
      </c>
    </row>
    <row r="5058" spans="1:7" x14ac:dyDescent="0.35">
      <c r="A5058" t="s">
        <v>1162</v>
      </c>
      <c r="B5058" t="s">
        <v>992</v>
      </c>
      <c r="C5058" t="s">
        <v>992</v>
      </c>
      <c r="D5058">
        <v>5</v>
      </c>
      <c r="E5058">
        <v>6360</v>
      </c>
      <c r="F5058">
        <v>395100</v>
      </c>
      <c r="G5058" s="1">
        <f t="shared" si="78"/>
        <v>39.51</v>
      </c>
    </row>
    <row r="5059" spans="1:7" x14ac:dyDescent="0.35">
      <c r="A5059" t="s">
        <v>1162</v>
      </c>
      <c r="B5059" t="s">
        <v>992</v>
      </c>
      <c r="C5059" t="s">
        <v>992</v>
      </c>
      <c r="D5059">
        <v>4</v>
      </c>
      <c r="E5059">
        <v>120</v>
      </c>
      <c r="F5059">
        <v>900</v>
      </c>
      <c r="G5059" s="1">
        <f t="shared" ref="G5059:G5122" si="79">+F5059/10000</f>
        <v>0.09</v>
      </c>
    </row>
    <row r="5060" spans="1:7" x14ac:dyDescent="0.35">
      <c r="A5060" t="s">
        <v>1162</v>
      </c>
      <c r="B5060" t="s">
        <v>992</v>
      </c>
      <c r="C5060" t="s">
        <v>992</v>
      </c>
      <c r="D5060">
        <v>5</v>
      </c>
      <c r="E5060">
        <v>5400</v>
      </c>
      <c r="F5060">
        <v>292500</v>
      </c>
      <c r="G5060" s="1">
        <f t="shared" si="79"/>
        <v>29.25</v>
      </c>
    </row>
    <row r="5061" spans="1:7" x14ac:dyDescent="0.35">
      <c r="A5061" t="s">
        <v>1162</v>
      </c>
      <c r="B5061" t="s">
        <v>992</v>
      </c>
      <c r="C5061" t="s">
        <v>992</v>
      </c>
      <c r="D5061">
        <v>5</v>
      </c>
      <c r="E5061">
        <v>57178.349533000001</v>
      </c>
      <c r="F5061">
        <v>12893401.711506</v>
      </c>
      <c r="G5061" s="1">
        <f t="shared" si="79"/>
        <v>1289.3401711505999</v>
      </c>
    </row>
    <row r="5062" spans="1:7" x14ac:dyDescent="0.35">
      <c r="A5062" t="s">
        <v>1162</v>
      </c>
      <c r="B5062" t="s">
        <v>992</v>
      </c>
      <c r="C5062" t="s">
        <v>992</v>
      </c>
      <c r="D5062">
        <v>4</v>
      </c>
      <c r="E5062">
        <v>300</v>
      </c>
      <c r="F5062">
        <v>3600</v>
      </c>
      <c r="G5062" s="1">
        <f t="shared" si="79"/>
        <v>0.36</v>
      </c>
    </row>
    <row r="5063" spans="1:7" x14ac:dyDescent="0.35">
      <c r="A5063" t="s">
        <v>1162</v>
      </c>
      <c r="B5063" t="s">
        <v>992</v>
      </c>
      <c r="C5063" t="s">
        <v>992</v>
      </c>
      <c r="D5063">
        <v>5</v>
      </c>
      <c r="E5063">
        <v>14466.625244000001</v>
      </c>
      <c r="F5063">
        <v>982033.54791600001</v>
      </c>
      <c r="G5063" s="1">
        <f t="shared" si="79"/>
        <v>98.203354791600006</v>
      </c>
    </row>
    <row r="5064" spans="1:7" x14ac:dyDescent="0.35">
      <c r="A5064" t="s">
        <v>1162</v>
      </c>
      <c r="B5064" t="s">
        <v>992</v>
      </c>
      <c r="C5064" t="s">
        <v>992</v>
      </c>
      <c r="D5064">
        <v>5</v>
      </c>
      <c r="E5064">
        <v>2122.833717</v>
      </c>
      <c r="F5064">
        <v>80414.958868999995</v>
      </c>
      <c r="G5064" s="1">
        <f t="shared" si="79"/>
        <v>8.0414958868999999</v>
      </c>
    </row>
    <row r="5065" spans="1:7" x14ac:dyDescent="0.35">
      <c r="A5065" t="s">
        <v>1162</v>
      </c>
      <c r="B5065" t="s">
        <v>992</v>
      </c>
      <c r="C5065" t="s">
        <v>992</v>
      </c>
      <c r="D5065">
        <v>4</v>
      </c>
      <c r="E5065">
        <v>240</v>
      </c>
      <c r="F5065">
        <v>2700</v>
      </c>
      <c r="G5065" s="1">
        <f t="shared" si="79"/>
        <v>0.27</v>
      </c>
    </row>
    <row r="5066" spans="1:7" x14ac:dyDescent="0.35">
      <c r="A5066" t="s">
        <v>1162</v>
      </c>
      <c r="B5066" t="s">
        <v>992</v>
      </c>
      <c r="C5066" t="s">
        <v>992</v>
      </c>
      <c r="D5066">
        <v>5</v>
      </c>
      <c r="E5066">
        <v>6631.3801659999999</v>
      </c>
      <c r="F5066">
        <v>993665.51989700005</v>
      </c>
      <c r="G5066" s="1">
        <f t="shared" si="79"/>
        <v>99.3665519897</v>
      </c>
    </row>
    <row r="5067" spans="1:7" x14ac:dyDescent="0.35">
      <c r="A5067" t="s">
        <v>1162</v>
      </c>
      <c r="B5067" t="s">
        <v>992</v>
      </c>
      <c r="C5067" t="s">
        <v>992</v>
      </c>
      <c r="D5067">
        <v>4</v>
      </c>
      <c r="E5067">
        <v>180</v>
      </c>
      <c r="F5067">
        <v>1800</v>
      </c>
      <c r="G5067" s="1">
        <f t="shared" si="79"/>
        <v>0.18</v>
      </c>
    </row>
    <row r="5068" spans="1:7" x14ac:dyDescent="0.35">
      <c r="A5068" t="s">
        <v>1162</v>
      </c>
      <c r="B5068" t="s">
        <v>992</v>
      </c>
      <c r="C5068" t="s">
        <v>992</v>
      </c>
      <c r="D5068">
        <v>5</v>
      </c>
      <c r="E5068">
        <v>26613.015755</v>
      </c>
      <c r="F5068">
        <v>4665396.5435149996</v>
      </c>
      <c r="G5068" s="1">
        <f t="shared" si="79"/>
        <v>466.53965435149996</v>
      </c>
    </row>
    <row r="5069" spans="1:7" x14ac:dyDescent="0.35">
      <c r="A5069" t="s">
        <v>1162</v>
      </c>
      <c r="B5069" t="s">
        <v>992</v>
      </c>
      <c r="C5069" t="s">
        <v>992</v>
      </c>
      <c r="D5069">
        <v>4</v>
      </c>
      <c r="E5069">
        <v>120</v>
      </c>
      <c r="F5069">
        <v>900</v>
      </c>
      <c r="G5069" s="1">
        <f t="shared" si="79"/>
        <v>0.09</v>
      </c>
    </row>
    <row r="5070" spans="1:7" x14ac:dyDescent="0.35">
      <c r="A5070" t="s">
        <v>1162</v>
      </c>
      <c r="B5070" t="s">
        <v>992</v>
      </c>
      <c r="C5070" t="s">
        <v>992</v>
      </c>
      <c r="D5070">
        <v>4</v>
      </c>
      <c r="E5070">
        <v>120</v>
      </c>
      <c r="F5070">
        <v>900</v>
      </c>
      <c r="G5070" s="1">
        <f t="shared" si="79"/>
        <v>0.09</v>
      </c>
    </row>
    <row r="5071" spans="1:7" x14ac:dyDescent="0.35">
      <c r="A5071" t="s">
        <v>1162</v>
      </c>
      <c r="B5071" t="s">
        <v>992</v>
      </c>
      <c r="C5071" t="s">
        <v>992</v>
      </c>
      <c r="D5071">
        <v>4</v>
      </c>
      <c r="E5071">
        <v>660</v>
      </c>
      <c r="F5071">
        <v>9900</v>
      </c>
      <c r="G5071" s="1">
        <f t="shared" si="79"/>
        <v>0.99</v>
      </c>
    </row>
    <row r="5072" spans="1:7" x14ac:dyDescent="0.35">
      <c r="A5072" t="s">
        <v>1162</v>
      </c>
      <c r="B5072" t="s">
        <v>992</v>
      </c>
      <c r="C5072" t="s">
        <v>992</v>
      </c>
      <c r="D5072">
        <v>5</v>
      </c>
      <c r="E5072">
        <v>4014.3479480000001</v>
      </c>
      <c r="F5072">
        <v>215560.054068</v>
      </c>
      <c r="G5072" s="1">
        <f t="shared" si="79"/>
        <v>21.556005406800001</v>
      </c>
    </row>
    <row r="5073" spans="1:7" x14ac:dyDescent="0.35">
      <c r="A5073" t="s">
        <v>1162</v>
      </c>
      <c r="B5073" t="s">
        <v>992</v>
      </c>
      <c r="C5073" t="s">
        <v>992</v>
      </c>
      <c r="D5073">
        <v>5</v>
      </c>
      <c r="E5073">
        <v>13007.532336</v>
      </c>
      <c r="F5073">
        <v>639256.95444799995</v>
      </c>
      <c r="G5073" s="1">
        <f t="shared" si="79"/>
        <v>63.925695444799992</v>
      </c>
    </row>
    <row r="5074" spans="1:7" x14ac:dyDescent="0.35">
      <c r="A5074" t="s">
        <v>1162</v>
      </c>
      <c r="B5074" t="s">
        <v>992</v>
      </c>
      <c r="C5074" t="s">
        <v>992</v>
      </c>
      <c r="D5074">
        <v>5</v>
      </c>
      <c r="E5074">
        <v>2760</v>
      </c>
      <c r="F5074">
        <v>120600</v>
      </c>
      <c r="G5074" s="1">
        <f t="shared" si="79"/>
        <v>12.06</v>
      </c>
    </row>
    <row r="5075" spans="1:7" x14ac:dyDescent="0.35">
      <c r="A5075" t="s">
        <v>1162</v>
      </c>
      <c r="B5075" t="s">
        <v>992</v>
      </c>
      <c r="C5075" t="s">
        <v>992</v>
      </c>
      <c r="D5075">
        <v>4</v>
      </c>
      <c r="E5075">
        <v>300</v>
      </c>
      <c r="F5075">
        <v>3600</v>
      </c>
      <c r="G5075" s="1">
        <f t="shared" si="79"/>
        <v>0.36</v>
      </c>
    </row>
    <row r="5076" spans="1:7" x14ac:dyDescent="0.35">
      <c r="A5076" t="s">
        <v>1162</v>
      </c>
      <c r="B5076" t="s">
        <v>992</v>
      </c>
      <c r="C5076" t="s">
        <v>992</v>
      </c>
      <c r="D5076">
        <v>4</v>
      </c>
      <c r="E5076">
        <v>360</v>
      </c>
      <c r="F5076">
        <v>6300</v>
      </c>
      <c r="G5076" s="1">
        <f t="shared" si="79"/>
        <v>0.63</v>
      </c>
    </row>
    <row r="5077" spans="1:7" x14ac:dyDescent="0.35">
      <c r="A5077" t="s">
        <v>1162</v>
      </c>
      <c r="B5077" t="s">
        <v>992</v>
      </c>
      <c r="C5077" t="s">
        <v>992</v>
      </c>
      <c r="D5077">
        <v>4</v>
      </c>
      <c r="E5077">
        <v>420</v>
      </c>
      <c r="F5077">
        <v>5400</v>
      </c>
      <c r="G5077" s="1">
        <f t="shared" si="79"/>
        <v>0.54</v>
      </c>
    </row>
    <row r="5078" spans="1:7" x14ac:dyDescent="0.35">
      <c r="A5078" t="s">
        <v>1162</v>
      </c>
      <c r="B5078" t="s">
        <v>992</v>
      </c>
      <c r="C5078" t="s">
        <v>992</v>
      </c>
      <c r="D5078">
        <v>4</v>
      </c>
      <c r="E5078">
        <v>300</v>
      </c>
      <c r="F5078">
        <v>4500</v>
      </c>
      <c r="G5078" s="1">
        <f t="shared" si="79"/>
        <v>0.45</v>
      </c>
    </row>
    <row r="5079" spans="1:7" x14ac:dyDescent="0.35">
      <c r="A5079" t="s">
        <v>1162</v>
      </c>
      <c r="B5079" t="s">
        <v>992</v>
      </c>
      <c r="C5079" t="s">
        <v>992</v>
      </c>
      <c r="D5079">
        <v>5</v>
      </c>
      <c r="E5079">
        <v>23336.022589</v>
      </c>
      <c r="F5079">
        <v>8471318.4086089991</v>
      </c>
      <c r="G5079" s="1">
        <f t="shared" si="79"/>
        <v>847.13184086089996</v>
      </c>
    </row>
    <row r="5080" spans="1:7" x14ac:dyDescent="0.35">
      <c r="A5080" t="s">
        <v>1162</v>
      </c>
      <c r="B5080" t="s">
        <v>992</v>
      </c>
      <c r="C5080" t="s">
        <v>992</v>
      </c>
      <c r="D5080">
        <v>4</v>
      </c>
      <c r="E5080">
        <v>17280</v>
      </c>
      <c r="F5080">
        <v>7708500</v>
      </c>
      <c r="G5080" s="1">
        <f t="shared" si="79"/>
        <v>770.85</v>
      </c>
    </row>
    <row r="5081" spans="1:7" x14ac:dyDescent="0.35">
      <c r="A5081" t="s">
        <v>1162</v>
      </c>
      <c r="B5081" t="s">
        <v>992</v>
      </c>
      <c r="C5081" t="s">
        <v>992</v>
      </c>
      <c r="D5081">
        <v>4</v>
      </c>
      <c r="E5081">
        <v>2760</v>
      </c>
      <c r="F5081">
        <v>145800</v>
      </c>
      <c r="G5081" s="1">
        <f t="shared" si="79"/>
        <v>14.58</v>
      </c>
    </row>
    <row r="5082" spans="1:7" x14ac:dyDescent="0.35">
      <c r="A5082" t="s">
        <v>1162</v>
      </c>
      <c r="B5082" t="s">
        <v>992</v>
      </c>
      <c r="C5082" t="s">
        <v>992</v>
      </c>
      <c r="D5082">
        <v>5</v>
      </c>
      <c r="E5082">
        <v>120</v>
      </c>
      <c r="F5082">
        <v>900</v>
      </c>
      <c r="G5082" s="1">
        <f t="shared" si="79"/>
        <v>0.09</v>
      </c>
    </row>
    <row r="5083" spans="1:7" x14ac:dyDescent="0.35">
      <c r="A5083" t="s">
        <v>1162</v>
      </c>
      <c r="B5083" t="s">
        <v>992</v>
      </c>
      <c r="C5083" t="s">
        <v>992</v>
      </c>
      <c r="D5083">
        <v>5</v>
      </c>
      <c r="E5083">
        <v>120</v>
      </c>
      <c r="F5083">
        <v>900</v>
      </c>
      <c r="G5083" s="1">
        <f t="shared" si="79"/>
        <v>0.09</v>
      </c>
    </row>
    <row r="5084" spans="1:7" x14ac:dyDescent="0.35">
      <c r="A5084" t="s">
        <v>1162</v>
      </c>
      <c r="B5084" t="s">
        <v>992</v>
      </c>
      <c r="C5084" t="s">
        <v>992</v>
      </c>
      <c r="D5084">
        <v>4</v>
      </c>
      <c r="E5084">
        <v>355758.43840300001</v>
      </c>
      <c r="F5084">
        <v>250093529.21169001</v>
      </c>
      <c r="G5084" s="1">
        <f t="shared" si="79"/>
        <v>25009.352921169</v>
      </c>
    </row>
    <row r="5085" spans="1:7" x14ac:dyDescent="0.35">
      <c r="A5085" t="s">
        <v>1162</v>
      </c>
      <c r="B5085" t="s">
        <v>992</v>
      </c>
      <c r="C5085" t="s">
        <v>992</v>
      </c>
      <c r="D5085">
        <v>4</v>
      </c>
      <c r="E5085">
        <v>7560</v>
      </c>
      <c r="F5085">
        <v>1068300</v>
      </c>
      <c r="G5085" s="1">
        <f t="shared" si="79"/>
        <v>106.83</v>
      </c>
    </row>
    <row r="5086" spans="1:7" x14ac:dyDescent="0.35">
      <c r="A5086" t="s">
        <v>1162</v>
      </c>
      <c r="B5086" t="s">
        <v>992</v>
      </c>
      <c r="C5086" t="s">
        <v>992</v>
      </c>
      <c r="D5086">
        <v>4</v>
      </c>
      <c r="E5086">
        <v>1200</v>
      </c>
      <c r="F5086">
        <v>34200</v>
      </c>
      <c r="G5086" s="1">
        <f t="shared" si="79"/>
        <v>3.42</v>
      </c>
    </row>
    <row r="5087" spans="1:7" x14ac:dyDescent="0.35">
      <c r="A5087" t="s">
        <v>1162</v>
      </c>
      <c r="B5087" t="s">
        <v>992</v>
      </c>
      <c r="C5087" t="s">
        <v>992</v>
      </c>
      <c r="D5087">
        <v>4</v>
      </c>
      <c r="E5087">
        <v>2160</v>
      </c>
      <c r="F5087">
        <v>198900</v>
      </c>
      <c r="G5087" s="1">
        <f t="shared" si="79"/>
        <v>19.89</v>
      </c>
    </row>
    <row r="5088" spans="1:7" x14ac:dyDescent="0.35">
      <c r="A5088" t="s">
        <v>1162</v>
      </c>
      <c r="B5088" t="s">
        <v>992</v>
      </c>
      <c r="C5088" t="s">
        <v>992</v>
      </c>
      <c r="D5088">
        <v>4</v>
      </c>
      <c r="E5088">
        <v>24720</v>
      </c>
      <c r="F5088">
        <v>12481200</v>
      </c>
      <c r="G5088" s="1">
        <f t="shared" si="79"/>
        <v>1248.1199999999999</v>
      </c>
    </row>
    <row r="5089" spans="1:7" x14ac:dyDescent="0.35">
      <c r="A5089" t="s">
        <v>1162</v>
      </c>
      <c r="B5089" t="s">
        <v>992</v>
      </c>
      <c r="C5089" t="s">
        <v>992</v>
      </c>
      <c r="D5089">
        <v>4</v>
      </c>
      <c r="E5089">
        <v>146191.828614</v>
      </c>
      <c r="F5089">
        <v>145607684.233107</v>
      </c>
      <c r="G5089" s="1">
        <f t="shared" si="79"/>
        <v>14560.768423310699</v>
      </c>
    </row>
    <row r="5090" spans="1:7" x14ac:dyDescent="0.35">
      <c r="A5090" t="s">
        <v>1162</v>
      </c>
      <c r="B5090" t="s">
        <v>992</v>
      </c>
      <c r="C5090" t="s">
        <v>992</v>
      </c>
      <c r="D5090">
        <v>5</v>
      </c>
      <c r="E5090">
        <v>519409.94251299999</v>
      </c>
      <c r="F5090">
        <v>1258122499.3136699</v>
      </c>
      <c r="G5090" s="1">
        <f t="shared" si="79"/>
        <v>125812.249931367</v>
      </c>
    </row>
    <row r="5091" spans="1:7" x14ac:dyDescent="0.35">
      <c r="A5091" t="s">
        <v>1165</v>
      </c>
      <c r="B5091" t="s">
        <v>1048</v>
      </c>
      <c r="C5091" t="s">
        <v>992</v>
      </c>
      <c r="D5091">
        <v>5</v>
      </c>
      <c r="E5091">
        <v>33401.635317</v>
      </c>
      <c r="F5091">
        <v>3291885.041131</v>
      </c>
      <c r="G5091" s="1">
        <f t="shared" si="79"/>
        <v>329.18850411310001</v>
      </c>
    </row>
    <row r="5092" spans="1:7" x14ac:dyDescent="0.35">
      <c r="A5092" t="s">
        <v>1165</v>
      </c>
      <c r="B5092" t="s">
        <v>1048</v>
      </c>
      <c r="C5092" t="s">
        <v>992</v>
      </c>
      <c r="D5092">
        <v>5</v>
      </c>
      <c r="E5092">
        <v>8760</v>
      </c>
      <c r="F5092">
        <v>2343600</v>
      </c>
      <c r="G5092" s="1">
        <f t="shared" si="79"/>
        <v>234.36</v>
      </c>
    </row>
    <row r="5093" spans="1:7" x14ac:dyDescent="0.35">
      <c r="A5093" t="s">
        <v>1165</v>
      </c>
      <c r="B5093" t="s">
        <v>1048</v>
      </c>
      <c r="C5093" t="s">
        <v>992</v>
      </c>
      <c r="D5093">
        <v>5</v>
      </c>
      <c r="E5093">
        <v>1074.616579</v>
      </c>
      <c r="F5093">
        <v>17183.729769000001</v>
      </c>
      <c r="G5093" s="1">
        <f t="shared" si="79"/>
        <v>1.7183729769000002</v>
      </c>
    </row>
    <row r="5094" spans="1:7" x14ac:dyDescent="0.35">
      <c r="A5094" t="s">
        <v>1165</v>
      </c>
      <c r="B5094" t="s">
        <v>1048</v>
      </c>
      <c r="C5094" t="s">
        <v>992</v>
      </c>
      <c r="D5094">
        <v>5</v>
      </c>
      <c r="E5094">
        <v>6420</v>
      </c>
      <c r="F5094">
        <v>1540800</v>
      </c>
      <c r="G5094" s="1">
        <f t="shared" si="79"/>
        <v>154.08000000000001</v>
      </c>
    </row>
    <row r="5095" spans="1:7" x14ac:dyDescent="0.35">
      <c r="A5095" t="s">
        <v>1165</v>
      </c>
      <c r="B5095" t="s">
        <v>1048</v>
      </c>
      <c r="C5095" t="s">
        <v>992</v>
      </c>
      <c r="D5095">
        <v>4</v>
      </c>
      <c r="E5095">
        <v>120</v>
      </c>
      <c r="F5095">
        <v>900</v>
      </c>
      <c r="G5095" s="1">
        <f t="shared" si="79"/>
        <v>0.09</v>
      </c>
    </row>
    <row r="5096" spans="1:7" x14ac:dyDescent="0.35">
      <c r="A5096" t="s">
        <v>1165</v>
      </c>
      <c r="B5096" t="s">
        <v>1048</v>
      </c>
      <c r="C5096" t="s">
        <v>992</v>
      </c>
      <c r="D5096">
        <v>4</v>
      </c>
      <c r="E5096">
        <v>120</v>
      </c>
      <c r="F5096">
        <v>900</v>
      </c>
      <c r="G5096" s="1">
        <f t="shared" si="79"/>
        <v>0.09</v>
      </c>
    </row>
    <row r="5097" spans="1:7" x14ac:dyDescent="0.35">
      <c r="A5097" t="s">
        <v>1165</v>
      </c>
      <c r="B5097" t="s">
        <v>1048</v>
      </c>
      <c r="C5097" t="s">
        <v>992</v>
      </c>
      <c r="D5097">
        <v>4</v>
      </c>
      <c r="E5097">
        <v>180</v>
      </c>
      <c r="F5097">
        <v>1800</v>
      </c>
      <c r="G5097" s="1">
        <f t="shared" si="79"/>
        <v>0.18</v>
      </c>
    </row>
    <row r="5098" spans="1:7" x14ac:dyDescent="0.35">
      <c r="A5098" t="s">
        <v>1165</v>
      </c>
      <c r="B5098" t="s">
        <v>1048</v>
      </c>
      <c r="C5098" t="s">
        <v>992</v>
      </c>
      <c r="D5098">
        <v>4</v>
      </c>
      <c r="E5098">
        <v>120</v>
      </c>
      <c r="F5098">
        <v>900</v>
      </c>
      <c r="G5098" s="1">
        <f t="shared" si="79"/>
        <v>0.09</v>
      </c>
    </row>
    <row r="5099" spans="1:7" x14ac:dyDescent="0.35">
      <c r="A5099" t="s">
        <v>1165</v>
      </c>
      <c r="B5099" t="s">
        <v>1048</v>
      </c>
      <c r="C5099" t="s">
        <v>992</v>
      </c>
      <c r="D5099">
        <v>4</v>
      </c>
      <c r="E5099">
        <v>120</v>
      </c>
      <c r="F5099">
        <v>900</v>
      </c>
      <c r="G5099" s="1">
        <f t="shared" si="79"/>
        <v>0.09</v>
      </c>
    </row>
    <row r="5100" spans="1:7" x14ac:dyDescent="0.35">
      <c r="A5100" t="s">
        <v>1165</v>
      </c>
      <c r="B5100" t="s">
        <v>1048</v>
      </c>
      <c r="C5100" t="s">
        <v>992</v>
      </c>
      <c r="D5100">
        <v>5</v>
      </c>
      <c r="E5100">
        <v>1800</v>
      </c>
      <c r="F5100">
        <v>75600</v>
      </c>
      <c r="G5100" s="1">
        <f t="shared" si="79"/>
        <v>7.56</v>
      </c>
    </row>
    <row r="5101" spans="1:7" x14ac:dyDescent="0.35">
      <c r="A5101" t="s">
        <v>1165</v>
      </c>
      <c r="B5101" t="s">
        <v>1048</v>
      </c>
      <c r="C5101" t="s">
        <v>992</v>
      </c>
      <c r="D5101">
        <v>5</v>
      </c>
      <c r="E5101">
        <v>120</v>
      </c>
      <c r="F5101">
        <v>900</v>
      </c>
      <c r="G5101" s="1">
        <f t="shared" si="79"/>
        <v>0.09</v>
      </c>
    </row>
    <row r="5102" spans="1:7" x14ac:dyDescent="0.35">
      <c r="A5102" t="s">
        <v>1165</v>
      </c>
      <c r="B5102" t="s">
        <v>1048</v>
      </c>
      <c r="C5102" t="s">
        <v>992</v>
      </c>
      <c r="D5102">
        <v>5</v>
      </c>
      <c r="E5102">
        <v>4800</v>
      </c>
      <c r="F5102">
        <v>200700</v>
      </c>
      <c r="G5102" s="1">
        <f t="shared" si="79"/>
        <v>20.07</v>
      </c>
    </row>
    <row r="5103" spans="1:7" x14ac:dyDescent="0.35">
      <c r="A5103" t="s">
        <v>1165</v>
      </c>
      <c r="B5103" t="s">
        <v>1048</v>
      </c>
      <c r="C5103" t="s">
        <v>992</v>
      </c>
      <c r="D5103">
        <v>5</v>
      </c>
      <c r="E5103">
        <v>3060</v>
      </c>
      <c r="F5103">
        <v>247500</v>
      </c>
      <c r="G5103" s="1">
        <f t="shared" si="79"/>
        <v>24.75</v>
      </c>
    </row>
    <row r="5104" spans="1:7" x14ac:dyDescent="0.35">
      <c r="A5104" t="s">
        <v>1165</v>
      </c>
      <c r="B5104" t="s">
        <v>1048</v>
      </c>
      <c r="C5104" t="s">
        <v>992</v>
      </c>
      <c r="D5104">
        <v>5</v>
      </c>
      <c r="E5104">
        <v>547.04475500000001</v>
      </c>
      <c r="F5104">
        <v>3803.4564850000002</v>
      </c>
      <c r="G5104" s="1">
        <f t="shared" si="79"/>
        <v>0.38034564850000002</v>
      </c>
    </row>
    <row r="5105" spans="1:7" x14ac:dyDescent="0.35">
      <c r="A5105" t="s">
        <v>1165</v>
      </c>
      <c r="B5105" t="s">
        <v>1048</v>
      </c>
      <c r="C5105" t="s">
        <v>992</v>
      </c>
      <c r="D5105">
        <v>4</v>
      </c>
      <c r="E5105">
        <v>216.30921799999999</v>
      </c>
      <c r="F5105">
        <v>491.67604599999999</v>
      </c>
      <c r="G5105" s="1">
        <f t="shared" si="79"/>
        <v>4.9167604599999998E-2</v>
      </c>
    </row>
    <row r="5106" spans="1:7" x14ac:dyDescent="0.35">
      <c r="A5106" t="s">
        <v>1165</v>
      </c>
      <c r="B5106" t="s">
        <v>1048</v>
      </c>
      <c r="C5106" t="s">
        <v>992</v>
      </c>
      <c r="D5106">
        <v>5</v>
      </c>
      <c r="E5106">
        <v>71893.686554999993</v>
      </c>
      <c r="F5106">
        <v>30525314.481415</v>
      </c>
      <c r="G5106" s="1">
        <f t="shared" si="79"/>
        <v>3052.5314481414998</v>
      </c>
    </row>
    <row r="5107" spans="1:7" x14ac:dyDescent="0.35">
      <c r="A5107" t="s">
        <v>1165</v>
      </c>
      <c r="B5107" t="s">
        <v>1048</v>
      </c>
      <c r="C5107" t="s">
        <v>992</v>
      </c>
      <c r="D5107">
        <v>5</v>
      </c>
      <c r="E5107">
        <v>13854.128906</v>
      </c>
      <c r="F5107">
        <v>4464755.5371629996</v>
      </c>
      <c r="G5107" s="1">
        <f t="shared" si="79"/>
        <v>446.47555371629994</v>
      </c>
    </row>
    <row r="5108" spans="1:7" x14ac:dyDescent="0.35">
      <c r="A5108" t="s">
        <v>1165</v>
      </c>
      <c r="B5108" t="s">
        <v>1048</v>
      </c>
      <c r="C5108" t="s">
        <v>992</v>
      </c>
      <c r="D5108">
        <v>4</v>
      </c>
      <c r="E5108">
        <v>162364.542522</v>
      </c>
      <c r="F5108">
        <v>84514356.444224</v>
      </c>
      <c r="G5108" s="1">
        <f t="shared" si="79"/>
        <v>8451.4356444223995</v>
      </c>
    </row>
    <row r="5109" spans="1:7" x14ac:dyDescent="0.35">
      <c r="A5109" t="s">
        <v>1635</v>
      </c>
      <c r="B5109" t="s">
        <v>1177</v>
      </c>
      <c r="C5109" t="s">
        <v>992</v>
      </c>
      <c r="D5109">
        <v>4</v>
      </c>
      <c r="E5109">
        <v>120</v>
      </c>
      <c r="F5109">
        <v>900</v>
      </c>
      <c r="G5109" s="1">
        <f t="shared" si="79"/>
        <v>0.09</v>
      </c>
    </row>
    <row r="5110" spans="1:7" x14ac:dyDescent="0.35">
      <c r="A5110" t="s">
        <v>1635</v>
      </c>
      <c r="B5110" t="s">
        <v>1177</v>
      </c>
      <c r="C5110" t="s">
        <v>992</v>
      </c>
      <c r="D5110">
        <v>5</v>
      </c>
      <c r="E5110">
        <v>64411.753099000001</v>
      </c>
      <c r="F5110">
        <v>88471196.035154</v>
      </c>
      <c r="G5110" s="1">
        <f t="shared" si="79"/>
        <v>8847.1196035154007</v>
      </c>
    </row>
    <row r="5111" spans="1:7" x14ac:dyDescent="0.35">
      <c r="A5111" t="s">
        <v>1635</v>
      </c>
      <c r="B5111" t="s">
        <v>1177</v>
      </c>
      <c r="C5111" t="s">
        <v>992</v>
      </c>
      <c r="D5111">
        <v>4</v>
      </c>
      <c r="E5111">
        <v>360</v>
      </c>
      <c r="F5111">
        <v>8100</v>
      </c>
      <c r="G5111" s="1">
        <f t="shared" si="79"/>
        <v>0.81</v>
      </c>
    </row>
    <row r="5112" spans="1:7" x14ac:dyDescent="0.35">
      <c r="A5112" t="s">
        <v>1635</v>
      </c>
      <c r="B5112" t="s">
        <v>1177</v>
      </c>
      <c r="C5112" t="s">
        <v>992</v>
      </c>
      <c r="D5112">
        <v>4</v>
      </c>
      <c r="E5112">
        <v>360</v>
      </c>
      <c r="F5112">
        <v>8100</v>
      </c>
      <c r="G5112" s="1">
        <f t="shared" si="79"/>
        <v>0.81</v>
      </c>
    </row>
    <row r="5113" spans="1:7" x14ac:dyDescent="0.35">
      <c r="A5113" t="s">
        <v>1635</v>
      </c>
      <c r="B5113" t="s">
        <v>1177</v>
      </c>
      <c r="C5113" t="s">
        <v>992</v>
      </c>
      <c r="D5113">
        <v>4</v>
      </c>
      <c r="E5113">
        <v>420</v>
      </c>
      <c r="F5113">
        <v>10800</v>
      </c>
      <c r="G5113" s="1">
        <f t="shared" si="79"/>
        <v>1.08</v>
      </c>
    </row>
    <row r="5114" spans="1:7" x14ac:dyDescent="0.35">
      <c r="A5114" t="s">
        <v>1635</v>
      </c>
      <c r="B5114" t="s">
        <v>1177</v>
      </c>
      <c r="C5114" t="s">
        <v>992</v>
      </c>
      <c r="D5114">
        <v>5</v>
      </c>
      <c r="E5114">
        <v>49625.794359</v>
      </c>
      <c r="F5114">
        <v>39117206.319686003</v>
      </c>
      <c r="G5114" s="1">
        <f t="shared" si="79"/>
        <v>3911.7206319686002</v>
      </c>
    </row>
    <row r="5115" spans="1:7" x14ac:dyDescent="0.35">
      <c r="A5115" t="s">
        <v>1635</v>
      </c>
      <c r="B5115" t="s">
        <v>1177</v>
      </c>
      <c r="C5115" t="s">
        <v>992</v>
      </c>
      <c r="D5115">
        <v>4</v>
      </c>
      <c r="E5115">
        <v>229457.52478400001</v>
      </c>
      <c r="F5115">
        <v>288879042.47128803</v>
      </c>
      <c r="G5115" s="1">
        <f t="shared" si="79"/>
        <v>28887.904247128801</v>
      </c>
    </row>
    <row r="5116" spans="1:7" x14ac:dyDescent="0.35">
      <c r="A5116" t="s">
        <v>1635</v>
      </c>
      <c r="B5116" t="s">
        <v>1177</v>
      </c>
      <c r="C5116" t="s">
        <v>992</v>
      </c>
      <c r="D5116">
        <v>3</v>
      </c>
      <c r="E5116">
        <v>255974.58429299999</v>
      </c>
      <c r="F5116">
        <v>1516023333.3847301</v>
      </c>
      <c r="G5116" s="1">
        <f t="shared" si="79"/>
        <v>151602.33333847302</v>
      </c>
    </row>
    <row r="5117" spans="1:7" x14ac:dyDescent="0.35">
      <c r="A5117" t="s">
        <v>1635</v>
      </c>
      <c r="B5117" t="s">
        <v>1177</v>
      </c>
      <c r="C5117" t="s">
        <v>992</v>
      </c>
      <c r="D5117">
        <v>5</v>
      </c>
      <c r="E5117">
        <v>8357.9813689999992</v>
      </c>
      <c r="F5117">
        <v>25223.345054000001</v>
      </c>
      <c r="G5117" s="1">
        <f t="shared" si="79"/>
        <v>2.5223345053999999</v>
      </c>
    </row>
    <row r="5118" spans="1:7" x14ac:dyDescent="0.35">
      <c r="A5118" t="s">
        <v>1635</v>
      </c>
      <c r="B5118" t="s">
        <v>1177</v>
      </c>
      <c r="C5118" t="s">
        <v>992</v>
      </c>
      <c r="D5118">
        <v>5</v>
      </c>
      <c r="E5118">
        <v>10217.510402</v>
      </c>
      <c r="F5118">
        <v>33543.692057</v>
      </c>
      <c r="G5118" s="1">
        <f t="shared" si="79"/>
        <v>3.3543692056999999</v>
      </c>
    </row>
    <row r="5119" spans="1:7" x14ac:dyDescent="0.35">
      <c r="A5119" t="s">
        <v>1635</v>
      </c>
      <c r="B5119" t="s">
        <v>1177</v>
      </c>
      <c r="C5119" t="s">
        <v>992</v>
      </c>
      <c r="D5119">
        <v>4</v>
      </c>
      <c r="E5119">
        <v>30004.431260000001</v>
      </c>
      <c r="F5119">
        <v>94533.411835000006</v>
      </c>
      <c r="G5119" s="1">
        <f t="shared" si="79"/>
        <v>9.453341183500001</v>
      </c>
    </row>
    <row r="5120" spans="1:7" x14ac:dyDescent="0.35">
      <c r="A5120" t="s">
        <v>1635</v>
      </c>
      <c r="B5120" t="s">
        <v>1177</v>
      </c>
      <c r="C5120" t="s">
        <v>992</v>
      </c>
      <c r="D5120">
        <v>3</v>
      </c>
      <c r="E5120">
        <v>74623.324471999993</v>
      </c>
      <c r="F5120">
        <v>231632.77939400001</v>
      </c>
      <c r="G5120" s="1">
        <f t="shared" si="79"/>
        <v>23.1632779394</v>
      </c>
    </row>
    <row r="5121" spans="1:7" x14ac:dyDescent="0.35">
      <c r="A5121" t="s">
        <v>1635</v>
      </c>
      <c r="B5121" t="s">
        <v>1177</v>
      </c>
      <c r="C5121" t="s">
        <v>992</v>
      </c>
      <c r="D5121">
        <v>4</v>
      </c>
      <c r="E5121">
        <v>5462.4374429999998</v>
      </c>
      <c r="F5121">
        <v>18783.619422</v>
      </c>
      <c r="G5121" s="1">
        <f t="shared" si="79"/>
        <v>1.8783619422</v>
      </c>
    </row>
    <row r="5122" spans="1:7" x14ac:dyDescent="0.35">
      <c r="A5122" t="s">
        <v>1176</v>
      </c>
      <c r="B5122" t="s">
        <v>1177</v>
      </c>
      <c r="C5122" t="s">
        <v>992</v>
      </c>
      <c r="D5122">
        <v>4</v>
      </c>
      <c r="E5122">
        <v>300</v>
      </c>
      <c r="F5122">
        <v>3600</v>
      </c>
      <c r="G5122" s="1">
        <f t="shared" si="79"/>
        <v>0.36</v>
      </c>
    </row>
    <row r="5123" spans="1:7" x14ac:dyDescent="0.35">
      <c r="A5123" t="s">
        <v>1176</v>
      </c>
      <c r="B5123" t="s">
        <v>1177</v>
      </c>
      <c r="C5123" t="s">
        <v>992</v>
      </c>
      <c r="D5123">
        <v>5</v>
      </c>
      <c r="E5123">
        <v>3060</v>
      </c>
      <c r="F5123">
        <v>97200</v>
      </c>
      <c r="G5123" s="1">
        <f t="shared" ref="G5123:G5186" si="80">+F5123/10000</f>
        <v>9.7200000000000006</v>
      </c>
    </row>
    <row r="5124" spans="1:7" x14ac:dyDescent="0.35">
      <c r="A5124" t="s">
        <v>1176</v>
      </c>
      <c r="B5124" t="s">
        <v>1177</v>
      </c>
      <c r="C5124" t="s">
        <v>992</v>
      </c>
      <c r="D5124">
        <v>4</v>
      </c>
      <c r="E5124">
        <v>420</v>
      </c>
      <c r="F5124">
        <v>6300</v>
      </c>
      <c r="G5124" s="1">
        <f t="shared" si="80"/>
        <v>0.63</v>
      </c>
    </row>
    <row r="5125" spans="1:7" x14ac:dyDescent="0.35">
      <c r="A5125" t="s">
        <v>1176</v>
      </c>
      <c r="B5125" t="s">
        <v>1177</v>
      </c>
      <c r="C5125" t="s">
        <v>992</v>
      </c>
      <c r="D5125">
        <v>5</v>
      </c>
      <c r="E5125">
        <v>11520</v>
      </c>
      <c r="F5125">
        <v>607500</v>
      </c>
      <c r="G5125" s="1">
        <f t="shared" si="80"/>
        <v>60.75</v>
      </c>
    </row>
    <row r="5126" spans="1:7" x14ac:dyDescent="0.35">
      <c r="A5126" t="s">
        <v>1176</v>
      </c>
      <c r="B5126" t="s">
        <v>1177</v>
      </c>
      <c r="C5126" t="s">
        <v>992</v>
      </c>
      <c r="D5126">
        <v>5</v>
      </c>
      <c r="E5126">
        <v>1920</v>
      </c>
      <c r="F5126">
        <v>111600</v>
      </c>
      <c r="G5126" s="1">
        <f t="shared" si="80"/>
        <v>11.16</v>
      </c>
    </row>
    <row r="5127" spans="1:7" x14ac:dyDescent="0.35">
      <c r="A5127" t="s">
        <v>1176</v>
      </c>
      <c r="B5127" t="s">
        <v>1177</v>
      </c>
      <c r="C5127" t="s">
        <v>992</v>
      </c>
      <c r="D5127">
        <v>5</v>
      </c>
      <c r="E5127">
        <v>5760</v>
      </c>
      <c r="F5127">
        <v>361800</v>
      </c>
      <c r="G5127" s="1">
        <f t="shared" si="80"/>
        <v>36.18</v>
      </c>
    </row>
    <row r="5128" spans="1:7" x14ac:dyDescent="0.35">
      <c r="A5128" t="s">
        <v>1176</v>
      </c>
      <c r="B5128" t="s">
        <v>1177</v>
      </c>
      <c r="C5128" t="s">
        <v>992</v>
      </c>
      <c r="D5128">
        <v>5</v>
      </c>
      <c r="E5128">
        <v>3840</v>
      </c>
      <c r="F5128">
        <v>410400</v>
      </c>
      <c r="G5128" s="1">
        <f t="shared" si="80"/>
        <v>41.04</v>
      </c>
    </row>
    <row r="5129" spans="1:7" x14ac:dyDescent="0.35">
      <c r="A5129" t="s">
        <v>1176</v>
      </c>
      <c r="B5129" t="s">
        <v>1177</v>
      </c>
      <c r="C5129" t="s">
        <v>992</v>
      </c>
      <c r="D5129">
        <v>5</v>
      </c>
      <c r="E5129">
        <v>4140</v>
      </c>
      <c r="F5129">
        <v>215100</v>
      </c>
      <c r="G5129" s="1">
        <f t="shared" si="80"/>
        <v>21.51</v>
      </c>
    </row>
    <row r="5130" spans="1:7" x14ac:dyDescent="0.35">
      <c r="A5130" t="s">
        <v>1176</v>
      </c>
      <c r="B5130" t="s">
        <v>1177</v>
      </c>
      <c r="C5130" t="s">
        <v>992</v>
      </c>
      <c r="D5130">
        <v>5</v>
      </c>
      <c r="E5130">
        <v>2340</v>
      </c>
      <c r="F5130">
        <v>152100</v>
      </c>
      <c r="G5130" s="1">
        <f t="shared" si="80"/>
        <v>15.21</v>
      </c>
    </row>
    <row r="5131" spans="1:7" x14ac:dyDescent="0.35">
      <c r="A5131" t="s">
        <v>1176</v>
      </c>
      <c r="B5131" t="s">
        <v>1177</v>
      </c>
      <c r="C5131" t="s">
        <v>992</v>
      </c>
      <c r="D5131">
        <v>5</v>
      </c>
      <c r="E5131">
        <v>11220</v>
      </c>
      <c r="F5131">
        <v>529200</v>
      </c>
      <c r="G5131" s="1">
        <f t="shared" si="80"/>
        <v>52.92</v>
      </c>
    </row>
    <row r="5132" spans="1:7" x14ac:dyDescent="0.35">
      <c r="A5132" t="s">
        <v>1176</v>
      </c>
      <c r="B5132" t="s">
        <v>1177</v>
      </c>
      <c r="C5132" t="s">
        <v>992</v>
      </c>
      <c r="D5132">
        <v>5</v>
      </c>
      <c r="E5132">
        <v>2820</v>
      </c>
      <c r="F5132">
        <v>125100</v>
      </c>
      <c r="G5132" s="1">
        <f t="shared" si="80"/>
        <v>12.51</v>
      </c>
    </row>
    <row r="5133" spans="1:7" x14ac:dyDescent="0.35">
      <c r="A5133" t="s">
        <v>1176</v>
      </c>
      <c r="B5133" t="s">
        <v>1177</v>
      </c>
      <c r="C5133" t="s">
        <v>992</v>
      </c>
      <c r="D5133">
        <v>5</v>
      </c>
      <c r="E5133">
        <v>120</v>
      </c>
      <c r="F5133">
        <v>900</v>
      </c>
      <c r="G5133" s="1">
        <f t="shared" si="80"/>
        <v>0.09</v>
      </c>
    </row>
    <row r="5134" spans="1:7" x14ac:dyDescent="0.35">
      <c r="A5134" t="s">
        <v>1176</v>
      </c>
      <c r="B5134" t="s">
        <v>1177</v>
      </c>
      <c r="C5134" t="s">
        <v>992</v>
      </c>
      <c r="D5134">
        <v>5</v>
      </c>
      <c r="E5134">
        <v>600</v>
      </c>
      <c r="F5134">
        <v>9000</v>
      </c>
      <c r="G5134" s="1">
        <f t="shared" si="80"/>
        <v>0.9</v>
      </c>
    </row>
    <row r="5135" spans="1:7" x14ac:dyDescent="0.35">
      <c r="A5135" t="s">
        <v>1176</v>
      </c>
      <c r="B5135" t="s">
        <v>1177</v>
      </c>
      <c r="C5135" t="s">
        <v>992</v>
      </c>
      <c r="D5135">
        <v>5</v>
      </c>
      <c r="E5135">
        <v>22620</v>
      </c>
      <c r="F5135">
        <v>1801800</v>
      </c>
      <c r="G5135" s="1">
        <f t="shared" si="80"/>
        <v>180.18</v>
      </c>
    </row>
    <row r="5136" spans="1:7" x14ac:dyDescent="0.35">
      <c r="A5136" t="s">
        <v>1176</v>
      </c>
      <c r="B5136" t="s">
        <v>1177</v>
      </c>
      <c r="C5136" t="s">
        <v>992</v>
      </c>
      <c r="D5136">
        <v>4</v>
      </c>
      <c r="E5136">
        <v>180</v>
      </c>
      <c r="F5136">
        <v>1800</v>
      </c>
      <c r="G5136" s="1">
        <f t="shared" si="80"/>
        <v>0.18</v>
      </c>
    </row>
    <row r="5137" spans="1:7" x14ac:dyDescent="0.35">
      <c r="A5137" t="s">
        <v>1176</v>
      </c>
      <c r="B5137" t="s">
        <v>1177</v>
      </c>
      <c r="C5137" t="s">
        <v>992</v>
      </c>
      <c r="D5137">
        <v>4</v>
      </c>
      <c r="E5137">
        <v>120</v>
      </c>
      <c r="F5137">
        <v>900</v>
      </c>
      <c r="G5137" s="1">
        <f t="shared" si="80"/>
        <v>0.09</v>
      </c>
    </row>
    <row r="5138" spans="1:7" x14ac:dyDescent="0.35">
      <c r="A5138" t="s">
        <v>1176</v>
      </c>
      <c r="B5138" t="s">
        <v>1177</v>
      </c>
      <c r="C5138" t="s">
        <v>992</v>
      </c>
      <c r="D5138">
        <v>4</v>
      </c>
      <c r="E5138">
        <v>120</v>
      </c>
      <c r="F5138">
        <v>900</v>
      </c>
      <c r="G5138" s="1">
        <f t="shared" si="80"/>
        <v>0.09</v>
      </c>
    </row>
    <row r="5139" spans="1:7" x14ac:dyDescent="0.35">
      <c r="A5139" t="s">
        <v>1176</v>
      </c>
      <c r="B5139" t="s">
        <v>1177</v>
      </c>
      <c r="C5139" t="s">
        <v>992</v>
      </c>
      <c r="D5139">
        <v>5</v>
      </c>
      <c r="E5139">
        <v>6660</v>
      </c>
      <c r="F5139">
        <v>891000</v>
      </c>
      <c r="G5139" s="1">
        <f t="shared" si="80"/>
        <v>89.1</v>
      </c>
    </row>
    <row r="5140" spans="1:7" x14ac:dyDescent="0.35">
      <c r="A5140" t="s">
        <v>1176</v>
      </c>
      <c r="B5140" t="s">
        <v>1177</v>
      </c>
      <c r="C5140" t="s">
        <v>992</v>
      </c>
      <c r="D5140">
        <v>4</v>
      </c>
      <c r="E5140">
        <v>360</v>
      </c>
      <c r="F5140">
        <v>5400</v>
      </c>
      <c r="G5140" s="1">
        <f t="shared" si="80"/>
        <v>0.54</v>
      </c>
    </row>
    <row r="5141" spans="1:7" x14ac:dyDescent="0.35">
      <c r="A5141" t="s">
        <v>1176</v>
      </c>
      <c r="B5141" t="s">
        <v>1177</v>
      </c>
      <c r="C5141" t="s">
        <v>992</v>
      </c>
      <c r="D5141">
        <v>5</v>
      </c>
      <c r="E5141">
        <v>6420</v>
      </c>
      <c r="F5141">
        <v>311400</v>
      </c>
      <c r="G5141" s="1">
        <f t="shared" si="80"/>
        <v>31.14</v>
      </c>
    </row>
    <row r="5142" spans="1:7" x14ac:dyDescent="0.35">
      <c r="A5142" t="s">
        <v>1176</v>
      </c>
      <c r="B5142" t="s">
        <v>1177</v>
      </c>
      <c r="C5142" t="s">
        <v>992</v>
      </c>
      <c r="D5142">
        <v>4</v>
      </c>
      <c r="E5142">
        <v>780</v>
      </c>
      <c r="F5142">
        <v>19800</v>
      </c>
      <c r="G5142" s="1">
        <f t="shared" si="80"/>
        <v>1.98</v>
      </c>
    </row>
    <row r="5143" spans="1:7" x14ac:dyDescent="0.35">
      <c r="A5143" t="s">
        <v>1176</v>
      </c>
      <c r="B5143" t="s">
        <v>1177</v>
      </c>
      <c r="C5143" t="s">
        <v>992</v>
      </c>
      <c r="D5143">
        <v>5</v>
      </c>
      <c r="E5143">
        <v>5340</v>
      </c>
      <c r="F5143">
        <v>282600</v>
      </c>
      <c r="G5143" s="1">
        <f t="shared" si="80"/>
        <v>28.26</v>
      </c>
    </row>
    <row r="5144" spans="1:7" x14ac:dyDescent="0.35">
      <c r="A5144" t="s">
        <v>1176</v>
      </c>
      <c r="B5144" t="s">
        <v>1177</v>
      </c>
      <c r="C5144" t="s">
        <v>992</v>
      </c>
      <c r="D5144">
        <v>4</v>
      </c>
      <c r="E5144">
        <v>2100</v>
      </c>
      <c r="F5144">
        <v>51300</v>
      </c>
      <c r="G5144" s="1">
        <f t="shared" si="80"/>
        <v>5.13</v>
      </c>
    </row>
    <row r="5145" spans="1:7" x14ac:dyDescent="0.35">
      <c r="A5145" t="s">
        <v>1176</v>
      </c>
      <c r="B5145" t="s">
        <v>1177</v>
      </c>
      <c r="C5145" t="s">
        <v>992</v>
      </c>
      <c r="D5145">
        <v>4</v>
      </c>
      <c r="E5145">
        <v>120</v>
      </c>
      <c r="F5145">
        <v>900</v>
      </c>
      <c r="G5145" s="1">
        <f t="shared" si="80"/>
        <v>0.09</v>
      </c>
    </row>
    <row r="5146" spans="1:7" x14ac:dyDescent="0.35">
      <c r="A5146" t="s">
        <v>1176</v>
      </c>
      <c r="B5146" t="s">
        <v>1177</v>
      </c>
      <c r="C5146" t="s">
        <v>992</v>
      </c>
      <c r="D5146">
        <v>4</v>
      </c>
      <c r="E5146">
        <v>600</v>
      </c>
      <c r="F5146">
        <v>15300</v>
      </c>
      <c r="G5146" s="1">
        <f t="shared" si="80"/>
        <v>1.53</v>
      </c>
    </row>
    <row r="5147" spans="1:7" x14ac:dyDescent="0.35">
      <c r="A5147" t="s">
        <v>1176</v>
      </c>
      <c r="B5147" t="s">
        <v>1177</v>
      </c>
      <c r="C5147" t="s">
        <v>992</v>
      </c>
      <c r="D5147">
        <v>5</v>
      </c>
      <c r="E5147">
        <v>6600</v>
      </c>
      <c r="F5147">
        <v>723600</v>
      </c>
      <c r="G5147" s="1">
        <f t="shared" si="80"/>
        <v>72.36</v>
      </c>
    </row>
    <row r="5148" spans="1:7" x14ac:dyDescent="0.35">
      <c r="A5148" t="s">
        <v>1176</v>
      </c>
      <c r="B5148" t="s">
        <v>1177</v>
      </c>
      <c r="C5148" t="s">
        <v>992</v>
      </c>
      <c r="D5148">
        <v>5</v>
      </c>
      <c r="E5148">
        <v>9240</v>
      </c>
      <c r="F5148">
        <v>481500</v>
      </c>
      <c r="G5148" s="1">
        <f t="shared" si="80"/>
        <v>48.15</v>
      </c>
    </row>
    <row r="5149" spans="1:7" x14ac:dyDescent="0.35">
      <c r="A5149" t="s">
        <v>1176</v>
      </c>
      <c r="B5149" t="s">
        <v>1177</v>
      </c>
      <c r="C5149" t="s">
        <v>992</v>
      </c>
      <c r="D5149">
        <v>5</v>
      </c>
      <c r="E5149">
        <v>2880</v>
      </c>
      <c r="F5149">
        <v>116100</v>
      </c>
      <c r="G5149" s="1">
        <f t="shared" si="80"/>
        <v>11.61</v>
      </c>
    </row>
    <row r="5150" spans="1:7" x14ac:dyDescent="0.35">
      <c r="A5150" t="s">
        <v>1176</v>
      </c>
      <c r="B5150" t="s">
        <v>1177</v>
      </c>
      <c r="C5150" t="s">
        <v>992</v>
      </c>
      <c r="D5150">
        <v>4</v>
      </c>
      <c r="E5150">
        <v>2520</v>
      </c>
      <c r="F5150">
        <v>138600</v>
      </c>
      <c r="G5150" s="1">
        <f t="shared" si="80"/>
        <v>13.86</v>
      </c>
    </row>
    <row r="5151" spans="1:7" x14ac:dyDescent="0.35">
      <c r="A5151" t="s">
        <v>1176</v>
      </c>
      <c r="B5151" t="s">
        <v>1177</v>
      </c>
      <c r="C5151" t="s">
        <v>992</v>
      </c>
      <c r="D5151">
        <v>5</v>
      </c>
      <c r="E5151">
        <v>180</v>
      </c>
      <c r="F5151">
        <v>1800</v>
      </c>
      <c r="G5151" s="1">
        <f t="shared" si="80"/>
        <v>0.18</v>
      </c>
    </row>
    <row r="5152" spans="1:7" x14ac:dyDescent="0.35">
      <c r="A5152" t="s">
        <v>1176</v>
      </c>
      <c r="B5152" t="s">
        <v>1177</v>
      </c>
      <c r="C5152" t="s">
        <v>992</v>
      </c>
      <c r="D5152">
        <v>4</v>
      </c>
      <c r="E5152">
        <v>1260</v>
      </c>
      <c r="F5152">
        <v>45900</v>
      </c>
      <c r="G5152" s="1">
        <f t="shared" si="80"/>
        <v>4.59</v>
      </c>
    </row>
    <row r="5153" spans="1:7" x14ac:dyDescent="0.35">
      <c r="A5153" t="s">
        <v>1176</v>
      </c>
      <c r="B5153" t="s">
        <v>1177</v>
      </c>
      <c r="C5153" t="s">
        <v>992</v>
      </c>
      <c r="D5153">
        <v>5</v>
      </c>
      <c r="E5153">
        <v>1920</v>
      </c>
      <c r="F5153">
        <v>111600</v>
      </c>
      <c r="G5153" s="1">
        <f t="shared" si="80"/>
        <v>11.16</v>
      </c>
    </row>
    <row r="5154" spans="1:7" x14ac:dyDescent="0.35">
      <c r="A5154" t="s">
        <v>1176</v>
      </c>
      <c r="B5154" t="s">
        <v>1177</v>
      </c>
      <c r="C5154" t="s">
        <v>992</v>
      </c>
      <c r="D5154">
        <v>5</v>
      </c>
      <c r="E5154">
        <v>240</v>
      </c>
      <c r="F5154">
        <v>2700</v>
      </c>
      <c r="G5154" s="1">
        <f t="shared" si="80"/>
        <v>0.27</v>
      </c>
    </row>
    <row r="5155" spans="1:7" x14ac:dyDescent="0.35">
      <c r="A5155" t="s">
        <v>1176</v>
      </c>
      <c r="B5155" t="s">
        <v>1177</v>
      </c>
      <c r="C5155" t="s">
        <v>992</v>
      </c>
      <c r="D5155">
        <v>4</v>
      </c>
      <c r="E5155">
        <v>4440</v>
      </c>
      <c r="F5155">
        <v>315900</v>
      </c>
      <c r="G5155" s="1">
        <f t="shared" si="80"/>
        <v>31.59</v>
      </c>
    </row>
    <row r="5156" spans="1:7" x14ac:dyDescent="0.35">
      <c r="A5156" t="s">
        <v>1176</v>
      </c>
      <c r="B5156" t="s">
        <v>1177</v>
      </c>
      <c r="C5156" t="s">
        <v>992</v>
      </c>
      <c r="D5156">
        <v>5</v>
      </c>
      <c r="E5156">
        <v>2640</v>
      </c>
      <c r="F5156">
        <v>164700</v>
      </c>
      <c r="G5156" s="1">
        <f t="shared" si="80"/>
        <v>16.47</v>
      </c>
    </row>
    <row r="5157" spans="1:7" x14ac:dyDescent="0.35">
      <c r="A5157" t="s">
        <v>1176</v>
      </c>
      <c r="B5157" t="s">
        <v>1177</v>
      </c>
      <c r="C5157" t="s">
        <v>992</v>
      </c>
      <c r="D5157">
        <v>4</v>
      </c>
      <c r="E5157">
        <v>300</v>
      </c>
      <c r="F5157">
        <v>3600</v>
      </c>
      <c r="G5157" s="1">
        <f t="shared" si="80"/>
        <v>0.36</v>
      </c>
    </row>
    <row r="5158" spans="1:7" x14ac:dyDescent="0.35">
      <c r="A5158" t="s">
        <v>1176</v>
      </c>
      <c r="B5158" t="s">
        <v>1177</v>
      </c>
      <c r="C5158" t="s">
        <v>992</v>
      </c>
      <c r="D5158">
        <v>5</v>
      </c>
      <c r="E5158">
        <v>3720</v>
      </c>
      <c r="F5158">
        <v>126000</v>
      </c>
      <c r="G5158" s="1">
        <f t="shared" si="80"/>
        <v>12.6</v>
      </c>
    </row>
    <row r="5159" spans="1:7" x14ac:dyDescent="0.35">
      <c r="A5159" t="s">
        <v>1176</v>
      </c>
      <c r="B5159" t="s">
        <v>1177</v>
      </c>
      <c r="C5159" t="s">
        <v>992</v>
      </c>
      <c r="D5159">
        <v>5</v>
      </c>
      <c r="E5159">
        <v>3720</v>
      </c>
      <c r="F5159">
        <v>134100</v>
      </c>
      <c r="G5159" s="1">
        <f t="shared" si="80"/>
        <v>13.41</v>
      </c>
    </row>
    <row r="5160" spans="1:7" x14ac:dyDescent="0.35">
      <c r="A5160" t="s">
        <v>1176</v>
      </c>
      <c r="B5160" t="s">
        <v>1177</v>
      </c>
      <c r="C5160" t="s">
        <v>992</v>
      </c>
      <c r="D5160">
        <v>5</v>
      </c>
      <c r="E5160">
        <v>4800</v>
      </c>
      <c r="F5160">
        <v>485100</v>
      </c>
      <c r="G5160" s="1">
        <f t="shared" si="80"/>
        <v>48.51</v>
      </c>
    </row>
    <row r="5161" spans="1:7" x14ac:dyDescent="0.35">
      <c r="A5161" t="s">
        <v>1176</v>
      </c>
      <c r="B5161" t="s">
        <v>1177</v>
      </c>
      <c r="C5161" t="s">
        <v>992</v>
      </c>
      <c r="D5161">
        <v>4</v>
      </c>
      <c r="E5161">
        <v>1380</v>
      </c>
      <c r="F5161">
        <v>29700</v>
      </c>
      <c r="G5161" s="1">
        <f t="shared" si="80"/>
        <v>2.97</v>
      </c>
    </row>
    <row r="5162" spans="1:7" x14ac:dyDescent="0.35">
      <c r="A5162" t="s">
        <v>1176</v>
      </c>
      <c r="B5162" t="s">
        <v>1177</v>
      </c>
      <c r="C5162" t="s">
        <v>992</v>
      </c>
      <c r="D5162">
        <v>4</v>
      </c>
      <c r="E5162">
        <v>840</v>
      </c>
      <c r="F5162">
        <v>16200</v>
      </c>
      <c r="G5162" s="1">
        <f t="shared" si="80"/>
        <v>1.62</v>
      </c>
    </row>
    <row r="5163" spans="1:7" x14ac:dyDescent="0.35">
      <c r="A5163" t="s">
        <v>1176</v>
      </c>
      <c r="B5163" t="s">
        <v>1177</v>
      </c>
      <c r="C5163" t="s">
        <v>992</v>
      </c>
      <c r="D5163">
        <v>4</v>
      </c>
      <c r="E5163">
        <v>1320</v>
      </c>
      <c r="F5163">
        <v>47700</v>
      </c>
      <c r="G5163" s="1">
        <f t="shared" si="80"/>
        <v>4.7699999999999996</v>
      </c>
    </row>
    <row r="5164" spans="1:7" x14ac:dyDescent="0.35">
      <c r="A5164" t="s">
        <v>1176</v>
      </c>
      <c r="B5164" t="s">
        <v>1177</v>
      </c>
      <c r="C5164" t="s">
        <v>992</v>
      </c>
      <c r="D5164">
        <v>5</v>
      </c>
      <c r="E5164">
        <v>3420</v>
      </c>
      <c r="F5164">
        <v>193500</v>
      </c>
      <c r="G5164" s="1">
        <f t="shared" si="80"/>
        <v>19.350000000000001</v>
      </c>
    </row>
    <row r="5165" spans="1:7" x14ac:dyDescent="0.35">
      <c r="A5165" t="s">
        <v>1176</v>
      </c>
      <c r="B5165" t="s">
        <v>1177</v>
      </c>
      <c r="C5165" t="s">
        <v>992</v>
      </c>
      <c r="D5165">
        <v>5</v>
      </c>
      <c r="E5165">
        <v>4800</v>
      </c>
      <c r="F5165">
        <v>193500</v>
      </c>
      <c r="G5165" s="1">
        <f t="shared" si="80"/>
        <v>19.350000000000001</v>
      </c>
    </row>
    <row r="5166" spans="1:7" x14ac:dyDescent="0.35">
      <c r="A5166" t="s">
        <v>1176</v>
      </c>
      <c r="B5166" t="s">
        <v>1177</v>
      </c>
      <c r="C5166" t="s">
        <v>992</v>
      </c>
      <c r="D5166">
        <v>4</v>
      </c>
      <c r="E5166">
        <v>2400</v>
      </c>
      <c r="F5166">
        <v>136800</v>
      </c>
      <c r="G5166" s="1">
        <f t="shared" si="80"/>
        <v>13.68</v>
      </c>
    </row>
    <row r="5167" spans="1:7" x14ac:dyDescent="0.35">
      <c r="A5167" t="s">
        <v>1176</v>
      </c>
      <c r="B5167" t="s">
        <v>1177</v>
      </c>
      <c r="C5167" t="s">
        <v>992</v>
      </c>
      <c r="D5167">
        <v>4</v>
      </c>
      <c r="E5167">
        <v>300</v>
      </c>
      <c r="F5167">
        <v>4500</v>
      </c>
      <c r="G5167" s="1">
        <f t="shared" si="80"/>
        <v>0.45</v>
      </c>
    </row>
    <row r="5168" spans="1:7" x14ac:dyDescent="0.35">
      <c r="A5168" t="s">
        <v>1176</v>
      </c>
      <c r="B5168" t="s">
        <v>1177</v>
      </c>
      <c r="C5168" t="s">
        <v>992</v>
      </c>
      <c r="D5168">
        <v>5</v>
      </c>
      <c r="E5168">
        <v>3240</v>
      </c>
      <c r="F5168">
        <v>252900</v>
      </c>
      <c r="G5168" s="1">
        <f t="shared" si="80"/>
        <v>25.29</v>
      </c>
    </row>
    <row r="5169" spans="1:7" x14ac:dyDescent="0.35">
      <c r="A5169" t="s">
        <v>1176</v>
      </c>
      <c r="B5169" t="s">
        <v>1177</v>
      </c>
      <c r="C5169" t="s">
        <v>992</v>
      </c>
      <c r="D5169">
        <v>5</v>
      </c>
      <c r="E5169">
        <v>17820</v>
      </c>
      <c r="F5169">
        <v>2142900</v>
      </c>
      <c r="G5169" s="1">
        <f t="shared" si="80"/>
        <v>214.29</v>
      </c>
    </row>
    <row r="5170" spans="1:7" x14ac:dyDescent="0.35">
      <c r="A5170" t="s">
        <v>1176</v>
      </c>
      <c r="B5170" t="s">
        <v>1177</v>
      </c>
      <c r="C5170" t="s">
        <v>992</v>
      </c>
      <c r="D5170">
        <v>3</v>
      </c>
      <c r="E5170">
        <v>840</v>
      </c>
      <c r="F5170">
        <v>16200</v>
      </c>
      <c r="G5170" s="1">
        <f t="shared" si="80"/>
        <v>1.62</v>
      </c>
    </row>
    <row r="5171" spans="1:7" x14ac:dyDescent="0.35">
      <c r="A5171" t="s">
        <v>1176</v>
      </c>
      <c r="B5171" t="s">
        <v>1177</v>
      </c>
      <c r="C5171" t="s">
        <v>992</v>
      </c>
      <c r="D5171">
        <v>3</v>
      </c>
      <c r="E5171">
        <v>120</v>
      </c>
      <c r="F5171">
        <v>900</v>
      </c>
      <c r="G5171" s="1">
        <f t="shared" si="80"/>
        <v>0.09</v>
      </c>
    </row>
    <row r="5172" spans="1:7" x14ac:dyDescent="0.35">
      <c r="A5172" t="s">
        <v>1176</v>
      </c>
      <c r="B5172" t="s">
        <v>1177</v>
      </c>
      <c r="C5172" t="s">
        <v>992</v>
      </c>
      <c r="D5172">
        <v>4</v>
      </c>
      <c r="E5172">
        <v>120</v>
      </c>
      <c r="F5172">
        <v>900</v>
      </c>
      <c r="G5172" s="1">
        <f t="shared" si="80"/>
        <v>0.09</v>
      </c>
    </row>
    <row r="5173" spans="1:7" x14ac:dyDescent="0.35">
      <c r="A5173" t="s">
        <v>1176</v>
      </c>
      <c r="B5173" t="s">
        <v>1177</v>
      </c>
      <c r="C5173" t="s">
        <v>992</v>
      </c>
      <c r="D5173">
        <v>4</v>
      </c>
      <c r="E5173">
        <v>8460</v>
      </c>
      <c r="F5173">
        <v>944100</v>
      </c>
      <c r="G5173" s="1">
        <f t="shared" si="80"/>
        <v>94.41</v>
      </c>
    </row>
    <row r="5174" spans="1:7" x14ac:dyDescent="0.35">
      <c r="A5174" t="s">
        <v>1176</v>
      </c>
      <c r="B5174" t="s">
        <v>1177</v>
      </c>
      <c r="C5174" t="s">
        <v>992</v>
      </c>
      <c r="D5174">
        <v>4</v>
      </c>
      <c r="E5174">
        <v>120</v>
      </c>
      <c r="F5174">
        <v>900</v>
      </c>
      <c r="G5174" s="1">
        <f t="shared" si="80"/>
        <v>0.09</v>
      </c>
    </row>
    <row r="5175" spans="1:7" x14ac:dyDescent="0.35">
      <c r="A5175" t="s">
        <v>1176</v>
      </c>
      <c r="B5175" t="s">
        <v>1177</v>
      </c>
      <c r="C5175" t="s">
        <v>992</v>
      </c>
      <c r="D5175">
        <v>5</v>
      </c>
      <c r="E5175">
        <v>28560</v>
      </c>
      <c r="F5175">
        <v>2078100</v>
      </c>
      <c r="G5175" s="1">
        <f t="shared" si="80"/>
        <v>207.81</v>
      </c>
    </row>
    <row r="5176" spans="1:7" x14ac:dyDescent="0.35">
      <c r="A5176" t="s">
        <v>1176</v>
      </c>
      <c r="B5176" t="s">
        <v>1177</v>
      </c>
      <c r="C5176" t="s">
        <v>992</v>
      </c>
      <c r="D5176">
        <v>4</v>
      </c>
      <c r="E5176">
        <v>180</v>
      </c>
      <c r="F5176">
        <v>1800</v>
      </c>
      <c r="G5176" s="1">
        <f t="shared" si="80"/>
        <v>0.18</v>
      </c>
    </row>
    <row r="5177" spans="1:7" x14ac:dyDescent="0.35">
      <c r="A5177" t="s">
        <v>1176</v>
      </c>
      <c r="B5177" t="s">
        <v>1177</v>
      </c>
      <c r="C5177" t="s">
        <v>992</v>
      </c>
      <c r="D5177">
        <v>4</v>
      </c>
      <c r="E5177">
        <v>240</v>
      </c>
      <c r="F5177">
        <v>2700</v>
      </c>
      <c r="G5177" s="1">
        <f t="shared" si="80"/>
        <v>0.27</v>
      </c>
    </row>
    <row r="5178" spans="1:7" x14ac:dyDescent="0.35">
      <c r="A5178" t="s">
        <v>1176</v>
      </c>
      <c r="B5178" t="s">
        <v>1177</v>
      </c>
      <c r="C5178" t="s">
        <v>992</v>
      </c>
      <c r="D5178">
        <v>4</v>
      </c>
      <c r="E5178">
        <v>2640</v>
      </c>
      <c r="F5178">
        <v>101700</v>
      </c>
      <c r="G5178" s="1">
        <f t="shared" si="80"/>
        <v>10.17</v>
      </c>
    </row>
    <row r="5179" spans="1:7" x14ac:dyDescent="0.35">
      <c r="A5179" t="s">
        <v>1176</v>
      </c>
      <c r="B5179" t="s">
        <v>1177</v>
      </c>
      <c r="C5179" t="s">
        <v>992</v>
      </c>
      <c r="D5179">
        <v>4</v>
      </c>
      <c r="E5179">
        <v>2340</v>
      </c>
      <c r="F5179">
        <v>56700</v>
      </c>
      <c r="G5179" s="1">
        <f t="shared" si="80"/>
        <v>5.67</v>
      </c>
    </row>
    <row r="5180" spans="1:7" x14ac:dyDescent="0.35">
      <c r="A5180" t="s">
        <v>1176</v>
      </c>
      <c r="B5180" t="s">
        <v>1177</v>
      </c>
      <c r="C5180" t="s">
        <v>992</v>
      </c>
      <c r="D5180">
        <v>5</v>
      </c>
      <c r="E5180">
        <v>4380</v>
      </c>
      <c r="F5180">
        <v>189000</v>
      </c>
      <c r="G5180" s="1">
        <f t="shared" si="80"/>
        <v>18.899999999999999</v>
      </c>
    </row>
    <row r="5181" spans="1:7" x14ac:dyDescent="0.35">
      <c r="A5181" t="s">
        <v>1176</v>
      </c>
      <c r="B5181" t="s">
        <v>1177</v>
      </c>
      <c r="C5181" t="s">
        <v>992</v>
      </c>
      <c r="D5181">
        <v>4</v>
      </c>
      <c r="E5181">
        <v>720</v>
      </c>
      <c r="F5181">
        <v>14400</v>
      </c>
      <c r="G5181" s="1">
        <f t="shared" si="80"/>
        <v>1.44</v>
      </c>
    </row>
    <row r="5182" spans="1:7" x14ac:dyDescent="0.35">
      <c r="A5182" t="s">
        <v>1176</v>
      </c>
      <c r="B5182" t="s">
        <v>1177</v>
      </c>
      <c r="C5182" t="s">
        <v>992</v>
      </c>
      <c r="D5182">
        <v>5</v>
      </c>
      <c r="E5182">
        <v>5280</v>
      </c>
      <c r="F5182">
        <v>223200</v>
      </c>
      <c r="G5182" s="1">
        <f t="shared" si="80"/>
        <v>22.32</v>
      </c>
    </row>
    <row r="5183" spans="1:7" x14ac:dyDescent="0.35">
      <c r="A5183" t="s">
        <v>1176</v>
      </c>
      <c r="B5183" t="s">
        <v>1177</v>
      </c>
      <c r="C5183" t="s">
        <v>992</v>
      </c>
      <c r="D5183">
        <v>4</v>
      </c>
      <c r="E5183">
        <v>180</v>
      </c>
      <c r="F5183">
        <v>1800</v>
      </c>
      <c r="G5183" s="1">
        <f t="shared" si="80"/>
        <v>0.18</v>
      </c>
    </row>
    <row r="5184" spans="1:7" x14ac:dyDescent="0.35">
      <c r="A5184" t="s">
        <v>1176</v>
      </c>
      <c r="B5184" t="s">
        <v>1177</v>
      </c>
      <c r="C5184" t="s">
        <v>992</v>
      </c>
      <c r="D5184">
        <v>4</v>
      </c>
      <c r="E5184">
        <v>4800</v>
      </c>
      <c r="F5184">
        <v>283500</v>
      </c>
      <c r="G5184" s="1">
        <f t="shared" si="80"/>
        <v>28.35</v>
      </c>
    </row>
    <row r="5185" spans="1:7" x14ac:dyDescent="0.35">
      <c r="A5185" t="s">
        <v>1176</v>
      </c>
      <c r="B5185" t="s">
        <v>1177</v>
      </c>
      <c r="C5185" t="s">
        <v>992</v>
      </c>
      <c r="D5185">
        <v>5</v>
      </c>
      <c r="E5185">
        <v>4200</v>
      </c>
      <c r="F5185">
        <v>293400</v>
      </c>
      <c r="G5185" s="1">
        <f t="shared" si="80"/>
        <v>29.34</v>
      </c>
    </row>
    <row r="5186" spans="1:7" x14ac:dyDescent="0.35">
      <c r="A5186" t="s">
        <v>1176</v>
      </c>
      <c r="B5186" t="s">
        <v>1177</v>
      </c>
      <c r="C5186" t="s">
        <v>992</v>
      </c>
      <c r="D5186">
        <v>5</v>
      </c>
      <c r="E5186">
        <v>6060</v>
      </c>
      <c r="F5186">
        <v>294300</v>
      </c>
      <c r="G5186" s="1">
        <f t="shared" si="80"/>
        <v>29.43</v>
      </c>
    </row>
    <row r="5187" spans="1:7" x14ac:dyDescent="0.35">
      <c r="A5187" t="s">
        <v>1176</v>
      </c>
      <c r="B5187" t="s">
        <v>1177</v>
      </c>
      <c r="C5187" t="s">
        <v>992</v>
      </c>
      <c r="D5187">
        <v>5</v>
      </c>
      <c r="E5187">
        <v>9060</v>
      </c>
      <c r="F5187">
        <v>546300</v>
      </c>
      <c r="G5187" s="1">
        <f t="shared" ref="G5187:G5250" si="81">+F5187/10000</f>
        <v>54.63</v>
      </c>
    </row>
    <row r="5188" spans="1:7" x14ac:dyDescent="0.35">
      <c r="A5188" t="s">
        <v>1176</v>
      </c>
      <c r="B5188" t="s">
        <v>1177</v>
      </c>
      <c r="C5188" t="s">
        <v>992</v>
      </c>
      <c r="D5188">
        <v>3</v>
      </c>
      <c r="E5188">
        <v>1800</v>
      </c>
      <c r="F5188">
        <v>83700</v>
      </c>
      <c r="G5188" s="1">
        <f t="shared" si="81"/>
        <v>8.3699999999999992</v>
      </c>
    </row>
    <row r="5189" spans="1:7" x14ac:dyDescent="0.35">
      <c r="A5189" t="s">
        <v>1176</v>
      </c>
      <c r="B5189" t="s">
        <v>1177</v>
      </c>
      <c r="C5189" t="s">
        <v>992</v>
      </c>
      <c r="D5189">
        <v>5</v>
      </c>
      <c r="E5189">
        <v>8280</v>
      </c>
      <c r="F5189">
        <v>291600</v>
      </c>
      <c r="G5189" s="1">
        <f t="shared" si="81"/>
        <v>29.16</v>
      </c>
    </row>
    <row r="5190" spans="1:7" x14ac:dyDescent="0.35">
      <c r="A5190" t="s">
        <v>1176</v>
      </c>
      <c r="B5190" t="s">
        <v>1177</v>
      </c>
      <c r="C5190" t="s">
        <v>992</v>
      </c>
      <c r="D5190">
        <v>4</v>
      </c>
      <c r="E5190">
        <v>120</v>
      </c>
      <c r="F5190">
        <v>900</v>
      </c>
      <c r="G5190" s="1">
        <f t="shared" si="81"/>
        <v>0.09</v>
      </c>
    </row>
    <row r="5191" spans="1:7" x14ac:dyDescent="0.35">
      <c r="A5191" t="s">
        <v>1176</v>
      </c>
      <c r="B5191" t="s">
        <v>1177</v>
      </c>
      <c r="C5191" t="s">
        <v>992</v>
      </c>
      <c r="D5191">
        <v>4</v>
      </c>
      <c r="E5191">
        <v>7440</v>
      </c>
      <c r="F5191">
        <v>858600</v>
      </c>
      <c r="G5191" s="1">
        <f t="shared" si="81"/>
        <v>85.86</v>
      </c>
    </row>
    <row r="5192" spans="1:7" x14ac:dyDescent="0.35">
      <c r="A5192" t="s">
        <v>1176</v>
      </c>
      <c r="B5192" t="s">
        <v>1177</v>
      </c>
      <c r="C5192" t="s">
        <v>992</v>
      </c>
      <c r="D5192">
        <v>4</v>
      </c>
      <c r="E5192">
        <v>1080</v>
      </c>
      <c r="F5192">
        <v>22500</v>
      </c>
      <c r="G5192" s="1">
        <f t="shared" si="81"/>
        <v>2.25</v>
      </c>
    </row>
    <row r="5193" spans="1:7" x14ac:dyDescent="0.35">
      <c r="A5193" t="s">
        <v>1176</v>
      </c>
      <c r="B5193" t="s">
        <v>1177</v>
      </c>
      <c r="C5193" t="s">
        <v>992</v>
      </c>
      <c r="D5193">
        <v>4</v>
      </c>
      <c r="E5193">
        <v>120</v>
      </c>
      <c r="F5193">
        <v>900</v>
      </c>
      <c r="G5193" s="1">
        <f t="shared" si="81"/>
        <v>0.09</v>
      </c>
    </row>
    <row r="5194" spans="1:7" x14ac:dyDescent="0.35">
      <c r="A5194" t="s">
        <v>1176</v>
      </c>
      <c r="B5194" t="s">
        <v>1177</v>
      </c>
      <c r="C5194" t="s">
        <v>992</v>
      </c>
      <c r="D5194">
        <v>4</v>
      </c>
      <c r="E5194">
        <v>1740</v>
      </c>
      <c r="F5194">
        <v>69300</v>
      </c>
      <c r="G5194" s="1">
        <f t="shared" si="81"/>
        <v>6.93</v>
      </c>
    </row>
    <row r="5195" spans="1:7" x14ac:dyDescent="0.35">
      <c r="A5195" t="s">
        <v>1176</v>
      </c>
      <c r="B5195" t="s">
        <v>1177</v>
      </c>
      <c r="C5195" t="s">
        <v>992</v>
      </c>
      <c r="D5195">
        <v>4</v>
      </c>
      <c r="E5195">
        <v>8100</v>
      </c>
      <c r="F5195">
        <v>997200</v>
      </c>
      <c r="G5195" s="1">
        <f t="shared" si="81"/>
        <v>99.72</v>
      </c>
    </row>
    <row r="5196" spans="1:7" x14ac:dyDescent="0.35">
      <c r="A5196" t="s">
        <v>1176</v>
      </c>
      <c r="B5196" t="s">
        <v>1177</v>
      </c>
      <c r="C5196" t="s">
        <v>992</v>
      </c>
      <c r="D5196">
        <v>5</v>
      </c>
      <c r="E5196">
        <v>5400</v>
      </c>
      <c r="F5196">
        <v>221400</v>
      </c>
      <c r="G5196" s="1">
        <f t="shared" si="81"/>
        <v>22.14</v>
      </c>
    </row>
    <row r="5197" spans="1:7" x14ac:dyDescent="0.35">
      <c r="A5197" t="s">
        <v>1176</v>
      </c>
      <c r="B5197" t="s">
        <v>1177</v>
      </c>
      <c r="C5197" t="s">
        <v>992</v>
      </c>
      <c r="D5197">
        <v>4</v>
      </c>
      <c r="E5197">
        <v>360</v>
      </c>
      <c r="F5197">
        <v>5400</v>
      </c>
      <c r="G5197" s="1">
        <f t="shared" si="81"/>
        <v>0.54</v>
      </c>
    </row>
    <row r="5198" spans="1:7" x14ac:dyDescent="0.35">
      <c r="A5198" t="s">
        <v>1176</v>
      </c>
      <c r="B5198" t="s">
        <v>1177</v>
      </c>
      <c r="C5198" t="s">
        <v>992</v>
      </c>
      <c r="D5198">
        <v>4</v>
      </c>
      <c r="E5198">
        <v>3540</v>
      </c>
      <c r="F5198">
        <v>137700</v>
      </c>
      <c r="G5198" s="1">
        <f t="shared" si="81"/>
        <v>13.77</v>
      </c>
    </row>
    <row r="5199" spans="1:7" x14ac:dyDescent="0.35">
      <c r="A5199" t="s">
        <v>1176</v>
      </c>
      <c r="B5199" t="s">
        <v>1177</v>
      </c>
      <c r="C5199" t="s">
        <v>992</v>
      </c>
      <c r="D5199">
        <v>5</v>
      </c>
      <c r="E5199">
        <v>2760</v>
      </c>
      <c r="F5199">
        <v>117900</v>
      </c>
      <c r="G5199" s="1">
        <f t="shared" si="81"/>
        <v>11.79</v>
      </c>
    </row>
    <row r="5200" spans="1:7" x14ac:dyDescent="0.35">
      <c r="A5200" t="s">
        <v>1176</v>
      </c>
      <c r="B5200" t="s">
        <v>1177</v>
      </c>
      <c r="C5200" t="s">
        <v>992</v>
      </c>
      <c r="D5200">
        <v>4</v>
      </c>
      <c r="E5200">
        <v>2100</v>
      </c>
      <c r="F5200">
        <v>127800</v>
      </c>
      <c r="G5200" s="1">
        <f t="shared" si="81"/>
        <v>12.78</v>
      </c>
    </row>
    <row r="5201" spans="1:7" x14ac:dyDescent="0.35">
      <c r="A5201" t="s">
        <v>1176</v>
      </c>
      <c r="B5201" t="s">
        <v>1177</v>
      </c>
      <c r="C5201" t="s">
        <v>992</v>
      </c>
      <c r="D5201">
        <v>4</v>
      </c>
      <c r="E5201">
        <v>960</v>
      </c>
      <c r="F5201">
        <v>27000</v>
      </c>
      <c r="G5201" s="1">
        <f t="shared" si="81"/>
        <v>2.7</v>
      </c>
    </row>
    <row r="5202" spans="1:7" x14ac:dyDescent="0.35">
      <c r="A5202" t="s">
        <v>1176</v>
      </c>
      <c r="B5202" t="s">
        <v>1177</v>
      </c>
      <c r="C5202" t="s">
        <v>992</v>
      </c>
      <c r="D5202">
        <v>5</v>
      </c>
      <c r="E5202">
        <v>3360</v>
      </c>
      <c r="F5202">
        <v>117000</v>
      </c>
      <c r="G5202" s="1">
        <f t="shared" si="81"/>
        <v>11.7</v>
      </c>
    </row>
    <row r="5203" spans="1:7" x14ac:dyDescent="0.35">
      <c r="A5203" t="s">
        <v>1176</v>
      </c>
      <c r="B5203" t="s">
        <v>1177</v>
      </c>
      <c r="C5203" t="s">
        <v>992</v>
      </c>
      <c r="D5203">
        <v>5</v>
      </c>
      <c r="E5203">
        <v>9960</v>
      </c>
      <c r="F5203">
        <v>879300</v>
      </c>
      <c r="G5203" s="1">
        <f t="shared" si="81"/>
        <v>87.93</v>
      </c>
    </row>
    <row r="5204" spans="1:7" x14ac:dyDescent="0.35">
      <c r="A5204" t="s">
        <v>1176</v>
      </c>
      <c r="B5204" t="s">
        <v>1177</v>
      </c>
      <c r="C5204" t="s">
        <v>992</v>
      </c>
      <c r="D5204">
        <v>4</v>
      </c>
      <c r="E5204">
        <v>1560</v>
      </c>
      <c r="F5204">
        <v>43200</v>
      </c>
      <c r="G5204" s="1">
        <f t="shared" si="81"/>
        <v>4.32</v>
      </c>
    </row>
    <row r="5205" spans="1:7" x14ac:dyDescent="0.35">
      <c r="A5205" t="s">
        <v>1176</v>
      </c>
      <c r="B5205" t="s">
        <v>1177</v>
      </c>
      <c r="C5205" t="s">
        <v>992</v>
      </c>
      <c r="D5205">
        <v>5</v>
      </c>
      <c r="E5205">
        <v>4500</v>
      </c>
      <c r="F5205">
        <v>183600</v>
      </c>
      <c r="G5205" s="1">
        <f t="shared" si="81"/>
        <v>18.36</v>
      </c>
    </row>
    <row r="5206" spans="1:7" x14ac:dyDescent="0.35">
      <c r="A5206" t="s">
        <v>1176</v>
      </c>
      <c r="B5206" t="s">
        <v>1177</v>
      </c>
      <c r="C5206" t="s">
        <v>992</v>
      </c>
      <c r="D5206">
        <v>5</v>
      </c>
      <c r="E5206">
        <v>3540</v>
      </c>
      <c r="F5206">
        <v>142200</v>
      </c>
      <c r="G5206" s="1">
        <f t="shared" si="81"/>
        <v>14.22</v>
      </c>
    </row>
    <row r="5207" spans="1:7" x14ac:dyDescent="0.35">
      <c r="A5207" t="s">
        <v>1176</v>
      </c>
      <c r="B5207" t="s">
        <v>1177</v>
      </c>
      <c r="C5207" t="s">
        <v>992</v>
      </c>
      <c r="D5207">
        <v>5</v>
      </c>
      <c r="E5207">
        <v>4800</v>
      </c>
      <c r="F5207">
        <v>212400</v>
      </c>
      <c r="G5207" s="1">
        <f t="shared" si="81"/>
        <v>21.24</v>
      </c>
    </row>
    <row r="5208" spans="1:7" x14ac:dyDescent="0.35">
      <c r="A5208" t="s">
        <v>1176</v>
      </c>
      <c r="B5208" t="s">
        <v>1177</v>
      </c>
      <c r="C5208" t="s">
        <v>992</v>
      </c>
      <c r="D5208">
        <v>5</v>
      </c>
      <c r="E5208">
        <v>7260</v>
      </c>
      <c r="F5208">
        <v>480600</v>
      </c>
      <c r="G5208" s="1">
        <f t="shared" si="81"/>
        <v>48.06</v>
      </c>
    </row>
    <row r="5209" spans="1:7" x14ac:dyDescent="0.35">
      <c r="A5209" t="s">
        <v>1176</v>
      </c>
      <c r="B5209" t="s">
        <v>1177</v>
      </c>
      <c r="C5209" t="s">
        <v>992</v>
      </c>
      <c r="D5209">
        <v>5</v>
      </c>
      <c r="E5209">
        <v>2940</v>
      </c>
      <c r="F5209">
        <v>185400</v>
      </c>
      <c r="G5209" s="1">
        <f t="shared" si="81"/>
        <v>18.54</v>
      </c>
    </row>
    <row r="5210" spans="1:7" x14ac:dyDescent="0.35">
      <c r="A5210" t="s">
        <v>1176</v>
      </c>
      <c r="B5210" t="s">
        <v>1177</v>
      </c>
      <c r="C5210" t="s">
        <v>992</v>
      </c>
      <c r="D5210">
        <v>5</v>
      </c>
      <c r="E5210">
        <v>3960</v>
      </c>
      <c r="F5210">
        <v>207000</v>
      </c>
      <c r="G5210" s="1">
        <f t="shared" si="81"/>
        <v>20.7</v>
      </c>
    </row>
    <row r="5211" spans="1:7" x14ac:dyDescent="0.35">
      <c r="A5211" t="s">
        <v>1176</v>
      </c>
      <c r="B5211" t="s">
        <v>1177</v>
      </c>
      <c r="C5211" t="s">
        <v>992</v>
      </c>
      <c r="D5211">
        <v>5</v>
      </c>
      <c r="E5211">
        <v>4020</v>
      </c>
      <c r="F5211">
        <v>158400</v>
      </c>
      <c r="G5211" s="1">
        <f t="shared" si="81"/>
        <v>15.84</v>
      </c>
    </row>
    <row r="5212" spans="1:7" x14ac:dyDescent="0.35">
      <c r="A5212" t="s">
        <v>1176</v>
      </c>
      <c r="B5212" t="s">
        <v>1177</v>
      </c>
      <c r="C5212" t="s">
        <v>992</v>
      </c>
      <c r="D5212">
        <v>5</v>
      </c>
      <c r="E5212">
        <v>2580</v>
      </c>
      <c r="F5212">
        <v>108900</v>
      </c>
      <c r="G5212" s="1">
        <f t="shared" si="81"/>
        <v>10.89</v>
      </c>
    </row>
    <row r="5213" spans="1:7" x14ac:dyDescent="0.35">
      <c r="A5213" t="s">
        <v>1176</v>
      </c>
      <c r="B5213" t="s">
        <v>1177</v>
      </c>
      <c r="C5213" t="s">
        <v>992</v>
      </c>
      <c r="D5213">
        <v>5</v>
      </c>
      <c r="E5213">
        <v>6360</v>
      </c>
      <c r="F5213">
        <v>346500</v>
      </c>
      <c r="G5213" s="1">
        <f t="shared" si="81"/>
        <v>34.65</v>
      </c>
    </row>
    <row r="5214" spans="1:7" x14ac:dyDescent="0.35">
      <c r="A5214" t="s">
        <v>1176</v>
      </c>
      <c r="B5214" t="s">
        <v>1177</v>
      </c>
      <c r="C5214" t="s">
        <v>992</v>
      </c>
      <c r="D5214">
        <v>5</v>
      </c>
      <c r="E5214">
        <v>3120</v>
      </c>
      <c r="F5214">
        <v>166500</v>
      </c>
      <c r="G5214" s="1">
        <f t="shared" si="81"/>
        <v>16.649999999999999</v>
      </c>
    </row>
    <row r="5215" spans="1:7" x14ac:dyDescent="0.35">
      <c r="A5215" t="s">
        <v>1176</v>
      </c>
      <c r="B5215" t="s">
        <v>1177</v>
      </c>
      <c r="C5215" t="s">
        <v>992</v>
      </c>
      <c r="D5215">
        <v>5</v>
      </c>
      <c r="E5215">
        <v>15720</v>
      </c>
      <c r="F5215">
        <v>1059300</v>
      </c>
      <c r="G5215" s="1">
        <f t="shared" si="81"/>
        <v>105.93</v>
      </c>
    </row>
    <row r="5216" spans="1:7" x14ac:dyDescent="0.35">
      <c r="A5216" t="s">
        <v>1176</v>
      </c>
      <c r="B5216" t="s">
        <v>1177</v>
      </c>
      <c r="C5216" t="s">
        <v>992</v>
      </c>
      <c r="D5216">
        <v>5</v>
      </c>
      <c r="E5216">
        <v>4680</v>
      </c>
      <c r="F5216">
        <v>336600</v>
      </c>
      <c r="G5216" s="1">
        <f t="shared" si="81"/>
        <v>33.659999999999997</v>
      </c>
    </row>
    <row r="5217" spans="1:7" x14ac:dyDescent="0.35">
      <c r="A5217" t="s">
        <v>1176</v>
      </c>
      <c r="B5217" t="s">
        <v>1177</v>
      </c>
      <c r="C5217" t="s">
        <v>992</v>
      </c>
      <c r="D5217">
        <v>4</v>
      </c>
      <c r="E5217">
        <v>2280</v>
      </c>
      <c r="F5217">
        <v>104400</v>
      </c>
      <c r="G5217" s="1">
        <f t="shared" si="81"/>
        <v>10.44</v>
      </c>
    </row>
    <row r="5218" spans="1:7" x14ac:dyDescent="0.35">
      <c r="A5218" t="s">
        <v>1176</v>
      </c>
      <c r="B5218" t="s">
        <v>1177</v>
      </c>
      <c r="C5218" t="s">
        <v>992</v>
      </c>
      <c r="D5218">
        <v>5</v>
      </c>
      <c r="E5218">
        <v>2460</v>
      </c>
      <c r="F5218">
        <v>180900</v>
      </c>
      <c r="G5218" s="1">
        <f t="shared" si="81"/>
        <v>18.09</v>
      </c>
    </row>
    <row r="5219" spans="1:7" x14ac:dyDescent="0.35">
      <c r="A5219" t="s">
        <v>1176</v>
      </c>
      <c r="B5219" t="s">
        <v>1177</v>
      </c>
      <c r="C5219" t="s">
        <v>992</v>
      </c>
      <c r="D5219">
        <v>4</v>
      </c>
      <c r="E5219">
        <v>480</v>
      </c>
      <c r="F5219">
        <v>6300</v>
      </c>
      <c r="G5219" s="1">
        <f t="shared" si="81"/>
        <v>0.63</v>
      </c>
    </row>
    <row r="5220" spans="1:7" x14ac:dyDescent="0.35">
      <c r="A5220" t="s">
        <v>1176</v>
      </c>
      <c r="B5220" t="s">
        <v>1177</v>
      </c>
      <c r="C5220" t="s">
        <v>992</v>
      </c>
      <c r="D5220">
        <v>5</v>
      </c>
      <c r="E5220">
        <v>41520</v>
      </c>
      <c r="F5220">
        <v>6021900</v>
      </c>
      <c r="G5220" s="1">
        <f t="shared" si="81"/>
        <v>602.19000000000005</v>
      </c>
    </row>
    <row r="5221" spans="1:7" x14ac:dyDescent="0.35">
      <c r="A5221" t="s">
        <v>1176</v>
      </c>
      <c r="B5221" t="s">
        <v>1177</v>
      </c>
      <c r="C5221" t="s">
        <v>992</v>
      </c>
      <c r="D5221">
        <v>5</v>
      </c>
      <c r="E5221">
        <v>15840</v>
      </c>
      <c r="F5221">
        <v>1929600</v>
      </c>
      <c r="G5221" s="1">
        <f t="shared" si="81"/>
        <v>192.96</v>
      </c>
    </row>
    <row r="5222" spans="1:7" x14ac:dyDescent="0.35">
      <c r="A5222" t="s">
        <v>1176</v>
      </c>
      <c r="B5222" t="s">
        <v>1177</v>
      </c>
      <c r="C5222" t="s">
        <v>992</v>
      </c>
      <c r="D5222">
        <v>5</v>
      </c>
      <c r="E5222">
        <v>240</v>
      </c>
      <c r="F5222">
        <v>2700</v>
      </c>
      <c r="G5222" s="1">
        <f t="shared" si="81"/>
        <v>0.27</v>
      </c>
    </row>
    <row r="5223" spans="1:7" x14ac:dyDescent="0.35">
      <c r="A5223" t="s">
        <v>1176</v>
      </c>
      <c r="B5223" t="s">
        <v>1177</v>
      </c>
      <c r="C5223" t="s">
        <v>992</v>
      </c>
      <c r="D5223">
        <v>4</v>
      </c>
      <c r="E5223">
        <v>3060</v>
      </c>
      <c r="F5223">
        <v>110700</v>
      </c>
      <c r="G5223" s="1">
        <f t="shared" si="81"/>
        <v>11.07</v>
      </c>
    </row>
    <row r="5224" spans="1:7" x14ac:dyDescent="0.35">
      <c r="A5224" t="s">
        <v>1176</v>
      </c>
      <c r="B5224" t="s">
        <v>1177</v>
      </c>
      <c r="C5224" t="s">
        <v>992</v>
      </c>
      <c r="D5224">
        <v>5</v>
      </c>
      <c r="E5224">
        <v>8160</v>
      </c>
      <c r="F5224">
        <v>606600</v>
      </c>
      <c r="G5224" s="1">
        <f t="shared" si="81"/>
        <v>60.66</v>
      </c>
    </row>
    <row r="5225" spans="1:7" x14ac:dyDescent="0.35">
      <c r="A5225" t="s">
        <v>1176</v>
      </c>
      <c r="B5225" t="s">
        <v>1177</v>
      </c>
      <c r="C5225" t="s">
        <v>992</v>
      </c>
      <c r="D5225">
        <v>4</v>
      </c>
      <c r="E5225">
        <v>1860</v>
      </c>
      <c r="F5225">
        <v>88200</v>
      </c>
      <c r="G5225" s="1">
        <f t="shared" si="81"/>
        <v>8.82</v>
      </c>
    </row>
    <row r="5226" spans="1:7" x14ac:dyDescent="0.35">
      <c r="A5226" t="s">
        <v>1176</v>
      </c>
      <c r="B5226" t="s">
        <v>1177</v>
      </c>
      <c r="C5226" t="s">
        <v>992</v>
      </c>
      <c r="D5226">
        <v>4</v>
      </c>
      <c r="E5226">
        <v>2220</v>
      </c>
      <c r="F5226">
        <v>107100</v>
      </c>
      <c r="G5226" s="1">
        <f t="shared" si="81"/>
        <v>10.71</v>
      </c>
    </row>
    <row r="5227" spans="1:7" x14ac:dyDescent="0.35">
      <c r="A5227" t="s">
        <v>1176</v>
      </c>
      <c r="B5227" t="s">
        <v>1177</v>
      </c>
      <c r="C5227" t="s">
        <v>992</v>
      </c>
      <c r="D5227">
        <v>5</v>
      </c>
      <c r="E5227">
        <v>2640</v>
      </c>
      <c r="F5227">
        <v>147600</v>
      </c>
      <c r="G5227" s="1">
        <f t="shared" si="81"/>
        <v>14.76</v>
      </c>
    </row>
    <row r="5228" spans="1:7" x14ac:dyDescent="0.35">
      <c r="A5228" t="s">
        <v>1176</v>
      </c>
      <c r="B5228" t="s">
        <v>1177</v>
      </c>
      <c r="C5228" t="s">
        <v>992</v>
      </c>
      <c r="D5228">
        <v>5</v>
      </c>
      <c r="E5228">
        <v>8940</v>
      </c>
      <c r="F5228">
        <v>1379700</v>
      </c>
      <c r="G5228" s="1">
        <f t="shared" si="81"/>
        <v>137.97</v>
      </c>
    </row>
    <row r="5229" spans="1:7" x14ac:dyDescent="0.35">
      <c r="A5229" t="s">
        <v>1176</v>
      </c>
      <c r="B5229" t="s">
        <v>1177</v>
      </c>
      <c r="C5229" t="s">
        <v>992</v>
      </c>
      <c r="D5229">
        <v>5</v>
      </c>
      <c r="E5229">
        <v>43560</v>
      </c>
      <c r="F5229">
        <v>10441800</v>
      </c>
      <c r="G5229" s="1">
        <f t="shared" si="81"/>
        <v>1044.18</v>
      </c>
    </row>
    <row r="5230" spans="1:7" x14ac:dyDescent="0.35">
      <c r="A5230" t="s">
        <v>1176</v>
      </c>
      <c r="B5230" t="s">
        <v>1177</v>
      </c>
      <c r="C5230" t="s">
        <v>992</v>
      </c>
      <c r="D5230">
        <v>5</v>
      </c>
      <c r="E5230">
        <v>1560</v>
      </c>
      <c r="F5230">
        <v>63900</v>
      </c>
      <c r="G5230" s="1">
        <f t="shared" si="81"/>
        <v>6.39</v>
      </c>
    </row>
    <row r="5231" spans="1:7" x14ac:dyDescent="0.35">
      <c r="A5231" t="s">
        <v>1176</v>
      </c>
      <c r="B5231" t="s">
        <v>1177</v>
      </c>
      <c r="C5231" t="s">
        <v>992</v>
      </c>
      <c r="D5231">
        <v>5</v>
      </c>
      <c r="E5231">
        <v>11040</v>
      </c>
      <c r="F5231">
        <v>842400</v>
      </c>
      <c r="G5231" s="1">
        <f t="shared" si="81"/>
        <v>84.24</v>
      </c>
    </row>
    <row r="5232" spans="1:7" x14ac:dyDescent="0.35">
      <c r="A5232" t="s">
        <v>1176</v>
      </c>
      <c r="B5232" t="s">
        <v>1177</v>
      </c>
      <c r="C5232" t="s">
        <v>992</v>
      </c>
      <c r="D5232">
        <v>5</v>
      </c>
      <c r="E5232">
        <v>6300</v>
      </c>
      <c r="F5232">
        <v>321300</v>
      </c>
      <c r="G5232" s="1">
        <f t="shared" si="81"/>
        <v>32.130000000000003</v>
      </c>
    </row>
    <row r="5233" spans="1:7" x14ac:dyDescent="0.35">
      <c r="A5233" t="s">
        <v>1176</v>
      </c>
      <c r="B5233" t="s">
        <v>1177</v>
      </c>
      <c r="C5233" t="s">
        <v>992</v>
      </c>
      <c r="D5233">
        <v>5</v>
      </c>
      <c r="E5233">
        <v>120</v>
      </c>
      <c r="F5233">
        <v>900</v>
      </c>
      <c r="G5233" s="1">
        <f t="shared" si="81"/>
        <v>0.09</v>
      </c>
    </row>
    <row r="5234" spans="1:7" x14ac:dyDescent="0.35">
      <c r="A5234" t="s">
        <v>1176</v>
      </c>
      <c r="B5234" t="s">
        <v>1177</v>
      </c>
      <c r="C5234" t="s">
        <v>992</v>
      </c>
      <c r="D5234">
        <v>5</v>
      </c>
      <c r="E5234">
        <v>2880</v>
      </c>
      <c r="F5234">
        <v>164700</v>
      </c>
      <c r="G5234" s="1">
        <f t="shared" si="81"/>
        <v>16.47</v>
      </c>
    </row>
    <row r="5235" spans="1:7" x14ac:dyDescent="0.35">
      <c r="A5235" t="s">
        <v>1176</v>
      </c>
      <c r="B5235" t="s">
        <v>1177</v>
      </c>
      <c r="C5235" t="s">
        <v>992</v>
      </c>
      <c r="D5235">
        <v>5</v>
      </c>
      <c r="E5235">
        <v>278.048653</v>
      </c>
      <c r="F5235">
        <v>4098.2344789999997</v>
      </c>
      <c r="G5235" s="1">
        <f t="shared" si="81"/>
        <v>0.40982344789999997</v>
      </c>
    </row>
    <row r="5236" spans="1:7" x14ac:dyDescent="0.35">
      <c r="A5236" t="s">
        <v>1176</v>
      </c>
      <c r="B5236" t="s">
        <v>1177</v>
      </c>
      <c r="C5236" t="s">
        <v>992</v>
      </c>
      <c r="D5236">
        <v>5</v>
      </c>
      <c r="E5236">
        <v>4020</v>
      </c>
      <c r="F5236">
        <v>221400</v>
      </c>
      <c r="G5236" s="1">
        <f t="shared" si="81"/>
        <v>22.14</v>
      </c>
    </row>
    <row r="5237" spans="1:7" x14ac:dyDescent="0.35">
      <c r="A5237" t="s">
        <v>1176</v>
      </c>
      <c r="B5237" t="s">
        <v>1177</v>
      </c>
      <c r="C5237" t="s">
        <v>992</v>
      </c>
      <c r="D5237">
        <v>4</v>
      </c>
      <c r="E5237">
        <v>5040</v>
      </c>
      <c r="F5237">
        <v>223200</v>
      </c>
      <c r="G5237" s="1">
        <f t="shared" si="81"/>
        <v>22.32</v>
      </c>
    </row>
    <row r="5238" spans="1:7" x14ac:dyDescent="0.35">
      <c r="A5238" t="s">
        <v>1176</v>
      </c>
      <c r="B5238" t="s">
        <v>1177</v>
      </c>
      <c r="C5238" t="s">
        <v>992</v>
      </c>
      <c r="D5238">
        <v>5</v>
      </c>
      <c r="E5238">
        <v>4860</v>
      </c>
      <c r="F5238">
        <v>217800</v>
      </c>
      <c r="G5238" s="1">
        <f t="shared" si="81"/>
        <v>21.78</v>
      </c>
    </row>
    <row r="5239" spans="1:7" x14ac:dyDescent="0.35">
      <c r="A5239" t="s">
        <v>1176</v>
      </c>
      <c r="B5239" t="s">
        <v>1177</v>
      </c>
      <c r="C5239" t="s">
        <v>992</v>
      </c>
      <c r="D5239">
        <v>5</v>
      </c>
      <c r="E5239">
        <v>3600</v>
      </c>
      <c r="F5239">
        <v>136800</v>
      </c>
      <c r="G5239" s="1">
        <f t="shared" si="81"/>
        <v>13.68</v>
      </c>
    </row>
    <row r="5240" spans="1:7" x14ac:dyDescent="0.35">
      <c r="A5240" t="s">
        <v>1176</v>
      </c>
      <c r="B5240" t="s">
        <v>1177</v>
      </c>
      <c r="C5240" t="s">
        <v>992</v>
      </c>
      <c r="D5240">
        <v>4</v>
      </c>
      <c r="E5240">
        <v>3780</v>
      </c>
      <c r="F5240">
        <v>104400</v>
      </c>
      <c r="G5240" s="1">
        <f t="shared" si="81"/>
        <v>10.44</v>
      </c>
    </row>
    <row r="5241" spans="1:7" x14ac:dyDescent="0.35">
      <c r="A5241" t="s">
        <v>1176</v>
      </c>
      <c r="B5241" t="s">
        <v>1177</v>
      </c>
      <c r="C5241" t="s">
        <v>992</v>
      </c>
      <c r="D5241">
        <v>5</v>
      </c>
      <c r="E5241">
        <v>28380</v>
      </c>
      <c r="F5241">
        <v>3824100</v>
      </c>
      <c r="G5241" s="1">
        <f t="shared" si="81"/>
        <v>382.41</v>
      </c>
    </row>
    <row r="5242" spans="1:7" x14ac:dyDescent="0.35">
      <c r="A5242" t="s">
        <v>1176</v>
      </c>
      <c r="B5242" t="s">
        <v>1177</v>
      </c>
      <c r="C5242" t="s">
        <v>992</v>
      </c>
      <c r="D5242">
        <v>5</v>
      </c>
      <c r="E5242">
        <v>32820</v>
      </c>
      <c r="F5242">
        <v>2583000</v>
      </c>
      <c r="G5242" s="1">
        <f t="shared" si="81"/>
        <v>258.3</v>
      </c>
    </row>
    <row r="5243" spans="1:7" x14ac:dyDescent="0.35">
      <c r="A5243" t="s">
        <v>1176</v>
      </c>
      <c r="B5243" t="s">
        <v>1177</v>
      </c>
      <c r="C5243" t="s">
        <v>992</v>
      </c>
      <c r="D5243">
        <v>5</v>
      </c>
      <c r="E5243">
        <v>6000</v>
      </c>
      <c r="F5243">
        <v>417600</v>
      </c>
      <c r="G5243" s="1">
        <f t="shared" si="81"/>
        <v>41.76</v>
      </c>
    </row>
    <row r="5244" spans="1:7" x14ac:dyDescent="0.35">
      <c r="A5244" t="s">
        <v>1176</v>
      </c>
      <c r="B5244" t="s">
        <v>1177</v>
      </c>
      <c r="C5244" t="s">
        <v>992</v>
      </c>
      <c r="D5244">
        <v>5</v>
      </c>
      <c r="E5244">
        <v>3660</v>
      </c>
      <c r="F5244">
        <v>109800</v>
      </c>
      <c r="G5244" s="1">
        <f t="shared" si="81"/>
        <v>10.98</v>
      </c>
    </row>
    <row r="5245" spans="1:7" x14ac:dyDescent="0.35">
      <c r="A5245" t="s">
        <v>1176</v>
      </c>
      <c r="B5245" t="s">
        <v>1177</v>
      </c>
      <c r="C5245" t="s">
        <v>992</v>
      </c>
      <c r="D5245">
        <v>4</v>
      </c>
      <c r="E5245">
        <v>518.30257300000005</v>
      </c>
      <c r="F5245">
        <v>10021.858387</v>
      </c>
      <c r="G5245" s="1">
        <f t="shared" si="81"/>
        <v>1.0021858387</v>
      </c>
    </row>
    <row r="5246" spans="1:7" x14ac:dyDescent="0.35">
      <c r="A5246" t="s">
        <v>1176</v>
      </c>
      <c r="B5246" t="s">
        <v>1177</v>
      </c>
      <c r="C5246" t="s">
        <v>992</v>
      </c>
      <c r="D5246">
        <v>5</v>
      </c>
      <c r="E5246">
        <v>22020</v>
      </c>
      <c r="F5246">
        <v>2745900</v>
      </c>
      <c r="G5246" s="1">
        <f t="shared" si="81"/>
        <v>274.58999999999997</v>
      </c>
    </row>
    <row r="5247" spans="1:7" x14ac:dyDescent="0.35">
      <c r="A5247" t="s">
        <v>1176</v>
      </c>
      <c r="B5247" t="s">
        <v>1177</v>
      </c>
      <c r="C5247" t="s">
        <v>992</v>
      </c>
      <c r="D5247">
        <v>4</v>
      </c>
      <c r="E5247">
        <v>8460</v>
      </c>
      <c r="F5247">
        <v>305100</v>
      </c>
      <c r="G5247" s="1">
        <f t="shared" si="81"/>
        <v>30.51</v>
      </c>
    </row>
    <row r="5248" spans="1:7" x14ac:dyDescent="0.35">
      <c r="A5248" t="s">
        <v>1176</v>
      </c>
      <c r="B5248" t="s">
        <v>1177</v>
      </c>
      <c r="C5248" t="s">
        <v>992</v>
      </c>
      <c r="D5248">
        <v>5</v>
      </c>
      <c r="E5248">
        <v>18540</v>
      </c>
      <c r="F5248">
        <v>1616400</v>
      </c>
      <c r="G5248" s="1">
        <f t="shared" si="81"/>
        <v>161.63999999999999</v>
      </c>
    </row>
    <row r="5249" spans="1:7" x14ac:dyDescent="0.35">
      <c r="A5249" t="s">
        <v>1176</v>
      </c>
      <c r="B5249" t="s">
        <v>1177</v>
      </c>
      <c r="C5249" t="s">
        <v>992</v>
      </c>
      <c r="D5249">
        <v>5</v>
      </c>
      <c r="E5249">
        <v>6360</v>
      </c>
      <c r="F5249">
        <v>479700</v>
      </c>
      <c r="G5249" s="1">
        <f t="shared" si="81"/>
        <v>47.97</v>
      </c>
    </row>
    <row r="5250" spans="1:7" x14ac:dyDescent="0.35">
      <c r="A5250" t="s">
        <v>1176</v>
      </c>
      <c r="B5250" t="s">
        <v>1177</v>
      </c>
      <c r="C5250" t="s">
        <v>992</v>
      </c>
      <c r="D5250">
        <v>5</v>
      </c>
      <c r="E5250">
        <v>17160</v>
      </c>
      <c r="F5250">
        <v>1677600</v>
      </c>
      <c r="G5250" s="1">
        <f t="shared" si="81"/>
        <v>167.76</v>
      </c>
    </row>
    <row r="5251" spans="1:7" x14ac:dyDescent="0.35">
      <c r="A5251" t="s">
        <v>1176</v>
      </c>
      <c r="B5251" t="s">
        <v>1177</v>
      </c>
      <c r="C5251" t="s">
        <v>992</v>
      </c>
      <c r="D5251">
        <v>5</v>
      </c>
      <c r="E5251">
        <v>8340</v>
      </c>
      <c r="F5251">
        <v>684900</v>
      </c>
      <c r="G5251" s="1">
        <f t="shared" ref="G5251:G5314" si="82">+F5251/10000</f>
        <v>68.489999999999995</v>
      </c>
    </row>
    <row r="5252" spans="1:7" x14ac:dyDescent="0.35">
      <c r="A5252" t="s">
        <v>1176</v>
      </c>
      <c r="B5252" t="s">
        <v>1177</v>
      </c>
      <c r="C5252" t="s">
        <v>992</v>
      </c>
      <c r="D5252">
        <v>4</v>
      </c>
      <c r="E5252">
        <v>5820</v>
      </c>
      <c r="F5252">
        <v>144900</v>
      </c>
      <c r="G5252" s="1">
        <f t="shared" si="82"/>
        <v>14.49</v>
      </c>
    </row>
    <row r="5253" spans="1:7" x14ac:dyDescent="0.35">
      <c r="A5253" t="s">
        <v>1176</v>
      </c>
      <c r="B5253" t="s">
        <v>1177</v>
      </c>
      <c r="C5253" t="s">
        <v>992</v>
      </c>
      <c r="D5253">
        <v>5</v>
      </c>
      <c r="E5253">
        <v>3060</v>
      </c>
      <c r="F5253">
        <v>127800</v>
      </c>
      <c r="G5253" s="1">
        <f t="shared" si="82"/>
        <v>12.78</v>
      </c>
    </row>
    <row r="5254" spans="1:7" x14ac:dyDescent="0.35">
      <c r="A5254" t="s">
        <v>1176</v>
      </c>
      <c r="B5254" t="s">
        <v>1177</v>
      </c>
      <c r="C5254" t="s">
        <v>992</v>
      </c>
      <c r="D5254">
        <v>5</v>
      </c>
      <c r="E5254">
        <v>3420</v>
      </c>
      <c r="F5254">
        <v>152100</v>
      </c>
      <c r="G5254" s="1">
        <f t="shared" si="82"/>
        <v>15.21</v>
      </c>
    </row>
    <row r="5255" spans="1:7" x14ac:dyDescent="0.35">
      <c r="A5255" t="s">
        <v>1176</v>
      </c>
      <c r="B5255" t="s">
        <v>1177</v>
      </c>
      <c r="C5255" t="s">
        <v>992</v>
      </c>
      <c r="D5255">
        <v>5</v>
      </c>
      <c r="E5255">
        <v>2700</v>
      </c>
      <c r="F5255">
        <v>142200</v>
      </c>
      <c r="G5255" s="1">
        <f t="shared" si="82"/>
        <v>14.22</v>
      </c>
    </row>
    <row r="5256" spans="1:7" x14ac:dyDescent="0.35">
      <c r="A5256" t="s">
        <v>1176</v>
      </c>
      <c r="B5256" t="s">
        <v>1177</v>
      </c>
      <c r="C5256" t="s">
        <v>992</v>
      </c>
      <c r="D5256">
        <v>5</v>
      </c>
      <c r="E5256">
        <v>27720</v>
      </c>
      <c r="F5256">
        <v>3875400</v>
      </c>
      <c r="G5256" s="1">
        <f t="shared" si="82"/>
        <v>387.54</v>
      </c>
    </row>
    <row r="5257" spans="1:7" x14ac:dyDescent="0.35">
      <c r="A5257" t="s">
        <v>1176</v>
      </c>
      <c r="B5257" t="s">
        <v>1177</v>
      </c>
      <c r="C5257" t="s">
        <v>992</v>
      </c>
      <c r="D5257">
        <v>4</v>
      </c>
      <c r="E5257">
        <v>180</v>
      </c>
      <c r="F5257">
        <v>1800</v>
      </c>
      <c r="G5257" s="1">
        <f t="shared" si="82"/>
        <v>0.18</v>
      </c>
    </row>
    <row r="5258" spans="1:7" x14ac:dyDescent="0.35">
      <c r="A5258" t="s">
        <v>1176</v>
      </c>
      <c r="B5258" t="s">
        <v>1177</v>
      </c>
      <c r="C5258" t="s">
        <v>992</v>
      </c>
      <c r="D5258">
        <v>4</v>
      </c>
      <c r="E5258">
        <v>3840</v>
      </c>
      <c r="F5258">
        <v>522000</v>
      </c>
      <c r="G5258" s="1">
        <f t="shared" si="82"/>
        <v>52.2</v>
      </c>
    </row>
    <row r="5259" spans="1:7" x14ac:dyDescent="0.35">
      <c r="A5259" t="s">
        <v>1176</v>
      </c>
      <c r="B5259" t="s">
        <v>1177</v>
      </c>
      <c r="C5259" t="s">
        <v>992</v>
      </c>
      <c r="D5259">
        <v>4</v>
      </c>
      <c r="E5259">
        <v>180</v>
      </c>
      <c r="F5259">
        <v>1800</v>
      </c>
      <c r="G5259" s="1">
        <f t="shared" si="82"/>
        <v>0.18</v>
      </c>
    </row>
    <row r="5260" spans="1:7" x14ac:dyDescent="0.35">
      <c r="A5260" t="s">
        <v>1176</v>
      </c>
      <c r="B5260" t="s">
        <v>1177</v>
      </c>
      <c r="C5260" t="s">
        <v>992</v>
      </c>
      <c r="D5260">
        <v>4</v>
      </c>
      <c r="E5260">
        <v>360</v>
      </c>
      <c r="F5260">
        <v>4500</v>
      </c>
      <c r="G5260" s="1">
        <f t="shared" si="82"/>
        <v>0.45</v>
      </c>
    </row>
    <row r="5261" spans="1:7" x14ac:dyDescent="0.35">
      <c r="A5261" t="s">
        <v>1176</v>
      </c>
      <c r="B5261" t="s">
        <v>1177</v>
      </c>
      <c r="C5261" t="s">
        <v>992</v>
      </c>
      <c r="D5261">
        <v>4</v>
      </c>
      <c r="E5261">
        <v>3300</v>
      </c>
      <c r="F5261">
        <v>175500</v>
      </c>
      <c r="G5261" s="1">
        <f t="shared" si="82"/>
        <v>17.55</v>
      </c>
    </row>
    <row r="5262" spans="1:7" x14ac:dyDescent="0.35">
      <c r="A5262" t="s">
        <v>1176</v>
      </c>
      <c r="B5262" t="s">
        <v>1177</v>
      </c>
      <c r="C5262" t="s">
        <v>992</v>
      </c>
      <c r="D5262">
        <v>4</v>
      </c>
      <c r="E5262">
        <v>2100</v>
      </c>
      <c r="F5262">
        <v>110700</v>
      </c>
      <c r="G5262" s="1">
        <f t="shared" si="82"/>
        <v>11.07</v>
      </c>
    </row>
    <row r="5263" spans="1:7" x14ac:dyDescent="0.35">
      <c r="A5263" t="s">
        <v>1176</v>
      </c>
      <c r="B5263" t="s">
        <v>1177</v>
      </c>
      <c r="C5263" t="s">
        <v>992</v>
      </c>
      <c r="D5263">
        <v>4</v>
      </c>
      <c r="E5263">
        <v>7860</v>
      </c>
      <c r="F5263">
        <v>607500</v>
      </c>
      <c r="G5263" s="1">
        <f t="shared" si="82"/>
        <v>60.75</v>
      </c>
    </row>
    <row r="5264" spans="1:7" x14ac:dyDescent="0.35">
      <c r="A5264" t="s">
        <v>1176</v>
      </c>
      <c r="B5264" t="s">
        <v>1177</v>
      </c>
      <c r="C5264" t="s">
        <v>992</v>
      </c>
      <c r="D5264">
        <v>5</v>
      </c>
      <c r="E5264">
        <v>5136.3718829999998</v>
      </c>
      <c r="F5264">
        <v>599228.89911500004</v>
      </c>
      <c r="G5264" s="1">
        <f t="shared" si="82"/>
        <v>59.9228899115</v>
      </c>
    </row>
    <row r="5265" spans="1:7" x14ac:dyDescent="0.35">
      <c r="A5265" t="s">
        <v>1176</v>
      </c>
      <c r="B5265" t="s">
        <v>1177</v>
      </c>
      <c r="C5265" t="s">
        <v>992</v>
      </c>
      <c r="D5265">
        <v>4</v>
      </c>
      <c r="E5265">
        <v>420</v>
      </c>
      <c r="F5265">
        <v>7200</v>
      </c>
      <c r="G5265" s="1">
        <f t="shared" si="82"/>
        <v>0.72</v>
      </c>
    </row>
    <row r="5266" spans="1:7" x14ac:dyDescent="0.35">
      <c r="A5266" t="s">
        <v>1176</v>
      </c>
      <c r="B5266" t="s">
        <v>1177</v>
      </c>
      <c r="C5266" t="s">
        <v>992</v>
      </c>
      <c r="D5266">
        <v>4</v>
      </c>
      <c r="E5266">
        <v>120</v>
      </c>
      <c r="F5266">
        <v>900</v>
      </c>
      <c r="G5266" s="1">
        <f t="shared" si="82"/>
        <v>0.09</v>
      </c>
    </row>
    <row r="5267" spans="1:7" x14ac:dyDescent="0.35">
      <c r="A5267" t="s">
        <v>1176</v>
      </c>
      <c r="B5267" t="s">
        <v>1177</v>
      </c>
      <c r="C5267" t="s">
        <v>992</v>
      </c>
      <c r="D5267">
        <v>4</v>
      </c>
      <c r="E5267">
        <v>3360</v>
      </c>
      <c r="F5267">
        <v>150300</v>
      </c>
      <c r="G5267" s="1">
        <f t="shared" si="82"/>
        <v>15.03</v>
      </c>
    </row>
    <row r="5268" spans="1:7" x14ac:dyDescent="0.35">
      <c r="A5268" t="s">
        <v>1176</v>
      </c>
      <c r="B5268" t="s">
        <v>1177</v>
      </c>
      <c r="C5268" t="s">
        <v>992</v>
      </c>
      <c r="D5268">
        <v>4</v>
      </c>
      <c r="E5268">
        <v>1158361.9959140001</v>
      </c>
      <c r="F5268">
        <v>851521326.65473998</v>
      </c>
      <c r="G5268" s="1">
        <f t="shared" si="82"/>
        <v>85152.132665473997</v>
      </c>
    </row>
    <row r="5269" spans="1:7" x14ac:dyDescent="0.35">
      <c r="A5269" t="s">
        <v>1176</v>
      </c>
      <c r="B5269" t="s">
        <v>1177</v>
      </c>
      <c r="C5269" t="s">
        <v>992</v>
      </c>
      <c r="D5269">
        <v>4</v>
      </c>
      <c r="E5269">
        <v>132403.91516400001</v>
      </c>
      <c r="F5269">
        <v>104411675.535235</v>
      </c>
      <c r="G5269" s="1">
        <f t="shared" si="82"/>
        <v>10441.167553523501</v>
      </c>
    </row>
    <row r="5270" spans="1:7" x14ac:dyDescent="0.35">
      <c r="A5270" t="s">
        <v>1176</v>
      </c>
      <c r="B5270" t="s">
        <v>1177</v>
      </c>
      <c r="C5270" t="s">
        <v>992</v>
      </c>
      <c r="D5270">
        <v>5</v>
      </c>
      <c r="E5270">
        <v>79099.350621000005</v>
      </c>
      <c r="F5270">
        <v>52547805.436691999</v>
      </c>
      <c r="G5270" s="1">
        <f t="shared" si="82"/>
        <v>5254.7805436691997</v>
      </c>
    </row>
    <row r="5271" spans="1:7" x14ac:dyDescent="0.35">
      <c r="A5271" t="s">
        <v>1176</v>
      </c>
      <c r="B5271" t="s">
        <v>1177</v>
      </c>
      <c r="C5271" t="s">
        <v>992</v>
      </c>
      <c r="D5271">
        <v>5</v>
      </c>
      <c r="E5271">
        <v>618851.77611500002</v>
      </c>
      <c r="F5271">
        <v>532293506.14769</v>
      </c>
      <c r="G5271" s="1">
        <f t="shared" si="82"/>
        <v>53229.350614768999</v>
      </c>
    </row>
    <row r="5272" spans="1:7" x14ac:dyDescent="0.35">
      <c r="A5272" t="s">
        <v>1176</v>
      </c>
      <c r="B5272" t="s">
        <v>1177</v>
      </c>
      <c r="C5272" t="s">
        <v>992</v>
      </c>
      <c r="D5272">
        <v>3</v>
      </c>
      <c r="E5272">
        <v>293200.72614500002</v>
      </c>
      <c r="F5272">
        <v>1611931867.3024001</v>
      </c>
      <c r="G5272" s="1">
        <f t="shared" si="82"/>
        <v>161193.18673024001</v>
      </c>
    </row>
    <row r="5273" spans="1:7" x14ac:dyDescent="0.35">
      <c r="A5273" t="s">
        <v>1176</v>
      </c>
      <c r="B5273" t="s">
        <v>1177</v>
      </c>
      <c r="C5273" t="s">
        <v>992</v>
      </c>
      <c r="D5273">
        <v>5</v>
      </c>
      <c r="E5273">
        <v>119.35066</v>
      </c>
      <c r="F5273">
        <v>323.28573799999998</v>
      </c>
      <c r="G5273" s="1">
        <f t="shared" si="82"/>
        <v>3.2328573799999996E-2</v>
      </c>
    </row>
    <row r="5274" spans="1:7" x14ac:dyDescent="0.35">
      <c r="A5274" t="s">
        <v>1176</v>
      </c>
      <c r="B5274" t="s">
        <v>1177</v>
      </c>
      <c r="C5274" t="s">
        <v>992</v>
      </c>
      <c r="D5274">
        <v>4</v>
      </c>
      <c r="E5274">
        <v>190.88226700000001</v>
      </c>
      <c r="F5274">
        <v>638.87079300000005</v>
      </c>
      <c r="G5274" s="1">
        <f t="shared" si="82"/>
        <v>6.388707930000001E-2</v>
      </c>
    </row>
    <row r="5275" spans="1:7" x14ac:dyDescent="0.35">
      <c r="A5275" t="s">
        <v>1176</v>
      </c>
      <c r="B5275" t="s">
        <v>1177</v>
      </c>
      <c r="C5275" t="s">
        <v>992</v>
      </c>
      <c r="D5275">
        <v>5</v>
      </c>
      <c r="E5275">
        <v>152.561149</v>
      </c>
      <c r="F5275">
        <v>616.45579199999997</v>
      </c>
      <c r="G5275" s="1">
        <f t="shared" si="82"/>
        <v>6.1645579199999995E-2</v>
      </c>
    </row>
    <row r="5276" spans="1:7" x14ac:dyDescent="0.35">
      <c r="A5276" t="s">
        <v>1176</v>
      </c>
      <c r="B5276" t="s">
        <v>1177</v>
      </c>
      <c r="C5276" t="s">
        <v>992</v>
      </c>
      <c r="D5276">
        <v>4</v>
      </c>
      <c r="E5276">
        <v>20109.397448</v>
      </c>
      <c r="F5276">
        <v>62607.255416</v>
      </c>
      <c r="G5276" s="1">
        <f t="shared" si="82"/>
        <v>6.2607255416000003</v>
      </c>
    </row>
    <row r="5277" spans="1:7" x14ac:dyDescent="0.35">
      <c r="A5277" t="s">
        <v>1176</v>
      </c>
      <c r="B5277" t="s">
        <v>1177</v>
      </c>
      <c r="C5277" t="s">
        <v>992</v>
      </c>
      <c r="D5277">
        <v>5</v>
      </c>
      <c r="E5277">
        <v>24728.799475</v>
      </c>
      <c r="F5277">
        <v>80125.685849000001</v>
      </c>
      <c r="G5277" s="1">
        <f t="shared" si="82"/>
        <v>8.0125685849000003</v>
      </c>
    </row>
    <row r="5278" spans="1:7" x14ac:dyDescent="0.35">
      <c r="A5278" t="s">
        <v>1176</v>
      </c>
      <c r="B5278" t="s">
        <v>1177</v>
      </c>
      <c r="C5278" t="s">
        <v>992</v>
      </c>
      <c r="D5278">
        <v>3</v>
      </c>
      <c r="E5278">
        <v>27827.448299</v>
      </c>
      <c r="F5278">
        <v>85828.794918</v>
      </c>
      <c r="G5278" s="1">
        <f t="shared" si="82"/>
        <v>8.5828794918</v>
      </c>
    </row>
    <row r="5279" spans="1:7" x14ac:dyDescent="0.35">
      <c r="A5279" t="s">
        <v>1176</v>
      </c>
      <c r="B5279" t="s">
        <v>1177</v>
      </c>
      <c r="C5279" t="s">
        <v>992</v>
      </c>
      <c r="D5279">
        <v>4</v>
      </c>
      <c r="E5279">
        <v>5659.673659</v>
      </c>
      <c r="F5279">
        <v>16432.918051000001</v>
      </c>
      <c r="G5279" s="1">
        <f t="shared" si="82"/>
        <v>1.6432918051000001</v>
      </c>
    </row>
    <row r="5280" spans="1:7" x14ac:dyDescent="0.35">
      <c r="A5280" t="s">
        <v>1176</v>
      </c>
      <c r="B5280" t="s">
        <v>1177</v>
      </c>
      <c r="C5280" t="s">
        <v>992</v>
      </c>
      <c r="D5280">
        <v>3</v>
      </c>
      <c r="E5280">
        <v>45271.114406000001</v>
      </c>
      <c r="F5280">
        <v>145310.81037299999</v>
      </c>
      <c r="G5280" s="1">
        <f t="shared" si="82"/>
        <v>14.531081037299998</v>
      </c>
    </row>
    <row r="5281" spans="1:7" x14ac:dyDescent="0.35">
      <c r="A5281" t="s">
        <v>1179</v>
      </c>
      <c r="B5281" t="s">
        <v>304</v>
      </c>
      <c r="C5281" t="s">
        <v>992</v>
      </c>
      <c r="D5281">
        <v>4</v>
      </c>
      <c r="E5281">
        <v>240</v>
      </c>
      <c r="F5281">
        <v>2700</v>
      </c>
      <c r="G5281" s="1">
        <f t="shared" si="82"/>
        <v>0.27</v>
      </c>
    </row>
    <row r="5282" spans="1:7" x14ac:dyDescent="0.35">
      <c r="A5282" t="s">
        <v>1179</v>
      </c>
      <c r="B5282" t="s">
        <v>304</v>
      </c>
      <c r="C5282" t="s">
        <v>992</v>
      </c>
      <c r="D5282">
        <v>5</v>
      </c>
      <c r="E5282">
        <v>3720</v>
      </c>
      <c r="F5282">
        <v>133200</v>
      </c>
      <c r="G5282" s="1">
        <f t="shared" si="82"/>
        <v>13.32</v>
      </c>
    </row>
    <row r="5283" spans="1:7" x14ac:dyDescent="0.35">
      <c r="A5283" t="s">
        <v>1179</v>
      </c>
      <c r="B5283" t="s">
        <v>304</v>
      </c>
      <c r="C5283" t="s">
        <v>992</v>
      </c>
      <c r="D5283">
        <v>4</v>
      </c>
      <c r="E5283">
        <v>4960.116094</v>
      </c>
      <c r="F5283">
        <v>185022.17389000001</v>
      </c>
      <c r="G5283" s="1">
        <f t="shared" si="82"/>
        <v>18.502217389000002</v>
      </c>
    </row>
    <row r="5284" spans="1:7" x14ac:dyDescent="0.35">
      <c r="A5284" t="s">
        <v>1179</v>
      </c>
      <c r="B5284" t="s">
        <v>304</v>
      </c>
      <c r="C5284" t="s">
        <v>992</v>
      </c>
      <c r="D5284">
        <v>5</v>
      </c>
      <c r="E5284">
        <v>2733.098704</v>
      </c>
      <c r="F5284">
        <v>146457.726662</v>
      </c>
      <c r="G5284" s="1">
        <f t="shared" si="82"/>
        <v>14.645772666200001</v>
      </c>
    </row>
    <row r="5285" spans="1:7" x14ac:dyDescent="0.35">
      <c r="A5285" t="s">
        <v>1179</v>
      </c>
      <c r="B5285" t="s">
        <v>304</v>
      </c>
      <c r="C5285" t="s">
        <v>992</v>
      </c>
      <c r="D5285">
        <v>5</v>
      </c>
      <c r="E5285">
        <v>7020</v>
      </c>
      <c r="F5285">
        <v>322200</v>
      </c>
      <c r="G5285" s="1">
        <f t="shared" si="82"/>
        <v>32.22</v>
      </c>
    </row>
    <row r="5286" spans="1:7" x14ac:dyDescent="0.35">
      <c r="A5286" t="s">
        <v>1179</v>
      </c>
      <c r="B5286" t="s">
        <v>304</v>
      </c>
      <c r="C5286" t="s">
        <v>992</v>
      </c>
      <c r="D5286">
        <v>5</v>
      </c>
      <c r="E5286">
        <v>1051.3743489999999</v>
      </c>
      <c r="F5286">
        <v>21299.069740999999</v>
      </c>
      <c r="G5286" s="1">
        <f t="shared" si="82"/>
        <v>2.1299069740999999</v>
      </c>
    </row>
    <row r="5287" spans="1:7" x14ac:dyDescent="0.35">
      <c r="A5287" t="s">
        <v>1179</v>
      </c>
      <c r="B5287" t="s">
        <v>304</v>
      </c>
      <c r="C5287" t="s">
        <v>992</v>
      </c>
      <c r="D5287">
        <v>5</v>
      </c>
      <c r="E5287">
        <v>3840</v>
      </c>
      <c r="F5287">
        <v>177300</v>
      </c>
      <c r="G5287" s="1">
        <f t="shared" si="82"/>
        <v>17.73</v>
      </c>
    </row>
    <row r="5288" spans="1:7" x14ac:dyDescent="0.35">
      <c r="A5288" t="s">
        <v>1179</v>
      </c>
      <c r="B5288" t="s">
        <v>304</v>
      </c>
      <c r="C5288" t="s">
        <v>992</v>
      </c>
      <c r="D5288">
        <v>5</v>
      </c>
      <c r="E5288">
        <v>3000</v>
      </c>
      <c r="F5288">
        <v>138600</v>
      </c>
      <c r="G5288" s="1">
        <f t="shared" si="82"/>
        <v>13.86</v>
      </c>
    </row>
    <row r="5289" spans="1:7" x14ac:dyDescent="0.35">
      <c r="A5289" t="s">
        <v>1179</v>
      </c>
      <c r="B5289" t="s">
        <v>304</v>
      </c>
      <c r="C5289" t="s">
        <v>992</v>
      </c>
      <c r="D5289">
        <v>5</v>
      </c>
      <c r="E5289">
        <v>3120</v>
      </c>
      <c r="F5289">
        <v>159300</v>
      </c>
      <c r="G5289" s="1">
        <f t="shared" si="82"/>
        <v>15.93</v>
      </c>
    </row>
    <row r="5290" spans="1:7" x14ac:dyDescent="0.35">
      <c r="A5290" t="s">
        <v>1179</v>
      </c>
      <c r="B5290" t="s">
        <v>304</v>
      </c>
      <c r="C5290" t="s">
        <v>992</v>
      </c>
      <c r="D5290">
        <v>5</v>
      </c>
      <c r="E5290">
        <v>6060</v>
      </c>
      <c r="F5290">
        <v>276300</v>
      </c>
      <c r="G5290" s="1">
        <f t="shared" si="82"/>
        <v>27.63</v>
      </c>
    </row>
    <row r="5291" spans="1:7" x14ac:dyDescent="0.35">
      <c r="A5291" t="s">
        <v>1179</v>
      </c>
      <c r="B5291" t="s">
        <v>304</v>
      </c>
      <c r="C5291" t="s">
        <v>992</v>
      </c>
      <c r="D5291">
        <v>4</v>
      </c>
      <c r="E5291">
        <v>92.283805000000001</v>
      </c>
      <c r="F5291">
        <v>484.25700000000001</v>
      </c>
      <c r="G5291" s="1">
        <f t="shared" si="82"/>
        <v>4.8425700000000002E-2</v>
      </c>
    </row>
    <row r="5292" spans="1:7" x14ac:dyDescent="0.35">
      <c r="A5292" t="s">
        <v>1179</v>
      </c>
      <c r="B5292" t="s">
        <v>304</v>
      </c>
      <c r="C5292" t="s">
        <v>992</v>
      </c>
      <c r="D5292">
        <v>5</v>
      </c>
      <c r="E5292">
        <v>3546.9964719999998</v>
      </c>
      <c r="F5292">
        <v>123627.9051</v>
      </c>
      <c r="G5292" s="1">
        <f t="shared" si="82"/>
        <v>12.36279051</v>
      </c>
    </row>
    <row r="5293" spans="1:7" x14ac:dyDescent="0.35">
      <c r="A5293" t="s">
        <v>1179</v>
      </c>
      <c r="B5293" t="s">
        <v>304</v>
      </c>
      <c r="C5293" t="s">
        <v>992</v>
      </c>
      <c r="D5293">
        <v>4</v>
      </c>
      <c r="E5293">
        <v>300</v>
      </c>
      <c r="F5293">
        <v>3600</v>
      </c>
      <c r="G5293" s="1">
        <f t="shared" si="82"/>
        <v>0.36</v>
      </c>
    </row>
    <row r="5294" spans="1:7" x14ac:dyDescent="0.35">
      <c r="A5294" t="s">
        <v>1179</v>
      </c>
      <c r="B5294" t="s">
        <v>304</v>
      </c>
      <c r="C5294" t="s">
        <v>992</v>
      </c>
      <c r="D5294">
        <v>5</v>
      </c>
      <c r="E5294">
        <v>4493.5348320000003</v>
      </c>
      <c r="F5294">
        <v>171816.381356</v>
      </c>
      <c r="G5294" s="1">
        <f t="shared" si="82"/>
        <v>17.1816381356</v>
      </c>
    </row>
    <row r="5295" spans="1:7" x14ac:dyDescent="0.35">
      <c r="A5295" t="s">
        <v>1179</v>
      </c>
      <c r="B5295" t="s">
        <v>304</v>
      </c>
      <c r="C5295" t="s">
        <v>992</v>
      </c>
      <c r="D5295">
        <v>4</v>
      </c>
      <c r="E5295">
        <v>240</v>
      </c>
      <c r="F5295">
        <v>2700</v>
      </c>
      <c r="G5295" s="1">
        <f t="shared" si="82"/>
        <v>0.27</v>
      </c>
    </row>
    <row r="5296" spans="1:7" x14ac:dyDescent="0.35">
      <c r="A5296" t="s">
        <v>1179</v>
      </c>
      <c r="B5296" t="s">
        <v>304</v>
      </c>
      <c r="C5296" t="s">
        <v>992</v>
      </c>
      <c r="D5296">
        <v>5</v>
      </c>
      <c r="E5296">
        <v>6240</v>
      </c>
      <c r="F5296">
        <v>843300</v>
      </c>
      <c r="G5296" s="1">
        <f t="shared" si="82"/>
        <v>84.33</v>
      </c>
    </row>
    <row r="5297" spans="1:7" x14ac:dyDescent="0.35">
      <c r="A5297" t="s">
        <v>1179</v>
      </c>
      <c r="B5297" t="s">
        <v>304</v>
      </c>
      <c r="C5297" t="s">
        <v>992</v>
      </c>
      <c r="D5297">
        <v>5</v>
      </c>
      <c r="E5297">
        <v>6097.8864750000002</v>
      </c>
      <c r="F5297">
        <v>1093757.2717250001</v>
      </c>
      <c r="G5297" s="1">
        <f t="shared" si="82"/>
        <v>109.37572717250001</v>
      </c>
    </row>
    <row r="5298" spans="1:7" x14ac:dyDescent="0.35">
      <c r="A5298" t="s">
        <v>1179</v>
      </c>
      <c r="B5298" t="s">
        <v>304</v>
      </c>
      <c r="C5298" t="s">
        <v>992</v>
      </c>
      <c r="D5298">
        <v>4</v>
      </c>
      <c r="E5298">
        <v>171.52811299999999</v>
      </c>
      <c r="F5298">
        <v>1577.4104050000001</v>
      </c>
      <c r="G5298" s="1">
        <f t="shared" si="82"/>
        <v>0.15774104050000001</v>
      </c>
    </row>
    <row r="5299" spans="1:7" x14ac:dyDescent="0.35">
      <c r="A5299" t="s">
        <v>1179</v>
      </c>
      <c r="B5299" t="s">
        <v>304</v>
      </c>
      <c r="C5299" t="s">
        <v>992</v>
      </c>
      <c r="D5299">
        <v>4</v>
      </c>
      <c r="E5299">
        <v>420</v>
      </c>
      <c r="F5299">
        <v>8100</v>
      </c>
      <c r="G5299" s="1">
        <f t="shared" si="82"/>
        <v>0.81</v>
      </c>
    </row>
    <row r="5300" spans="1:7" x14ac:dyDescent="0.35">
      <c r="A5300" t="s">
        <v>1179</v>
      </c>
      <c r="B5300" t="s">
        <v>304</v>
      </c>
      <c r="C5300" t="s">
        <v>992</v>
      </c>
      <c r="D5300">
        <v>5</v>
      </c>
      <c r="E5300">
        <v>6087.6462549999997</v>
      </c>
      <c r="F5300">
        <v>499326.15506299998</v>
      </c>
      <c r="G5300" s="1">
        <f t="shared" si="82"/>
        <v>49.932615506299996</v>
      </c>
    </row>
    <row r="5301" spans="1:7" x14ac:dyDescent="0.35">
      <c r="A5301" t="s">
        <v>1179</v>
      </c>
      <c r="B5301" t="s">
        <v>304</v>
      </c>
      <c r="C5301" t="s">
        <v>992</v>
      </c>
      <c r="D5301">
        <v>5</v>
      </c>
      <c r="E5301">
        <v>6285.0631700000004</v>
      </c>
      <c r="F5301">
        <v>444203.95000999997</v>
      </c>
      <c r="G5301" s="1">
        <f t="shared" si="82"/>
        <v>44.420395000999996</v>
      </c>
    </row>
    <row r="5302" spans="1:7" x14ac:dyDescent="0.35">
      <c r="A5302" t="s">
        <v>1179</v>
      </c>
      <c r="B5302" t="s">
        <v>304</v>
      </c>
      <c r="C5302" t="s">
        <v>992</v>
      </c>
      <c r="D5302">
        <v>5</v>
      </c>
      <c r="E5302">
        <v>9994.333138</v>
      </c>
      <c r="F5302">
        <v>605266.87340899999</v>
      </c>
      <c r="G5302" s="1">
        <f t="shared" si="82"/>
        <v>60.526687340899997</v>
      </c>
    </row>
    <row r="5303" spans="1:7" x14ac:dyDescent="0.35">
      <c r="A5303" t="s">
        <v>1179</v>
      </c>
      <c r="B5303" t="s">
        <v>304</v>
      </c>
      <c r="C5303" t="s">
        <v>992</v>
      </c>
      <c r="D5303">
        <v>5</v>
      </c>
      <c r="E5303">
        <v>521.70460600000001</v>
      </c>
      <c r="F5303">
        <v>3375.2046169999999</v>
      </c>
      <c r="G5303" s="1">
        <f t="shared" si="82"/>
        <v>0.3375204617</v>
      </c>
    </row>
    <row r="5304" spans="1:7" x14ac:dyDescent="0.35">
      <c r="A5304" t="s">
        <v>1179</v>
      </c>
      <c r="B5304" t="s">
        <v>304</v>
      </c>
      <c r="C5304" t="s">
        <v>992</v>
      </c>
      <c r="D5304">
        <v>4</v>
      </c>
      <c r="E5304">
        <v>480</v>
      </c>
      <c r="F5304">
        <v>7200</v>
      </c>
      <c r="G5304" s="1">
        <f t="shared" si="82"/>
        <v>0.72</v>
      </c>
    </row>
    <row r="5305" spans="1:7" x14ac:dyDescent="0.35">
      <c r="A5305" t="s">
        <v>1179</v>
      </c>
      <c r="B5305" t="s">
        <v>304</v>
      </c>
      <c r="C5305" t="s">
        <v>992</v>
      </c>
      <c r="D5305">
        <v>5</v>
      </c>
      <c r="E5305">
        <v>14558.481533</v>
      </c>
      <c r="F5305">
        <v>391498.28849399998</v>
      </c>
      <c r="G5305" s="1">
        <f t="shared" si="82"/>
        <v>39.149828849399995</v>
      </c>
    </row>
    <row r="5306" spans="1:7" x14ac:dyDescent="0.35">
      <c r="A5306" t="s">
        <v>1179</v>
      </c>
      <c r="B5306" t="s">
        <v>304</v>
      </c>
      <c r="C5306" t="s">
        <v>992</v>
      </c>
      <c r="D5306">
        <v>5</v>
      </c>
      <c r="E5306">
        <v>661.68264399999998</v>
      </c>
      <c r="F5306">
        <v>9766.4520840000005</v>
      </c>
      <c r="G5306" s="1">
        <f t="shared" si="82"/>
        <v>0.97664520840000002</v>
      </c>
    </row>
    <row r="5307" spans="1:7" x14ac:dyDescent="0.35">
      <c r="A5307" t="s">
        <v>1179</v>
      </c>
      <c r="B5307" t="s">
        <v>304</v>
      </c>
      <c r="C5307" t="s">
        <v>992</v>
      </c>
      <c r="D5307">
        <v>5</v>
      </c>
      <c r="E5307">
        <v>838.53643699999998</v>
      </c>
      <c r="F5307">
        <v>13350.750334</v>
      </c>
      <c r="G5307" s="1">
        <f t="shared" si="82"/>
        <v>1.3350750334000001</v>
      </c>
    </row>
    <row r="5308" spans="1:7" x14ac:dyDescent="0.35">
      <c r="A5308" t="s">
        <v>1179</v>
      </c>
      <c r="B5308" t="s">
        <v>304</v>
      </c>
      <c r="C5308" t="s">
        <v>992</v>
      </c>
      <c r="D5308">
        <v>4</v>
      </c>
      <c r="E5308">
        <v>191108.73541299999</v>
      </c>
      <c r="F5308">
        <v>192840060.73091301</v>
      </c>
      <c r="G5308" s="1">
        <f t="shared" si="82"/>
        <v>19284.006073091303</v>
      </c>
    </row>
    <row r="5309" spans="1:7" x14ac:dyDescent="0.35">
      <c r="A5309" t="s">
        <v>1179</v>
      </c>
      <c r="B5309" t="s">
        <v>304</v>
      </c>
      <c r="C5309" t="s">
        <v>992</v>
      </c>
      <c r="D5309">
        <v>4</v>
      </c>
      <c r="E5309">
        <v>19042.840071999999</v>
      </c>
      <c r="F5309">
        <v>13312755.574720001</v>
      </c>
      <c r="G5309" s="1">
        <f t="shared" si="82"/>
        <v>1331.2755574720002</v>
      </c>
    </row>
    <row r="5310" spans="1:7" x14ac:dyDescent="0.35">
      <c r="A5310" t="s">
        <v>1179</v>
      </c>
      <c r="B5310" t="s">
        <v>304</v>
      </c>
      <c r="C5310" t="s">
        <v>992</v>
      </c>
      <c r="D5310">
        <v>5</v>
      </c>
      <c r="E5310">
        <v>191470.72657699999</v>
      </c>
      <c r="F5310">
        <v>533063509.45112503</v>
      </c>
      <c r="G5310" s="1">
        <f t="shared" si="82"/>
        <v>53306.350945112499</v>
      </c>
    </row>
    <row r="5311" spans="1:7" x14ac:dyDescent="0.35">
      <c r="A5311" t="s">
        <v>1636</v>
      </c>
      <c r="B5311" t="s">
        <v>304</v>
      </c>
      <c r="C5311" t="s">
        <v>992</v>
      </c>
      <c r="D5311">
        <v>4</v>
      </c>
      <c r="E5311">
        <v>9540</v>
      </c>
      <c r="F5311">
        <v>1422900</v>
      </c>
      <c r="G5311" s="1">
        <f t="shared" si="82"/>
        <v>142.29</v>
      </c>
    </row>
    <row r="5312" spans="1:7" x14ac:dyDescent="0.35">
      <c r="A5312" t="s">
        <v>1636</v>
      </c>
      <c r="B5312" t="s">
        <v>304</v>
      </c>
      <c r="C5312" t="s">
        <v>992</v>
      </c>
      <c r="D5312">
        <v>4</v>
      </c>
      <c r="E5312">
        <v>4320</v>
      </c>
      <c r="F5312">
        <v>497700</v>
      </c>
      <c r="G5312" s="1">
        <f t="shared" si="82"/>
        <v>49.77</v>
      </c>
    </row>
    <row r="5313" spans="1:7" x14ac:dyDescent="0.35">
      <c r="A5313" t="s">
        <v>1636</v>
      </c>
      <c r="B5313" t="s">
        <v>304</v>
      </c>
      <c r="C5313" t="s">
        <v>992</v>
      </c>
      <c r="D5313">
        <v>4</v>
      </c>
      <c r="E5313">
        <v>360</v>
      </c>
      <c r="F5313">
        <v>5400</v>
      </c>
      <c r="G5313" s="1">
        <f t="shared" si="82"/>
        <v>0.54</v>
      </c>
    </row>
    <row r="5314" spans="1:7" x14ac:dyDescent="0.35">
      <c r="A5314" t="s">
        <v>1636</v>
      </c>
      <c r="B5314" t="s">
        <v>304</v>
      </c>
      <c r="C5314" t="s">
        <v>992</v>
      </c>
      <c r="D5314">
        <v>4</v>
      </c>
      <c r="E5314">
        <v>23160</v>
      </c>
      <c r="F5314">
        <v>6603300</v>
      </c>
      <c r="G5314" s="1">
        <f t="shared" si="82"/>
        <v>660.33</v>
      </c>
    </row>
    <row r="5315" spans="1:7" x14ac:dyDescent="0.35">
      <c r="A5315" t="s">
        <v>1636</v>
      </c>
      <c r="B5315" t="s">
        <v>304</v>
      </c>
      <c r="C5315" t="s">
        <v>992</v>
      </c>
      <c r="D5315">
        <v>4</v>
      </c>
      <c r="E5315">
        <v>4082.400772</v>
      </c>
      <c r="F5315">
        <v>142617.89266400001</v>
      </c>
      <c r="G5315" s="1">
        <f t="shared" ref="G5315:G5378" si="83">+F5315/10000</f>
        <v>14.261789266400001</v>
      </c>
    </row>
    <row r="5316" spans="1:7" x14ac:dyDescent="0.35">
      <c r="A5316" t="s">
        <v>1636</v>
      </c>
      <c r="B5316" t="s">
        <v>304</v>
      </c>
      <c r="C5316" t="s">
        <v>992</v>
      </c>
      <c r="D5316">
        <v>5</v>
      </c>
      <c r="E5316">
        <v>674.66114800000003</v>
      </c>
      <c r="F5316">
        <v>14839.945932000001</v>
      </c>
      <c r="G5316" s="1">
        <f t="shared" si="83"/>
        <v>1.4839945932</v>
      </c>
    </row>
    <row r="5317" spans="1:7" x14ac:dyDescent="0.35">
      <c r="A5317" t="s">
        <v>1636</v>
      </c>
      <c r="B5317" t="s">
        <v>304</v>
      </c>
      <c r="C5317" t="s">
        <v>992</v>
      </c>
      <c r="D5317">
        <v>4</v>
      </c>
      <c r="E5317">
        <v>125295.190212</v>
      </c>
      <c r="F5317">
        <v>208069226.79157701</v>
      </c>
      <c r="G5317" s="1">
        <f t="shared" si="83"/>
        <v>20806.922679157702</v>
      </c>
    </row>
    <row r="5318" spans="1:7" x14ac:dyDescent="0.35">
      <c r="A5318" t="s">
        <v>1636</v>
      </c>
      <c r="B5318" t="s">
        <v>304</v>
      </c>
      <c r="C5318" t="s">
        <v>992</v>
      </c>
      <c r="D5318">
        <v>5</v>
      </c>
      <c r="E5318">
        <v>202020.14465500001</v>
      </c>
      <c r="F5318">
        <v>491914366.95553797</v>
      </c>
      <c r="G5318" s="1">
        <f t="shared" si="83"/>
        <v>49191.436695553799</v>
      </c>
    </row>
    <row r="5319" spans="1:7" x14ac:dyDescent="0.35">
      <c r="A5319" t="s">
        <v>1636</v>
      </c>
      <c r="B5319" t="s">
        <v>304</v>
      </c>
      <c r="C5319" t="s">
        <v>992</v>
      </c>
      <c r="D5319">
        <v>4</v>
      </c>
      <c r="E5319">
        <v>21867.677445000001</v>
      </c>
      <c r="F5319">
        <v>66655.858242000002</v>
      </c>
      <c r="G5319" s="1">
        <f t="shared" si="83"/>
        <v>6.6655858241999999</v>
      </c>
    </row>
    <row r="5320" spans="1:7" x14ac:dyDescent="0.35">
      <c r="A5320" t="s">
        <v>1636</v>
      </c>
      <c r="B5320" t="s">
        <v>304</v>
      </c>
      <c r="C5320" t="s">
        <v>992</v>
      </c>
      <c r="D5320">
        <v>5</v>
      </c>
      <c r="E5320">
        <v>14390.717646999999</v>
      </c>
      <c r="F5320">
        <v>44563.494948</v>
      </c>
      <c r="G5320" s="1">
        <f t="shared" si="83"/>
        <v>4.4563494947999995</v>
      </c>
    </row>
    <row r="5321" spans="1:7" x14ac:dyDescent="0.35">
      <c r="A5321" t="s">
        <v>1637</v>
      </c>
      <c r="B5321" t="s">
        <v>304</v>
      </c>
      <c r="C5321" t="s">
        <v>992</v>
      </c>
      <c r="D5321">
        <v>5</v>
      </c>
      <c r="E5321">
        <v>83346.117740000002</v>
      </c>
      <c r="F5321">
        <v>110784476.859843</v>
      </c>
      <c r="G5321" s="1">
        <f t="shared" si="83"/>
        <v>11078.4476859843</v>
      </c>
    </row>
    <row r="5322" spans="1:7" x14ac:dyDescent="0.35">
      <c r="A5322" t="s">
        <v>1201</v>
      </c>
      <c r="B5322" t="s">
        <v>1146</v>
      </c>
      <c r="C5322" t="s">
        <v>992</v>
      </c>
      <c r="D5322">
        <v>4</v>
      </c>
      <c r="E5322">
        <v>1140</v>
      </c>
      <c r="F5322">
        <v>38700</v>
      </c>
      <c r="G5322" s="1">
        <f t="shared" si="83"/>
        <v>3.87</v>
      </c>
    </row>
    <row r="5323" spans="1:7" x14ac:dyDescent="0.35">
      <c r="A5323" t="s">
        <v>1201</v>
      </c>
      <c r="B5323" t="s">
        <v>1146</v>
      </c>
      <c r="C5323" t="s">
        <v>992</v>
      </c>
      <c r="D5323">
        <v>4</v>
      </c>
      <c r="E5323">
        <v>7476.3948449999998</v>
      </c>
      <c r="F5323">
        <v>2151103.7206950001</v>
      </c>
      <c r="G5323" s="1">
        <f t="shared" si="83"/>
        <v>215.11037206950002</v>
      </c>
    </row>
    <row r="5324" spans="1:7" x14ac:dyDescent="0.35">
      <c r="A5324" t="s">
        <v>1201</v>
      </c>
      <c r="B5324" t="s">
        <v>1146</v>
      </c>
      <c r="C5324" t="s">
        <v>992</v>
      </c>
      <c r="D5324">
        <v>4</v>
      </c>
      <c r="E5324">
        <v>4320</v>
      </c>
      <c r="F5324">
        <v>481500</v>
      </c>
      <c r="G5324" s="1">
        <f t="shared" si="83"/>
        <v>48.15</v>
      </c>
    </row>
    <row r="5325" spans="1:7" x14ac:dyDescent="0.35">
      <c r="A5325" t="s">
        <v>1201</v>
      </c>
      <c r="B5325" t="s">
        <v>1146</v>
      </c>
      <c r="C5325" t="s">
        <v>992</v>
      </c>
      <c r="D5325">
        <v>4</v>
      </c>
      <c r="E5325">
        <v>6420</v>
      </c>
      <c r="F5325">
        <v>1161000</v>
      </c>
      <c r="G5325" s="1">
        <f t="shared" si="83"/>
        <v>116.1</v>
      </c>
    </row>
    <row r="5326" spans="1:7" x14ac:dyDescent="0.35">
      <c r="A5326" t="s">
        <v>1201</v>
      </c>
      <c r="B5326" t="s">
        <v>1146</v>
      </c>
      <c r="C5326" t="s">
        <v>992</v>
      </c>
      <c r="D5326">
        <v>4</v>
      </c>
      <c r="E5326">
        <v>18960</v>
      </c>
      <c r="F5326">
        <v>5152500</v>
      </c>
      <c r="G5326" s="1">
        <f t="shared" si="83"/>
        <v>515.25</v>
      </c>
    </row>
    <row r="5327" spans="1:7" x14ac:dyDescent="0.35">
      <c r="A5327" t="s">
        <v>1201</v>
      </c>
      <c r="B5327" t="s">
        <v>1146</v>
      </c>
      <c r="C5327" t="s">
        <v>992</v>
      </c>
      <c r="D5327">
        <v>5</v>
      </c>
      <c r="E5327">
        <v>12980.389735999999</v>
      </c>
      <c r="F5327">
        <v>4146439.0688379998</v>
      </c>
      <c r="G5327" s="1">
        <f t="shared" si="83"/>
        <v>414.64390688379996</v>
      </c>
    </row>
    <row r="5328" spans="1:7" x14ac:dyDescent="0.35">
      <c r="A5328" t="s">
        <v>1201</v>
      </c>
      <c r="B5328" t="s">
        <v>1146</v>
      </c>
      <c r="C5328" t="s">
        <v>992</v>
      </c>
      <c r="D5328">
        <v>4</v>
      </c>
      <c r="E5328">
        <v>20362.647633</v>
      </c>
      <c r="F5328">
        <v>11417039.845101001</v>
      </c>
      <c r="G5328" s="1">
        <f t="shared" si="83"/>
        <v>1141.7039845101001</v>
      </c>
    </row>
    <row r="5329" spans="1:7" x14ac:dyDescent="0.35">
      <c r="A5329" t="s">
        <v>1201</v>
      </c>
      <c r="B5329" t="s">
        <v>1146</v>
      </c>
      <c r="C5329" t="s">
        <v>992</v>
      </c>
      <c r="D5329">
        <v>4</v>
      </c>
      <c r="E5329">
        <v>300</v>
      </c>
      <c r="F5329">
        <v>3600</v>
      </c>
      <c r="G5329" s="1">
        <f t="shared" si="83"/>
        <v>0.36</v>
      </c>
    </row>
    <row r="5330" spans="1:7" x14ac:dyDescent="0.35">
      <c r="A5330" t="s">
        <v>1201</v>
      </c>
      <c r="B5330" t="s">
        <v>1146</v>
      </c>
      <c r="C5330" t="s">
        <v>992</v>
      </c>
      <c r="D5330">
        <v>4</v>
      </c>
      <c r="E5330">
        <v>7020</v>
      </c>
      <c r="F5330">
        <v>1067400</v>
      </c>
      <c r="G5330" s="1">
        <f t="shared" si="83"/>
        <v>106.74</v>
      </c>
    </row>
    <row r="5331" spans="1:7" x14ac:dyDescent="0.35">
      <c r="A5331" t="s">
        <v>1201</v>
      </c>
      <c r="B5331" t="s">
        <v>1146</v>
      </c>
      <c r="C5331" t="s">
        <v>992</v>
      </c>
      <c r="D5331">
        <v>4</v>
      </c>
      <c r="E5331">
        <v>120</v>
      </c>
      <c r="F5331">
        <v>900</v>
      </c>
      <c r="G5331" s="1">
        <f t="shared" si="83"/>
        <v>0.09</v>
      </c>
    </row>
    <row r="5332" spans="1:7" x14ac:dyDescent="0.35">
      <c r="A5332" t="s">
        <v>1201</v>
      </c>
      <c r="B5332" t="s">
        <v>1146</v>
      </c>
      <c r="C5332" t="s">
        <v>992</v>
      </c>
      <c r="D5332">
        <v>4</v>
      </c>
      <c r="E5332">
        <v>180</v>
      </c>
      <c r="F5332">
        <v>1800</v>
      </c>
      <c r="G5332" s="1">
        <f t="shared" si="83"/>
        <v>0.18</v>
      </c>
    </row>
    <row r="5333" spans="1:7" x14ac:dyDescent="0.35">
      <c r="A5333" t="s">
        <v>1201</v>
      </c>
      <c r="B5333" t="s">
        <v>1146</v>
      </c>
      <c r="C5333" t="s">
        <v>992</v>
      </c>
      <c r="D5333">
        <v>4</v>
      </c>
      <c r="E5333">
        <v>240</v>
      </c>
      <c r="F5333">
        <v>3600</v>
      </c>
      <c r="G5333" s="1">
        <f t="shared" si="83"/>
        <v>0.36</v>
      </c>
    </row>
    <row r="5334" spans="1:7" x14ac:dyDescent="0.35">
      <c r="A5334" t="s">
        <v>1201</v>
      </c>
      <c r="B5334" t="s">
        <v>1146</v>
      </c>
      <c r="C5334" t="s">
        <v>992</v>
      </c>
      <c r="D5334">
        <v>4</v>
      </c>
      <c r="E5334">
        <v>600</v>
      </c>
      <c r="F5334">
        <v>15300</v>
      </c>
      <c r="G5334" s="1">
        <f t="shared" si="83"/>
        <v>1.53</v>
      </c>
    </row>
    <row r="5335" spans="1:7" x14ac:dyDescent="0.35">
      <c r="A5335" t="s">
        <v>1201</v>
      </c>
      <c r="B5335" t="s">
        <v>1146</v>
      </c>
      <c r="C5335" t="s">
        <v>992</v>
      </c>
      <c r="D5335">
        <v>4</v>
      </c>
      <c r="E5335">
        <v>180</v>
      </c>
      <c r="F5335">
        <v>1800</v>
      </c>
      <c r="G5335" s="1">
        <f t="shared" si="83"/>
        <v>0.18</v>
      </c>
    </row>
    <row r="5336" spans="1:7" x14ac:dyDescent="0.35">
      <c r="A5336" t="s">
        <v>1201</v>
      </c>
      <c r="B5336" t="s">
        <v>1146</v>
      </c>
      <c r="C5336" t="s">
        <v>992</v>
      </c>
      <c r="D5336">
        <v>4</v>
      </c>
      <c r="E5336">
        <v>1140</v>
      </c>
      <c r="F5336">
        <v>22500</v>
      </c>
      <c r="G5336" s="1">
        <f t="shared" si="83"/>
        <v>2.25</v>
      </c>
    </row>
    <row r="5337" spans="1:7" x14ac:dyDescent="0.35">
      <c r="A5337" t="s">
        <v>1201</v>
      </c>
      <c r="B5337" t="s">
        <v>1146</v>
      </c>
      <c r="C5337" t="s">
        <v>992</v>
      </c>
      <c r="D5337">
        <v>5</v>
      </c>
      <c r="E5337">
        <v>3720</v>
      </c>
      <c r="F5337">
        <v>279900</v>
      </c>
      <c r="G5337" s="1">
        <f t="shared" si="83"/>
        <v>27.99</v>
      </c>
    </row>
    <row r="5338" spans="1:7" x14ac:dyDescent="0.35">
      <c r="A5338" t="s">
        <v>1201</v>
      </c>
      <c r="B5338" t="s">
        <v>1146</v>
      </c>
      <c r="C5338" t="s">
        <v>992</v>
      </c>
      <c r="D5338">
        <v>4</v>
      </c>
      <c r="E5338">
        <v>240</v>
      </c>
      <c r="F5338">
        <v>3600</v>
      </c>
      <c r="G5338" s="1">
        <f t="shared" si="83"/>
        <v>0.36</v>
      </c>
    </row>
    <row r="5339" spans="1:7" x14ac:dyDescent="0.35">
      <c r="A5339" t="s">
        <v>1201</v>
      </c>
      <c r="B5339" t="s">
        <v>1146</v>
      </c>
      <c r="C5339" t="s">
        <v>992</v>
      </c>
      <c r="D5339">
        <v>4</v>
      </c>
      <c r="E5339">
        <v>120</v>
      </c>
      <c r="F5339">
        <v>900</v>
      </c>
      <c r="G5339" s="1">
        <f t="shared" si="83"/>
        <v>0.09</v>
      </c>
    </row>
    <row r="5340" spans="1:7" x14ac:dyDescent="0.35">
      <c r="A5340" t="s">
        <v>1201</v>
      </c>
      <c r="B5340" t="s">
        <v>1146</v>
      </c>
      <c r="C5340" t="s">
        <v>992</v>
      </c>
      <c r="D5340">
        <v>4</v>
      </c>
      <c r="E5340">
        <v>120</v>
      </c>
      <c r="F5340">
        <v>900</v>
      </c>
      <c r="G5340" s="1">
        <f t="shared" si="83"/>
        <v>0.09</v>
      </c>
    </row>
    <row r="5341" spans="1:7" x14ac:dyDescent="0.35">
      <c r="A5341" t="s">
        <v>1201</v>
      </c>
      <c r="B5341" t="s">
        <v>1146</v>
      </c>
      <c r="C5341" t="s">
        <v>992</v>
      </c>
      <c r="D5341">
        <v>4</v>
      </c>
      <c r="E5341">
        <v>120</v>
      </c>
      <c r="F5341">
        <v>900</v>
      </c>
      <c r="G5341" s="1">
        <f t="shared" si="83"/>
        <v>0.09</v>
      </c>
    </row>
    <row r="5342" spans="1:7" x14ac:dyDescent="0.35">
      <c r="A5342" t="s">
        <v>1201</v>
      </c>
      <c r="B5342" t="s">
        <v>1146</v>
      </c>
      <c r="C5342" t="s">
        <v>992</v>
      </c>
      <c r="D5342">
        <v>4</v>
      </c>
      <c r="E5342">
        <v>1680</v>
      </c>
      <c r="F5342">
        <v>65700</v>
      </c>
      <c r="G5342" s="1">
        <f t="shared" si="83"/>
        <v>6.57</v>
      </c>
    </row>
    <row r="5343" spans="1:7" x14ac:dyDescent="0.35">
      <c r="A5343" t="s">
        <v>1201</v>
      </c>
      <c r="B5343" t="s">
        <v>1146</v>
      </c>
      <c r="C5343" t="s">
        <v>992</v>
      </c>
      <c r="D5343">
        <v>5</v>
      </c>
      <c r="E5343">
        <v>10380</v>
      </c>
      <c r="F5343">
        <v>868500</v>
      </c>
      <c r="G5343" s="1">
        <f t="shared" si="83"/>
        <v>86.85</v>
      </c>
    </row>
    <row r="5344" spans="1:7" x14ac:dyDescent="0.35">
      <c r="A5344" t="s">
        <v>1201</v>
      </c>
      <c r="B5344" t="s">
        <v>1146</v>
      </c>
      <c r="C5344" t="s">
        <v>992</v>
      </c>
      <c r="D5344">
        <v>5</v>
      </c>
      <c r="E5344">
        <v>120</v>
      </c>
      <c r="F5344">
        <v>900</v>
      </c>
      <c r="G5344" s="1">
        <f t="shared" si="83"/>
        <v>0.09</v>
      </c>
    </row>
    <row r="5345" spans="1:7" x14ac:dyDescent="0.35">
      <c r="A5345" t="s">
        <v>1201</v>
      </c>
      <c r="B5345" t="s">
        <v>1146</v>
      </c>
      <c r="C5345" t="s">
        <v>992</v>
      </c>
      <c r="D5345">
        <v>5</v>
      </c>
      <c r="E5345">
        <v>5700</v>
      </c>
      <c r="F5345">
        <v>322200</v>
      </c>
      <c r="G5345" s="1">
        <f t="shared" si="83"/>
        <v>32.22</v>
      </c>
    </row>
    <row r="5346" spans="1:7" x14ac:dyDescent="0.35">
      <c r="A5346" t="s">
        <v>1201</v>
      </c>
      <c r="B5346" t="s">
        <v>1146</v>
      </c>
      <c r="C5346" t="s">
        <v>992</v>
      </c>
      <c r="D5346">
        <v>5</v>
      </c>
      <c r="E5346">
        <v>4140</v>
      </c>
      <c r="F5346">
        <v>311400</v>
      </c>
      <c r="G5346" s="1">
        <f t="shared" si="83"/>
        <v>31.14</v>
      </c>
    </row>
    <row r="5347" spans="1:7" x14ac:dyDescent="0.35">
      <c r="A5347" t="s">
        <v>1201</v>
      </c>
      <c r="B5347" t="s">
        <v>1146</v>
      </c>
      <c r="C5347" t="s">
        <v>992</v>
      </c>
      <c r="D5347">
        <v>5</v>
      </c>
      <c r="E5347">
        <v>5040</v>
      </c>
      <c r="F5347">
        <v>284400</v>
      </c>
      <c r="G5347" s="1">
        <f t="shared" si="83"/>
        <v>28.44</v>
      </c>
    </row>
    <row r="5348" spans="1:7" x14ac:dyDescent="0.35">
      <c r="A5348" t="s">
        <v>1201</v>
      </c>
      <c r="B5348" t="s">
        <v>1146</v>
      </c>
      <c r="C5348" t="s">
        <v>992</v>
      </c>
      <c r="D5348">
        <v>5</v>
      </c>
      <c r="E5348">
        <v>6600</v>
      </c>
      <c r="F5348">
        <v>527400</v>
      </c>
      <c r="G5348" s="1">
        <f t="shared" si="83"/>
        <v>52.74</v>
      </c>
    </row>
    <row r="5349" spans="1:7" x14ac:dyDescent="0.35">
      <c r="A5349" t="s">
        <v>1201</v>
      </c>
      <c r="B5349" t="s">
        <v>1146</v>
      </c>
      <c r="C5349" t="s">
        <v>992</v>
      </c>
      <c r="D5349">
        <v>4</v>
      </c>
      <c r="E5349">
        <v>2280</v>
      </c>
      <c r="F5349">
        <v>101700</v>
      </c>
      <c r="G5349" s="1">
        <f t="shared" si="83"/>
        <v>10.17</v>
      </c>
    </row>
    <row r="5350" spans="1:7" x14ac:dyDescent="0.35">
      <c r="A5350" t="s">
        <v>1201</v>
      </c>
      <c r="B5350" t="s">
        <v>1146</v>
      </c>
      <c r="C5350" t="s">
        <v>992</v>
      </c>
      <c r="D5350">
        <v>5</v>
      </c>
      <c r="E5350">
        <v>120</v>
      </c>
      <c r="F5350">
        <v>900</v>
      </c>
      <c r="G5350" s="1">
        <f t="shared" si="83"/>
        <v>0.09</v>
      </c>
    </row>
    <row r="5351" spans="1:7" x14ac:dyDescent="0.35">
      <c r="A5351" t="s">
        <v>1201</v>
      </c>
      <c r="B5351" t="s">
        <v>1146</v>
      </c>
      <c r="C5351" t="s">
        <v>992</v>
      </c>
      <c r="D5351">
        <v>5</v>
      </c>
      <c r="E5351">
        <v>11460</v>
      </c>
      <c r="F5351">
        <v>1058400</v>
      </c>
      <c r="G5351" s="1">
        <f t="shared" si="83"/>
        <v>105.84</v>
      </c>
    </row>
    <row r="5352" spans="1:7" x14ac:dyDescent="0.35">
      <c r="A5352" t="s">
        <v>1201</v>
      </c>
      <c r="B5352" t="s">
        <v>1146</v>
      </c>
      <c r="C5352" t="s">
        <v>992</v>
      </c>
      <c r="D5352">
        <v>5</v>
      </c>
      <c r="E5352">
        <v>3540</v>
      </c>
      <c r="F5352">
        <v>174600</v>
      </c>
      <c r="G5352" s="1">
        <f t="shared" si="83"/>
        <v>17.46</v>
      </c>
    </row>
    <row r="5353" spans="1:7" x14ac:dyDescent="0.35">
      <c r="A5353" t="s">
        <v>1201</v>
      </c>
      <c r="B5353" t="s">
        <v>1146</v>
      </c>
      <c r="C5353" t="s">
        <v>992</v>
      </c>
      <c r="D5353">
        <v>5</v>
      </c>
      <c r="E5353">
        <v>2700</v>
      </c>
      <c r="F5353">
        <v>223200</v>
      </c>
      <c r="G5353" s="1">
        <f t="shared" si="83"/>
        <v>22.32</v>
      </c>
    </row>
    <row r="5354" spans="1:7" x14ac:dyDescent="0.35">
      <c r="A5354" t="s">
        <v>1201</v>
      </c>
      <c r="B5354" t="s">
        <v>1146</v>
      </c>
      <c r="C5354" t="s">
        <v>992</v>
      </c>
      <c r="D5354">
        <v>4</v>
      </c>
      <c r="E5354">
        <v>120</v>
      </c>
      <c r="F5354">
        <v>900</v>
      </c>
      <c r="G5354" s="1">
        <f t="shared" si="83"/>
        <v>0.09</v>
      </c>
    </row>
    <row r="5355" spans="1:7" x14ac:dyDescent="0.35">
      <c r="A5355" t="s">
        <v>1201</v>
      </c>
      <c r="B5355" t="s">
        <v>1146</v>
      </c>
      <c r="C5355" t="s">
        <v>992</v>
      </c>
      <c r="D5355">
        <v>5</v>
      </c>
      <c r="E5355">
        <v>3300</v>
      </c>
      <c r="F5355">
        <v>178200</v>
      </c>
      <c r="G5355" s="1">
        <f t="shared" si="83"/>
        <v>17.82</v>
      </c>
    </row>
    <row r="5356" spans="1:7" x14ac:dyDescent="0.35">
      <c r="A5356" t="s">
        <v>1201</v>
      </c>
      <c r="B5356" t="s">
        <v>1146</v>
      </c>
      <c r="C5356" t="s">
        <v>992</v>
      </c>
      <c r="D5356">
        <v>5</v>
      </c>
      <c r="E5356">
        <v>4020</v>
      </c>
      <c r="F5356">
        <v>284400</v>
      </c>
      <c r="G5356" s="1">
        <f t="shared" si="83"/>
        <v>28.44</v>
      </c>
    </row>
    <row r="5357" spans="1:7" x14ac:dyDescent="0.35">
      <c r="A5357" t="s">
        <v>1201</v>
      </c>
      <c r="B5357" t="s">
        <v>1146</v>
      </c>
      <c r="C5357" t="s">
        <v>992</v>
      </c>
      <c r="D5357">
        <v>5</v>
      </c>
      <c r="E5357">
        <v>4800</v>
      </c>
      <c r="F5357">
        <v>211500</v>
      </c>
      <c r="G5357" s="1">
        <f t="shared" si="83"/>
        <v>21.15</v>
      </c>
    </row>
    <row r="5358" spans="1:7" x14ac:dyDescent="0.35">
      <c r="A5358" t="s">
        <v>1201</v>
      </c>
      <c r="B5358" t="s">
        <v>1146</v>
      </c>
      <c r="C5358" t="s">
        <v>992</v>
      </c>
      <c r="D5358">
        <v>4</v>
      </c>
      <c r="E5358">
        <v>120</v>
      </c>
      <c r="F5358">
        <v>900</v>
      </c>
      <c r="G5358" s="1">
        <f t="shared" si="83"/>
        <v>0.09</v>
      </c>
    </row>
    <row r="5359" spans="1:7" x14ac:dyDescent="0.35">
      <c r="A5359" t="s">
        <v>1201</v>
      </c>
      <c r="B5359" t="s">
        <v>1146</v>
      </c>
      <c r="C5359" t="s">
        <v>992</v>
      </c>
      <c r="D5359">
        <v>5</v>
      </c>
      <c r="E5359">
        <v>9840</v>
      </c>
      <c r="F5359">
        <v>637200</v>
      </c>
      <c r="G5359" s="1">
        <f t="shared" si="83"/>
        <v>63.72</v>
      </c>
    </row>
    <row r="5360" spans="1:7" x14ac:dyDescent="0.35">
      <c r="A5360" t="s">
        <v>1201</v>
      </c>
      <c r="B5360" t="s">
        <v>1146</v>
      </c>
      <c r="C5360" t="s">
        <v>992</v>
      </c>
      <c r="D5360">
        <v>5</v>
      </c>
      <c r="E5360">
        <v>3900</v>
      </c>
      <c r="F5360">
        <v>132300</v>
      </c>
      <c r="G5360" s="1">
        <f t="shared" si="83"/>
        <v>13.23</v>
      </c>
    </row>
    <row r="5361" spans="1:7" x14ac:dyDescent="0.35">
      <c r="A5361" t="s">
        <v>1201</v>
      </c>
      <c r="B5361" t="s">
        <v>1146</v>
      </c>
      <c r="C5361" t="s">
        <v>992</v>
      </c>
      <c r="D5361">
        <v>5</v>
      </c>
      <c r="E5361">
        <v>3240</v>
      </c>
      <c r="F5361">
        <v>147600</v>
      </c>
      <c r="G5361" s="1">
        <f t="shared" si="83"/>
        <v>14.76</v>
      </c>
    </row>
    <row r="5362" spans="1:7" x14ac:dyDescent="0.35">
      <c r="A5362" t="s">
        <v>1201</v>
      </c>
      <c r="B5362" t="s">
        <v>1146</v>
      </c>
      <c r="C5362" t="s">
        <v>992</v>
      </c>
      <c r="D5362">
        <v>5</v>
      </c>
      <c r="E5362">
        <v>4980</v>
      </c>
      <c r="F5362">
        <v>219600</v>
      </c>
      <c r="G5362" s="1">
        <f t="shared" si="83"/>
        <v>21.96</v>
      </c>
    </row>
    <row r="5363" spans="1:7" x14ac:dyDescent="0.35">
      <c r="A5363" t="s">
        <v>1201</v>
      </c>
      <c r="B5363" t="s">
        <v>1146</v>
      </c>
      <c r="C5363" t="s">
        <v>992</v>
      </c>
      <c r="D5363">
        <v>5</v>
      </c>
      <c r="E5363">
        <v>8880</v>
      </c>
      <c r="F5363">
        <v>700200</v>
      </c>
      <c r="G5363" s="1">
        <f t="shared" si="83"/>
        <v>70.02</v>
      </c>
    </row>
    <row r="5364" spans="1:7" x14ac:dyDescent="0.35">
      <c r="A5364" t="s">
        <v>1201</v>
      </c>
      <c r="B5364" t="s">
        <v>1146</v>
      </c>
      <c r="C5364" t="s">
        <v>992</v>
      </c>
      <c r="D5364">
        <v>5</v>
      </c>
      <c r="E5364">
        <v>1850.707504</v>
      </c>
      <c r="F5364">
        <v>34442.273337999999</v>
      </c>
      <c r="G5364" s="1">
        <f t="shared" si="83"/>
        <v>3.4442273337999998</v>
      </c>
    </row>
    <row r="5365" spans="1:7" x14ac:dyDescent="0.35">
      <c r="A5365" t="s">
        <v>1201</v>
      </c>
      <c r="B5365" t="s">
        <v>1146</v>
      </c>
      <c r="C5365" t="s">
        <v>992</v>
      </c>
      <c r="D5365">
        <v>5</v>
      </c>
      <c r="E5365">
        <v>5460</v>
      </c>
      <c r="F5365">
        <v>198000</v>
      </c>
      <c r="G5365" s="1">
        <f t="shared" si="83"/>
        <v>19.8</v>
      </c>
    </row>
    <row r="5366" spans="1:7" x14ac:dyDescent="0.35">
      <c r="A5366" t="s">
        <v>1201</v>
      </c>
      <c r="B5366" t="s">
        <v>1146</v>
      </c>
      <c r="C5366" t="s">
        <v>992</v>
      </c>
      <c r="D5366">
        <v>5</v>
      </c>
      <c r="E5366">
        <v>4260</v>
      </c>
      <c r="F5366">
        <v>237600</v>
      </c>
      <c r="G5366" s="1">
        <f t="shared" si="83"/>
        <v>23.76</v>
      </c>
    </row>
    <row r="5367" spans="1:7" x14ac:dyDescent="0.35">
      <c r="A5367" t="s">
        <v>1201</v>
      </c>
      <c r="B5367" t="s">
        <v>1146</v>
      </c>
      <c r="C5367" t="s">
        <v>992</v>
      </c>
      <c r="D5367">
        <v>5</v>
      </c>
      <c r="E5367">
        <v>2640</v>
      </c>
      <c r="F5367">
        <v>121500</v>
      </c>
      <c r="G5367" s="1">
        <f t="shared" si="83"/>
        <v>12.15</v>
      </c>
    </row>
    <row r="5368" spans="1:7" x14ac:dyDescent="0.35">
      <c r="A5368" t="s">
        <v>1201</v>
      </c>
      <c r="B5368" t="s">
        <v>1146</v>
      </c>
      <c r="C5368" t="s">
        <v>992</v>
      </c>
      <c r="D5368">
        <v>5</v>
      </c>
      <c r="E5368">
        <v>3275.2677490000001</v>
      </c>
      <c r="F5368">
        <v>143400.93025899999</v>
      </c>
      <c r="G5368" s="1">
        <f t="shared" si="83"/>
        <v>14.340093025899998</v>
      </c>
    </row>
    <row r="5369" spans="1:7" x14ac:dyDescent="0.35">
      <c r="A5369" t="s">
        <v>1201</v>
      </c>
      <c r="B5369" t="s">
        <v>1146</v>
      </c>
      <c r="C5369" t="s">
        <v>992</v>
      </c>
      <c r="D5369">
        <v>4</v>
      </c>
      <c r="E5369">
        <v>537572.53877300001</v>
      </c>
      <c r="F5369">
        <v>389538132.98002797</v>
      </c>
      <c r="G5369" s="1">
        <f t="shared" si="83"/>
        <v>38953.813298002795</v>
      </c>
    </row>
    <row r="5370" spans="1:7" x14ac:dyDescent="0.35">
      <c r="A5370" t="s">
        <v>1201</v>
      </c>
      <c r="B5370" t="s">
        <v>1146</v>
      </c>
      <c r="C5370" t="s">
        <v>992</v>
      </c>
      <c r="D5370">
        <v>5</v>
      </c>
      <c r="E5370">
        <v>429982.327582</v>
      </c>
      <c r="F5370">
        <v>736871616.16757798</v>
      </c>
      <c r="G5370" s="1">
        <f t="shared" si="83"/>
        <v>73687.161616757803</v>
      </c>
    </row>
    <row r="5371" spans="1:7" x14ac:dyDescent="0.35">
      <c r="A5371" t="s">
        <v>1203</v>
      </c>
      <c r="B5371" t="s">
        <v>1146</v>
      </c>
      <c r="C5371" t="s">
        <v>992</v>
      </c>
      <c r="D5371">
        <v>5</v>
      </c>
      <c r="E5371">
        <v>180</v>
      </c>
      <c r="F5371">
        <v>1800</v>
      </c>
      <c r="G5371" s="1">
        <f t="shared" si="83"/>
        <v>0.18</v>
      </c>
    </row>
    <row r="5372" spans="1:7" x14ac:dyDescent="0.35">
      <c r="A5372" t="s">
        <v>1203</v>
      </c>
      <c r="B5372" t="s">
        <v>1146</v>
      </c>
      <c r="C5372" t="s">
        <v>992</v>
      </c>
      <c r="D5372">
        <v>5</v>
      </c>
      <c r="E5372">
        <v>1140</v>
      </c>
      <c r="F5372">
        <v>37800</v>
      </c>
      <c r="G5372" s="1">
        <f t="shared" si="83"/>
        <v>3.78</v>
      </c>
    </row>
    <row r="5373" spans="1:7" x14ac:dyDescent="0.35">
      <c r="A5373" t="s">
        <v>1203</v>
      </c>
      <c r="B5373" t="s">
        <v>1146</v>
      </c>
      <c r="C5373" t="s">
        <v>992</v>
      </c>
      <c r="D5373">
        <v>5</v>
      </c>
      <c r="E5373">
        <v>120</v>
      </c>
      <c r="F5373">
        <v>900</v>
      </c>
      <c r="G5373" s="1">
        <f t="shared" si="83"/>
        <v>0.09</v>
      </c>
    </row>
    <row r="5374" spans="1:7" x14ac:dyDescent="0.35">
      <c r="A5374" t="s">
        <v>1203</v>
      </c>
      <c r="B5374" t="s">
        <v>1146</v>
      </c>
      <c r="C5374" t="s">
        <v>992</v>
      </c>
      <c r="D5374">
        <v>5</v>
      </c>
      <c r="E5374">
        <v>1080</v>
      </c>
      <c r="F5374">
        <v>19800</v>
      </c>
      <c r="G5374" s="1">
        <f t="shared" si="83"/>
        <v>1.98</v>
      </c>
    </row>
    <row r="5375" spans="1:7" x14ac:dyDescent="0.35">
      <c r="A5375" t="s">
        <v>1203</v>
      </c>
      <c r="B5375" t="s">
        <v>1146</v>
      </c>
      <c r="C5375" t="s">
        <v>992</v>
      </c>
      <c r="D5375">
        <v>4</v>
      </c>
      <c r="E5375">
        <v>7601.2629200000001</v>
      </c>
      <c r="F5375">
        <v>2215809.833782</v>
      </c>
      <c r="G5375" s="1">
        <f t="shared" si="83"/>
        <v>221.58098337819999</v>
      </c>
    </row>
    <row r="5376" spans="1:7" x14ac:dyDescent="0.35">
      <c r="A5376" t="s">
        <v>1203</v>
      </c>
      <c r="B5376" t="s">
        <v>1146</v>
      </c>
      <c r="C5376" t="s">
        <v>992</v>
      </c>
      <c r="D5376">
        <v>5</v>
      </c>
      <c r="E5376">
        <v>240</v>
      </c>
      <c r="F5376">
        <v>2700</v>
      </c>
      <c r="G5376" s="1">
        <f t="shared" si="83"/>
        <v>0.27</v>
      </c>
    </row>
    <row r="5377" spans="1:7" x14ac:dyDescent="0.35">
      <c r="A5377" t="s">
        <v>1203</v>
      </c>
      <c r="B5377" t="s">
        <v>1146</v>
      </c>
      <c r="C5377" t="s">
        <v>992</v>
      </c>
      <c r="D5377">
        <v>5</v>
      </c>
      <c r="E5377">
        <v>120</v>
      </c>
      <c r="F5377">
        <v>900</v>
      </c>
      <c r="G5377" s="1">
        <f t="shared" si="83"/>
        <v>0.09</v>
      </c>
    </row>
    <row r="5378" spans="1:7" x14ac:dyDescent="0.35">
      <c r="A5378" t="s">
        <v>1203</v>
      </c>
      <c r="B5378" t="s">
        <v>1146</v>
      </c>
      <c r="C5378" t="s">
        <v>992</v>
      </c>
      <c r="D5378">
        <v>5</v>
      </c>
      <c r="E5378">
        <v>180</v>
      </c>
      <c r="F5378">
        <v>1800</v>
      </c>
      <c r="G5378" s="1">
        <f t="shared" si="83"/>
        <v>0.18</v>
      </c>
    </row>
    <row r="5379" spans="1:7" x14ac:dyDescent="0.35">
      <c r="A5379" t="s">
        <v>1203</v>
      </c>
      <c r="B5379" t="s">
        <v>1146</v>
      </c>
      <c r="C5379" t="s">
        <v>992</v>
      </c>
      <c r="D5379">
        <v>5</v>
      </c>
      <c r="E5379">
        <v>1020</v>
      </c>
      <c r="F5379">
        <v>31500</v>
      </c>
      <c r="G5379" s="1">
        <f t="shared" ref="G5379:G5442" si="84">+F5379/10000</f>
        <v>3.15</v>
      </c>
    </row>
    <row r="5380" spans="1:7" x14ac:dyDescent="0.35">
      <c r="A5380" t="s">
        <v>1203</v>
      </c>
      <c r="B5380" t="s">
        <v>1146</v>
      </c>
      <c r="C5380" t="s">
        <v>992</v>
      </c>
      <c r="D5380">
        <v>5</v>
      </c>
      <c r="E5380">
        <v>300</v>
      </c>
      <c r="F5380">
        <v>4500</v>
      </c>
      <c r="G5380" s="1">
        <f t="shared" si="84"/>
        <v>0.45</v>
      </c>
    </row>
    <row r="5381" spans="1:7" x14ac:dyDescent="0.35">
      <c r="A5381" t="s">
        <v>1203</v>
      </c>
      <c r="B5381" t="s">
        <v>1146</v>
      </c>
      <c r="C5381" t="s">
        <v>992</v>
      </c>
      <c r="D5381">
        <v>5</v>
      </c>
      <c r="E5381">
        <v>180</v>
      </c>
      <c r="F5381">
        <v>1800</v>
      </c>
      <c r="G5381" s="1">
        <f t="shared" si="84"/>
        <v>0.18</v>
      </c>
    </row>
    <row r="5382" spans="1:7" x14ac:dyDescent="0.35">
      <c r="A5382" t="s">
        <v>1203</v>
      </c>
      <c r="B5382" t="s">
        <v>1146</v>
      </c>
      <c r="C5382" t="s">
        <v>992</v>
      </c>
      <c r="D5382">
        <v>5</v>
      </c>
      <c r="E5382">
        <v>32006.498135999998</v>
      </c>
      <c r="F5382">
        <v>9575860.9311619997</v>
      </c>
      <c r="G5382" s="1">
        <f t="shared" si="84"/>
        <v>957.5860931162</v>
      </c>
    </row>
    <row r="5383" spans="1:7" x14ac:dyDescent="0.35">
      <c r="A5383" t="s">
        <v>1203</v>
      </c>
      <c r="B5383" t="s">
        <v>1146</v>
      </c>
      <c r="C5383" t="s">
        <v>992</v>
      </c>
      <c r="D5383">
        <v>4</v>
      </c>
      <c r="E5383">
        <v>77108.551917999997</v>
      </c>
      <c r="F5383">
        <v>46411512.732318997</v>
      </c>
      <c r="G5383" s="1">
        <f t="shared" si="84"/>
        <v>4641.1512732318997</v>
      </c>
    </row>
    <row r="5384" spans="1:7" x14ac:dyDescent="0.35">
      <c r="A5384" t="s">
        <v>1203</v>
      </c>
      <c r="B5384" t="s">
        <v>1146</v>
      </c>
      <c r="C5384" t="s">
        <v>992</v>
      </c>
      <c r="D5384">
        <v>5</v>
      </c>
      <c r="E5384">
        <v>52351.8505</v>
      </c>
      <c r="F5384">
        <v>81718045.131323993</v>
      </c>
      <c r="G5384" s="1">
        <f t="shared" si="84"/>
        <v>8171.8045131323997</v>
      </c>
    </row>
    <row r="5385" spans="1:7" x14ac:dyDescent="0.35">
      <c r="A5385" t="s">
        <v>1638</v>
      </c>
      <c r="B5385" t="s">
        <v>304</v>
      </c>
      <c r="C5385" t="s">
        <v>992</v>
      </c>
      <c r="D5385">
        <v>4</v>
      </c>
      <c r="E5385">
        <v>21185.027812</v>
      </c>
      <c r="F5385">
        <v>14543454.287264001</v>
      </c>
      <c r="G5385" s="1">
        <f t="shared" si="84"/>
        <v>1454.3454287264001</v>
      </c>
    </row>
    <row r="5386" spans="1:7" x14ac:dyDescent="0.35">
      <c r="A5386" t="s">
        <v>1638</v>
      </c>
      <c r="B5386" t="s">
        <v>304</v>
      </c>
      <c r="C5386" t="s">
        <v>992</v>
      </c>
      <c r="D5386">
        <v>5</v>
      </c>
      <c r="E5386">
        <v>90088.998076000003</v>
      </c>
      <c r="F5386">
        <v>112156599.630357</v>
      </c>
      <c r="G5386" s="1">
        <f t="shared" si="84"/>
        <v>11215.6599630357</v>
      </c>
    </row>
    <row r="5387" spans="1:7" x14ac:dyDescent="0.35">
      <c r="A5387" t="s">
        <v>1638</v>
      </c>
      <c r="B5387" t="s">
        <v>304</v>
      </c>
      <c r="C5387" t="s">
        <v>992</v>
      </c>
      <c r="D5387">
        <v>5</v>
      </c>
      <c r="E5387">
        <v>18448.302879999999</v>
      </c>
      <c r="F5387">
        <v>63716.932245999997</v>
      </c>
      <c r="G5387" s="1">
        <f t="shared" si="84"/>
        <v>6.3716932245999995</v>
      </c>
    </row>
    <row r="5388" spans="1:7" x14ac:dyDescent="0.35">
      <c r="A5388" t="s">
        <v>1639</v>
      </c>
      <c r="B5388" t="s">
        <v>304</v>
      </c>
      <c r="C5388" t="s">
        <v>992</v>
      </c>
      <c r="D5388">
        <v>4</v>
      </c>
      <c r="E5388">
        <v>180</v>
      </c>
      <c r="F5388">
        <v>1800</v>
      </c>
      <c r="G5388" s="1">
        <f t="shared" si="84"/>
        <v>0.18</v>
      </c>
    </row>
    <row r="5389" spans="1:7" x14ac:dyDescent="0.35">
      <c r="A5389" t="s">
        <v>1639</v>
      </c>
      <c r="B5389" t="s">
        <v>304</v>
      </c>
      <c r="C5389" t="s">
        <v>992</v>
      </c>
      <c r="D5389">
        <v>4</v>
      </c>
      <c r="E5389">
        <v>240</v>
      </c>
      <c r="F5389">
        <v>2700</v>
      </c>
      <c r="G5389" s="1">
        <f t="shared" si="84"/>
        <v>0.27</v>
      </c>
    </row>
    <row r="5390" spans="1:7" x14ac:dyDescent="0.35">
      <c r="A5390" t="s">
        <v>1639</v>
      </c>
      <c r="B5390" t="s">
        <v>304</v>
      </c>
      <c r="C5390" t="s">
        <v>992</v>
      </c>
      <c r="D5390">
        <v>4</v>
      </c>
      <c r="E5390">
        <v>180</v>
      </c>
      <c r="F5390">
        <v>1800</v>
      </c>
      <c r="G5390" s="1">
        <f t="shared" si="84"/>
        <v>0.18</v>
      </c>
    </row>
    <row r="5391" spans="1:7" x14ac:dyDescent="0.35">
      <c r="A5391" t="s">
        <v>1639</v>
      </c>
      <c r="B5391" t="s">
        <v>304</v>
      </c>
      <c r="C5391" t="s">
        <v>992</v>
      </c>
      <c r="D5391">
        <v>4</v>
      </c>
      <c r="E5391">
        <v>14460</v>
      </c>
      <c r="F5391">
        <v>2946600</v>
      </c>
      <c r="G5391" s="1">
        <f t="shared" si="84"/>
        <v>294.66000000000003</v>
      </c>
    </row>
    <row r="5392" spans="1:7" x14ac:dyDescent="0.35">
      <c r="A5392" t="s">
        <v>1639</v>
      </c>
      <c r="B5392" t="s">
        <v>304</v>
      </c>
      <c r="C5392" t="s">
        <v>992</v>
      </c>
      <c r="D5392">
        <v>4</v>
      </c>
      <c r="E5392">
        <v>5940</v>
      </c>
      <c r="F5392">
        <v>707400</v>
      </c>
      <c r="G5392" s="1">
        <f t="shared" si="84"/>
        <v>70.739999999999995</v>
      </c>
    </row>
    <row r="5393" spans="1:7" x14ac:dyDescent="0.35">
      <c r="A5393" t="s">
        <v>1639</v>
      </c>
      <c r="B5393" t="s">
        <v>304</v>
      </c>
      <c r="C5393" t="s">
        <v>992</v>
      </c>
      <c r="D5393">
        <v>5</v>
      </c>
      <c r="E5393">
        <v>145592.96308300001</v>
      </c>
      <c r="F5393">
        <v>365112859.39668697</v>
      </c>
      <c r="G5393" s="1">
        <f t="shared" si="84"/>
        <v>36511.285939668698</v>
      </c>
    </row>
    <row r="5394" spans="1:7" x14ac:dyDescent="0.35">
      <c r="A5394" t="s">
        <v>1215</v>
      </c>
      <c r="B5394" t="s">
        <v>1146</v>
      </c>
      <c r="C5394" t="s">
        <v>992</v>
      </c>
      <c r="D5394">
        <v>4</v>
      </c>
      <c r="E5394">
        <v>41019.239206999999</v>
      </c>
      <c r="F5394">
        <v>23927106.99047</v>
      </c>
      <c r="G5394" s="1">
        <f t="shared" si="84"/>
        <v>2392.7106990470002</v>
      </c>
    </row>
    <row r="5395" spans="1:7" x14ac:dyDescent="0.35">
      <c r="A5395" t="s">
        <v>1215</v>
      </c>
      <c r="B5395" t="s">
        <v>1146</v>
      </c>
      <c r="C5395" t="s">
        <v>992</v>
      </c>
      <c r="D5395">
        <v>5</v>
      </c>
      <c r="E5395">
        <v>2098.7148379999999</v>
      </c>
      <c r="F5395">
        <v>118683.63572599999</v>
      </c>
      <c r="G5395" s="1">
        <f t="shared" si="84"/>
        <v>11.8683635726</v>
      </c>
    </row>
    <row r="5396" spans="1:7" x14ac:dyDescent="0.35">
      <c r="A5396" t="s">
        <v>1177</v>
      </c>
      <c r="B5396" t="s">
        <v>1177</v>
      </c>
      <c r="C5396" t="s">
        <v>992</v>
      </c>
      <c r="D5396">
        <v>5</v>
      </c>
      <c r="E5396">
        <v>12458.018928</v>
      </c>
      <c r="F5396">
        <v>7065227.4883979997</v>
      </c>
      <c r="G5396" s="1">
        <f t="shared" si="84"/>
        <v>706.52274883979999</v>
      </c>
    </row>
    <row r="5397" spans="1:7" x14ac:dyDescent="0.35">
      <c r="A5397" t="s">
        <v>1177</v>
      </c>
      <c r="B5397" t="s">
        <v>1177</v>
      </c>
      <c r="C5397" t="s">
        <v>992</v>
      </c>
      <c r="D5397">
        <v>4</v>
      </c>
      <c r="E5397">
        <v>5640</v>
      </c>
      <c r="F5397">
        <v>558900</v>
      </c>
      <c r="G5397" s="1">
        <f t="shared" si="84"/>
        <v>55.89</v>
      </c>
    </row>
    <row r="5398" spans="1:7" x14ac:dyDescent="0.35">
      <c r="A5398" t="s">
        <v>1177</v>
      </c>
      <c r="B5398" t="s">
        <v>1177</v>
      </c>
      <c r="C5398" t="s">
        <v>992</v>
      </c>
      <c r="D5398">
        <v>4</v>
      </c>
      <c r="E5398">
        <v>900</v>
      </c>
      <c r="F5398">
        <v>24300</v>
      </c>
      <c r="G5398" s="1">
        <f t="shared" si="84"/>
        <v>2.4300000000000002</v>
      </c>
    </row>
    <row r="5399" spans="1:7" x14ac:dyDescent="0.35">
      <c r="A5399" t="s">
        <v>1177</v>
      </c>
      <c r="B5399" t="s">
        <v>1177</v>
      </c>
      <c r="C5399" t="s">
        <v>992</v>
      </c>
      <c r="D5399">
        <v>4</v>
      </c>
      <c r="E5399">
        <v>2340</v>
      </c>
      <c r="F5399">
        <v>66600</v>
      </c>
      <c r="G5399" s="1">
        <f t="shared" si="84"/>
        <v>6.66</v>
      </c>
    </row>
    <row r="5400" spans="1:7" x14ac:dyDescent="0.35">
      <c r="A5400" t="s">
        <v>1177</v>
      </c>
      <c r="B5400" t="s">
        <v>1177</v>
      </c>
      <c r="C5400" t="s">
        <v>992</v>
      </c>
      <c r="D5400">
        <v>3</v>
      </c>
      <c r="E5400">
        <v>120</v>
      </c>
      <c r="F5400">
        <v>900</v>
      </c>
      <c r="G5400" s="1">
        <f t="shared" si="84"/>
        <v>0.09</v>
      </c>
    </row>
    <row r="5401" spans="1:7" x14ac:dyDescent="0.35">
      <c r="A5401" t="s">
        <v>1177</v>
      </c>
      <c r="B5401" t="s">
        <v>1177</v>
      </c>
      <c r="C5401" t="s">
        <v>992</v>
      </c>
      <c r="D5401">
        <v>3</v>
      </c>
      <c r="E5401">
        <v>120</v>
      </c>
      <c r="F5401">
        <v>900</v>
      </c>
      <c r="G5401" s="1">
        <f t="shared" si="84"/>
        <v>0.09</v>
      </c>
    </row>
    <row r="5402" spans="1:7" x14ac:dyDescent="0.35">
      <c r="A5402" t="s">
        <v>1177</v>
      </c>
      <c r="B5402" t="s">
        <v>1177</v>
      </c>
      <c r="C5402" t="s">
        <v>992</v>
      </c>
      <c r="D5402">
        <v>4</v>
      </c>
      <c r="E5402">
        <v>1080</v>
      </c>
      <c r="F5402">
        <v>18900</v>
      </c>
      <c r="G5402" s="1">
        <f t="shared" si="84"/>
        <v>1.89</v>
      </c>
    </row>
    <row r="5403" spans="1:7" x14ac:dyDescent="0.35">
      <c r="A5403" t="s">
        <v>1177</v>
      </c>
      <c r="B5403" t="s">
        <v>1177</v>
      </c>
      <c r="C5403" t="s">
        <v>992</v>
      </c>
      <c r="D5403">
        <v>4</v>
      </c>
      <c r="E5403">
        <v>180</v>
      </c>
      <c r="F5403">
        <v>1800</v>
      </c>
      <c r="G5403" s="1">
        <f t="shared" si="84"/>
        <v>0.18</v>
      </c>
    </row>
    <row r="5404" spans="1:7" x14ac:dyDescent="0.35">
      <c r="A5404" t="s">
        <v>1177</v>
      </c>
      <c r="B5404" t="s">
        <v>1177</v>
      </c>
      <c r="C5404" t="s">
        <v>992</v>
      </c>
      <c r="D5404">
        <v>4</v>
      </c>
      <c r="E5404">
        <v>1620</v>
      </c>
      <c r="F5404">
        <v>47700</v>
      </c>
      <c r="G5404" s="1">
        <f t="shared" si="84"/>
        <v>4.7699999999999996</v>
      </c>
    </row>
    <row r="5405" spans="1:7" x14ac:dyDescent="0.35">
      <c r="A5405" t="s">
        <v>1177</v>
      </c>
      <c r="B5405" t="s">
        <v>1177</v>
      </c>
      <c r="C5405" t="s">
        <v>992</v>
      </c>
      <c r="D5405">
        <v>4</v>
      </c>
      <c r="E5405">
        <v>120</v>
      </c>
      <c r="F5405">
        <v>900</v>
      </c>
      <c r="G5405" s="1">
        <f t="shared" si="84"/>
        <v>0.09</v>
      </c>
    </row>
    <row r="5406" spans="1:7" x14ac:dyDescent="0.35">
      <c r="A5406" t="s">
        <v>1177</v>
      </c>
      <c r="B5406" t="s">
        <v>1177</v>
      </c>
      <c r="C5406" t="s">
        <v>992</v>
      </c>
      <c r="D5406">
        <v>4</v>
      </c>
      <c r="E5406">
        <v>3180</v>
      </c>
      <c r="F5406">
        <v>108000</v>
      </c>
      <c r="G5406" s="1">
        <f t="shared" si="84"/>
        <v>10.8</v>
      </c>
    </row>
    <row r="5407" spans="1:7" x14ac:dyDescent="0.35">
      <c r="A5407" t="s">
        <v>1177</v>
      </c>
      <c r="B5407" t="s">
        <v>1177</v>
      </c>
      <c r="C5407" t="s">
        <v>992</v>
      </c>
      <c r="D5407">
        <v>4</v>
      </c>
      <c r="E5407">
        <v>180</v>
      </c>
      <c r="F5407">
        <v>1800</v>
      </c>
      <c r="G5407" s="1">
        <f t="shared" si="84"/>
        <v>0.18</v>
      </c>
    </row>
    <row r="5408" spans="1:7" x14ac:dyDescent="0.35">
      <c r="A5408" t="s">
        <v>1177</v>
      </c>
      <c r="B5408" t="s">
        <v>1177</v>
      </c>
      <c r="C5408" t="s">
        <v>992</v>
      </c>
      <c r="D5408">
        <v>4</v>
      </c>
      <c r="E5408">
        <v>120</v>
      </c>
      <c r="F5408">
        <v>900</v>
      </c>
      <c r="G5408" s="1">
        <f t="shared" si="84"/>
        <v>0.09</v>
      </c>
    </row>
    <row r="5409" spans="1:7" x14ac:dyDescent="0.35">
      <c r="A5409" t="s">
        <v>1177</v>
      </c>
      <c r="B5409" t="s">
        <v>1177</v>
      </c>
      <c r="C5409" t="s">
        <v>992</v>
      </c>
      <c r="D5409">
        <v>4</v>
      </c>
      <c r="E5409">
        <v>7140</v>
      </c>
      <c r="F5409">
        <v>244800</v>
      </c>
      <c r="G5409" s="1">
        <f t="shared" si="84"/>
        <v>24.48</v>
      </c>
    </row>
    <row r="5410" spans="1:7" x14ac:dyDescent="0.35">
      <c r="A5410" t="s">
        <v>1177</v>
      </c>
      <c r="B5410" t="s">
        <v>1177</v>
      </c>
      <c r="C5410" t="s">
        <v>992</v>
      </c>
      <c r="D5410">
        <v>4</v>
      </c>
      <c r="E5410">
        <v>120</v>
      </c>
      <c r="F5410">
        <v>900</v>
      </c>
      <c r="G5410" s="1">
        <f t="shared" si="84"/>
        <v>0.09</v>
      </c>
    </row>
    <row r="5411" spans="1:7" x14ac:dyDescent="0.35">
      <c r="A5411" t="s">
        <v>1177</v>
      </c>
      <c r="B5411" t="s">
        <v>1177</v>
      </c>
      <c r="C5411" t="s">
        <v>992</v>
      </c>
      <c r="D5411">
        <v>4</v>
      </c>
      <c r="E5411">
        <v>1020</v>
      </c>
      <c r="F5411">
        <v>26100</v>
      </c>
      <c r="G5411" s="1">
        <f t="shared" si="84"/>
        <v>2.61</v>
      </c>
    </row>
    <row r="5412" spans="1:7" x14ac:dyDescent="0.35">
      <c r="A5412" t="s">
        <v>1177</v>
      </c>
      <c r="B5412" t="s">
        <v>1177</v>
      </c>
      <c r="C5412" t="s">
        <v>992</v>
      </c>
      <c r="D5412">
        <v>4</v>
      </c>
      <c r="E5412">
        <v>420</v>
      </c>
      <c r="F5412">
        <v>8100</v>
      </c>
      <c r="G5412" s="1">
        <f t="shared" si="84"/>
        <v>0.81</v>
      </c>
    </row>
    <row r="5413" spans="1:7" x14ac:dyDescent="0.35">
      <c r="A5413" t="s">
        <v>1177</v>
      </c>
      <c r="B5413" t="s">
        <v>1177</v>
      </c>
      <c r="C5413" t="s">
        <v>992</v>
      </c>
      <c r="D5413">
        <v>4</v>
      </c>
      <c r="E5413">
        <v>300</v>
      </c>
      <c r="F5413">
        <v>4500</v>
      </c>
      <c r="G5413" s="1">
        <f t="shared" si="84"/>
        <v>0.45</v>
      </c>
    </row>
    <row r="5414" spans="1:7" x14ac:dyDescent="0.35">
      <c r="A5414" t="s">
        <v>1177</v>
      </c>
      <c r="B5414" t="s">
        <v>1177</v>
      </c>
      <c r="C5414" t="s">
        <v>992</v>
      </c>
      <c r="D5414">
        <v>4</v>
      </c>
      <c r="E5414">
        <v>1560</v>
      </c>
      <c r="F5414">
        <v>43200</v>
      </c>
      <c r="G5414" s="1">
        <f t="shared" si="84"/>
        <v>4.32</v>
      </c>
    </row>
    <row r="5415" spans="1:7" x14ac:dyDescent="0.35">
      <c r="A5415" t="s">
        <v>1177</v>
      </c>
      <c r="B5415" t="s">
        <v>1177</v>
      </c>
      <c r="C5415" t="s">
        <v>992</v>
      </c>
      <c r="D5415">
        <v>4</v>
      </c>
      <c r="E5415">
        <v>480</v>
      </c>
      <c r="F5415">
        <v>6300</v>
      </c>
      <c r="G5415" s="1">
        <f t="shared" si="84"/>
        <v>0.63</v>
      </c>
    </row>
    <row r="5416" spans="1:7" x14ac:dyDescent="0.35">
      <c r="A5416" t="s">
        <v>1177</v>
      </c>
      <c r="B5416" t="s">
        <v>1177</v>
      </c>
      <c r="C5416" t="s">
        <v>992</v>
      </c>
      <c r="D5416">
        <v>4</v>
      </c>
      <c r="E5416">
        <v>120</v>
      </c>
      <c r="F5416">
        <v>900</v>
      </c>
      <c r="G5416" s="1">
        <f t="shared" si="84"/>
        <v>0.09</v>
      </c>
    </row>
    <row r="5417" spans="1:7" x14ac:dyDescent="0.35">
      <c r="A5417" t="s">
        <v>1177</v>
      </c>
      <c r="B5417" t="s">
        <v>1177</v>
      </c>
      <c r="C5417" t="s">
        <v>992</v>
      </c>
      <c r="D5417">
        <v>4</v>
      </c>
      <c r="E5417">
        <v>120</v>
      </c>
      <c r="F5417">
        <v>900</v>
      </c>
      <c r="G5417" s="1">
        <f t="shared" si="84"/>
        <v>0.09</v>
      </c>
    </row>
    <row r="5418" spans="1:7" x14ac:dyDescent="0.35">
      <c r="A5418" t="s">
        <v>1177</v>
      </c>
      <c r="B5418" t="s">
        <v>1177</v>
      </c>
      <c r="C5418" t="s">
        <v>992</v>
      </c>
      <c r="D5418">
        <v>4</v>
      </c>
      <c r="E5418">
        <v>300</v>
      </c>
      <c r="F5418">
        <v>3600</v>
      </c>
      <c r="G5418" s="1">
        <f t="shared" si="84"/>
        <v>0.36</v>
      </c>
    </row>
    <row r="5419" spans="1:7" x14ac:dyDescent="0.35">
      <c r="A5419" t="s">
        <v>1177</v>
      </c>
      <c r="B5419" t="s">
        <v>1177</v>
      </c>
      <c r="C5419" t="s">
        <v>992</v>
      </c>
      <c r="D5419">
        <v>4</v>
      </c>
      <c r="E5419">
        <v>5460</v>
      </c>
      <c r="F5419">
        <v>297900</v>
      </c>
      <c r="G5419" s="1">
        <f t="shared" si="84"/>
        <v>29.79</v>
      </c>
    </row>
    <row r="5420" spans="1:7" x14ac:dyDescent="0.35">
      <c r="A5420" t="s">
        <v>1177</v>
      </c>
      <c r="B5420" t="s">
        <v>1177</v>
      </c>
      <c r="C5420" t="s">
        <v>992</v>
      </c>
      <c r="D5420">
        <v>4</v>
      </c>
      <c r="E5420">
        <v>120</v>
      </c>
      <c r="F5420">
        <v>900</v>
      </c>
      <c r="G5420" s="1">
        <f t="shared" si="84"/>
        <v>0.09</v>
      </c>
    </row>
    <row r="5421" spans="1:7" x14ac:dyDescent="0.35">
      <c r="A5421" t="s">
        <v>1177</v>
      </c>
      <c r="B5421" t="s">
        <v>1177</v>
      </c>
      <c r="C5421" t="s">
        <v>992</v>
      </c>
      <c r="D5421">
        <v>4</v>
      </c>
      <c r="E5421">
        <v>1140</v>
      </c>
      <c r="F5421">
        <v>35100</v>
      </c>
      <c r="G5421" s="1">
        <f t="shared" si="84"/>
        <v>3.51</v>
      </c>
    </row>
    <row r="5422" spans="1:7" x14ac:dyDescent="0.35">
      <c r="A5422" t="s">
        <v>1177</v>
      </c>
      <c r="B5422" t="s">
        <v>1177</v>
      </c>
      <c r="C5422" t="s">
        <v>992</v>
      </c>
      <c r="D5422">
        <v>4</v>
      </c>
      <c r="E5422">
        <v>300</v>
      </c>
      <c r="F5422">
        <v>3600</v>
      </c>
      <c r="G5422" s="1">
        <f t="shared" si="84"/>
        <v>0.36</v>
      </c>
    </row>
    <row r="5423" spans="1:7" x14ac:dyDescent="0.35">
      <c r="A5423" t="s">
        <v>1177</v>
      </c>
      <c r="B5423" t="s">
        <v>1177</v>
      </c>
      <c r="C5423" t="s">
        <v>992</v>
      </c>
      <c r="D5423">
        <v>4</v>
      </c>
      <c r="E5423">
        <v>300</v>
      </c>
      <c r="F5423">
        <v>4500</v>
      </c>
      <c r="G5423" s="1">
        <f t="shared" si="84"/>
        <v>0.45</v>
      </c>
    </row>
    <row r="5424" spans="1:7" x14ac:dyDescent="0.35">
      <c r="A5424" t="s">
        <v>1177</v>
      </c>
      <c r="B5424" t="s">
        <v>1177</v>
      </c>
      <c r="C5424" t="s">
        <v>992</v>
      </c>
      <c r="D5424">
        <v>4</v>
      </c>
      <c r="E5424">
        <v>360</v>
      </c>
      <c r="F5424">
        <v>4500</v>
      </c>
      <c r="G5424" s="1">
        <f t="shared" si="84"/>
        <v>0.45</v>
      </c>
    </row>
    <row r="5425" spans="1:7" x14ac:dyDescent="0.35">
      <c r="A5425" t="s">
        <v>1177</v>
      </c>
      <c r="B5425" t="s">
        <v>1177</v>
      </c>
      <c r="C5425" t="s">
        <v>992</v>
      </c>
      <c r="D5425">
        <v>3</v>
      </c>
      <c r="E5425">
        <v>120</v>
      </c>
      <c r="F5425">
        <v>900</v>
      </c>
      <c r="G5425" s="1">
        <f t="shared" si="84"/>
        <v>0.09</v>
      </c>
    </row>
    <row r="5426" spans="1:7" x14ac:dyDescent="0.35">
      <c r="A5426" t="s">
        <v>1177</v>
      </c>
      <c r="B5426" t="s">
        <v>1177</v>
      </c>
      <c r="C5426" t="s">
        <v>992</v>
      </c>
      <c r="D5426">
        <v>4</v>
      </c>
      <c r="E5426">
        <v>120</v>
      </c>
      <c r="F5426">
        <v>900</v>
      </c>
      <c r="G5426" s="1">
        <f t="shared" si="84"/>
        <v>0.09</v>
      </c>
    </row>
    <row r="5427" spans="1:7" x14ac:dyDescent="0.35">
      <c r="A5427" t="s">
        <v>1177</v>
      </c>
      <c r="B5427" t="s">
        <v>1177</v>
      </c>
      <c r="C5427" t="s">
        <v>992</v>
      </c>
      <c r="D5427">
        <v>4</v>
      </c>
      <c r="E5427">
        <v>180</v>
      </c>
      <c r="F5427">
        <v>1800</v>
      </c>
      <c r="G5427" s="1">
        <f t="shared" si="84"/>
        <v>0.18</v>
      </c>
    </row>
    <row r="5428" spans="1:7" x14ac:dyDescent="0.35">
      <c r="A5428" t="s">
        <v>1177</v>
      </c>
      <c r="B5428" t="s">
        <v>1177</v>
      </c>
      <c r="C5428" t="s">
        <v>992</v>
      </c>
      <c r="D5428">
        <v>4</v>
      </c>
      <c r="E5428">
        <v>120</v>
      </c>
      <c r="F5428">
        <v>900</v>
      </c>
      <c r="G5428" s="1">
        <f t="shared" si="84"/>
        <v>0.09</v>
      </c>
    </row>
    <row r="5429" spans="1:7" x14ac:dyDescent="0.35">
      <c r="A5429" t="s">
        <v>1177</v>
      </c>
      <c r="B5429" t="s">
        <v>1177</v>
      </c>
      <c r="C5429" t="s">
        <v>992</v>
      </c>
      <c r="D5429">
        <v>4</v>
      </c>
      <c r="E5429">
        <v>9060</v>
      </c>
      <c r="F5429">
        <v>553500</v>
      </c>
      <c r="G5429" s="1">
        <f t="shared" si="84"/>
        <v>55.35</v>
      </c>
    </row>
    <row r="5430" spans="1:7" x14ac:dyDescent="0.35">
      <c r="A5430" t="s">
        <v>1177</v>
      </c>
      <c r="B5430" t="s">
        <v>1177</v>
      </c>
      <c r="C5430" t="s">
        <v>992</v>
      </c>
      <c r="D5430">
        <v>4</v>
      </c>
      <c r="E5430">
        <v>120</v>
      </c>
      <c r="F5430">
        <v>900</v>
      </c>
      <c r="G5430" s="1">
        <f t="shared" si="84"/>
        <v>0.09</v>
      </c>
    </row>
    <row r="5431" spans="1:7" x14ac:dyDescent="0.35">
      <c r="A5431" t="s">
        <v>1177</v>
      </c>
      <c r="B5431" t="s">
        <v>1177</v>
      </c>
      <c r="C5431" t="s">
        <v>992</v>
      </c>
      <c r="D5431">
        <v>4</v>
      </c>
      <c r="E5431">
        <v>120</v>
      </c>
      <c r="F5431">
        <v>900</v>
      </c>
      <c r="G5431" s="1">
        <f t="shared" si="84"/>
        <v>0.09</v>
      </c>
    </row>
    <row r="5432" spans="1:7" x14ac:dyDescent="0.35">
      <c r="A5432" t="s">
        <v>1177</v>
      </c>
      <c r="B5432" t="s">
        <v>1177</v>
      </c>
      <c r="C5432" t="s">
        <v>992</v>
      </c>
      <c r="D5432">
        <v>4</v>
      </c>
      <c r="E5432">
        <v>120</v>
      </c>
      <c r="F5432">
        <v>900</v>
      </c>
      <c r="G5432" s="1">
        <f t="shared" si="84"/>
        <v>0.09</v>
      </c>
    </row>
    <row r="5433" spans="1:7" x14ac:dyDescent="0.35">
      <c r="A5433" t="s">
        <v>1177</v>
      </c>
      <c r="B5433" t="s">
        <v>1177</v>
      </c>
      <c r="C5433" t="s">
        <v>992</v>
      </c>
      <c r="D5433">
        <v>4</v>
      </c>
      <c r="E5433">
        <v>420</v>
      </c>
      <c r="F5433">
        <v>6300</v>
      </c>
      <c r="G5433" s="1">
        <f t="shared" si="84"/>
        <v>0.63</v>
      </c>
    </row>
    <row r="5434" spans="1:7" x14ac:dyDescent="0.35">
      <c r="A5434" t="s">
        <v>1177</v>
      </c>
      <c r="B5434" t="s">
        <v>1177</v>
      </c>
      <c r="C5434" t="s">
        <v>992</v>
      </c>
      <c r="D5434">
        <v>4</v>
      </c>
      <c r="E5434">
        <v>900</v>
      </c>
      <c r="F5434">
        <v>22500</v>
      </c>
      <c r="G5434" s="1">
        <f t="shared" si="84"/>
        <v>2.25</v>
      </c>
    </row>
    <row r="5435" spans="1:7" x14ac:dyDescent="0.35">
      <c r="A5435" t="s">
        <v>1177</v>
      </c>
      <c r="B5435" t="s">
        <v>1177</v>
      </c>
      <c r="C5435" t="s">
        <v>992</v>
      </c>
      <c r="D5435">
        <v>3</v>
      </c>
      <c r="E5435">
        <v>540</v>
      </c>
      <c r="F5435">
        <v>9900</v>
      </c>
      <c r="G5435" s="1">
        <f t="shared" si="84"/>
        <v>0.99</v>
      </c>
    </row>
    <row r="5436" spans="1:7" x14ac:dyDescent="0.35">
      <c r="A5436" t="s">
        <v>1177</v>
      </c>
      <c r="B5436" t="s">
        <v>1177</v>
      </c>
      <c r="C5436" t="s">
        <v>992</v>
      </c>
      <c r="D5436">
        <v>3</v>
      </c>
      <c r="E5436">
        <v>3360</v>
      </c>
      <c r="F5436">
        <v>167400</v>
      </c>
      <c r="G5436" s="1">
        <f t="shared" si="84"/>
        <v>16.739999999999998</v>
      </c>
    </row>
    <row r="5437" spans="1:7" x14ac:dyDescent="0.35">
      <c r="A5437" t="s">
        <v>1177</v>
      </c>
      <c r="B5437" t="s">
        <v>1177</v>
      </c>
      <c r="C5437" t="s">
        <v>992</v>
      </c>
      <c r="D5437">
        <v>4</v>
      </c>
      <c r="E5437">
        <v>720</v>
      </c>
      <c r="F5437">
        <v>15300</v>
      </c>
      <c r="G5437" s="1">
        <f t="shared" si="84"/>
        <v>1.53</v>
      </c>
    </row>
    <row r="5438" spans="1:7" x14ac:dyDescent="0.35">
      <c r="A5438" t="s">
        <v>1177</v>
      </c>
      <c r="B5438" t="s">
        <v>1177</v>
      </c>
      <c r="C5438" t="s">
        <v>992</v>
      </c>
      <c r="D5438">
        <v>4</v>
      </c>
      <c r="E5438">
        <v>120</v>
      </c>
      <c r="F5438">
        <v>900</v>
      </c>
      <c r="G5438" s="1">
        <f t="shared" si="84"/>
        <v>0.09</v>
      </c>
    </row>
    <row r="5439" spans="1:7" x14ac:dyDescent="0.35">
      <c r="A5439" t="s">
        <v>1177</v>
      </c>
      <c r="B5439" t="s">
        <v>1177</v>
      </c>
      <c r="C5439" t="s">
        <v>992</v>
      </c>
      <c r="D5439">
        <v>4</v>
      </c>
      <c r="E5439">
        <v>240</v>
      </c>
      <c r="F5439">
        <v>2700</v>
      </c>
      <c r="G5439" s="1">
        <f t="shared" si="84"/>
        <v>0.27</v>
      </c>
    </row>
    <row r="5440" spans="1:7" x14ac:dyDescent="0.35">
      <c r="A5440" t="s">
        <v>1177</v>
      </c>
      <c r="B5440" t="s">
        <v>1177</v>
      </c>
      <c r="C5440" t="s">
        <v>992</v>
      </c>
      <c r="D5440">
        <v>4</v>
      </c>
      <c r="E5440">
        <v>2460</v>
      </c>
      <c r="F5440">
        <v>85500</v>
      </c>
      <c r="G5440" s="1">
        <f t="shared" si="84"/>
        <v>8.5500000000000007</v>
      </c>
    </row>
    <row r="5441" spans="1:7" x14ac:dyDescent="0.35">
      <c r="A5441" t="s">
        <v>1177</v>
      </c>
      <c r="B5441" t="s">
        <v>1177</v>
      </c>
      <c r="C5441" t="s">
        <v>992</v>
      </c>
      <c r="D5441">
        <v>4</v>
      </c>
      <c r="E5441">
        <v>78960</v>
      </c>
      <c r="F5441">
        <v>24309000</v>
      </c>
      <c r="G5441" s="1">
        <f t="shared" si="84"/>
        <v>2430.9</v>
      </c>
    </row>
    <row r="5442" spans="1:7" x14ac:dyDescent="0.35">
      <c r="A5442" t="s">
        <v>1177</v>
      </c>
      <c r="B5442" t="s">
        <v>1177</v>
      </c>
      <c r="C5442" t="s">
        <v>992</v>
      </c>
      <c r="D5442">
        <v>4</v>
      </c>
      <c r="E5442">
        <v>480</v>
      </c>
      <c r="F5442">
        <v>9000</v>
      </c>
      <c r="G5442" s="1">
        <f t="shared" si="84"/>
        <v>0.9</v>
      </c>
    </row>
    <row r="5443" spans="1:7" x14ac:dyDescent="0.35">
      <c r="A5443" t="s">
        <v>1177</v>
      </c>
      <c r="B5443" t="s">
        <v>1177</v>
      </c>
      <c r="C5443" t="s">
        <v>992</v>
      </c>
      <c r="D5443">
        <v>4</v>
      </c>
      <c r="E5443">
        <v>180</v>
      </c>
      <c r="F5443">
        <v>1800</v>
      </c>
      <c r="G5443" s="1">
        <f t="shared" ref="G5443:G5506" si="85">+F5443/10000</f>
        <v>0.18</v>
      </c>
    </row>
    <row r="5444" spans="1:7" x14ac:dyDescent="0.35">
      <c r="A5444" t="s">
        <v>1177</v>
      </c>
      <c r="B5444" t="s">
        <v>1177</v>
      </c>
      <c r="C5444" t="s">
        <v>992</v>
      </c>
      <c r="D5444">
        <v>4</v>
      </c>
      <c r="E5444">
        <v>120</v>
      </c>
      <c r="F5444">
        <v>900</v>
      </c>
      <c r="G5444" s="1">
        <f t="shared" si="85"/>
        <v>0.09</v>
      </c>
    </row>
    <row r="5445" spans="1:7" x14ac:dyDescent="0.35">
      <c r="A5445" t="s">
        <v>1177</v>
      </c>
      <c r="B5445" t="s">
        <v>1177</v>
      </c>
      <c r="C5445" t="s">
        <v>992</v>
      </c>
      <c r="D5445">
        <v>4</v>
      </c>
      <c r="E5445">
        <v>420</v>
      </c>
      <c r="F5445">
        <v>7200</v>
      </c>
      <c r="G5445" s="1">
        <f t="shared" si="85"/>
        <v>0.72</v>
      </c>
    </row>
    <row r="5446" spans="1:7" x14ac:dyDescent="0.35">
      <c r="A5446" t="s">
        <v>1177</v>
      </c>
      <c r="B5446" t="s">
        <v>1177</v>
      </c>
      <c r="C5446" t="s">
        <v>992</v>
      </c>
      <c r="D5446">
        <v>4</v>
      </c>
      <c r="E5446">
        <v>120</v>
      </c>
      <c r="F5446">
        <v>900</v>
      </c>
      <c r="G5446" s="1">
        <f t="shared" si="85"/>
        <v>0.09</v>
      </c>
    </row>
    <row r="5447" spans="1:7" x14ac:dyDescent="0.35">
      <c r="A5447" t="s">
        <v>1177</v>
      </c>
      <c r="B5447" t="s">
        <v>1177</v>
      </c>
      <c r="C5447" t="s">
        <v>992</v>
      </c>
      <c r="D5447">
        <v>4</v>
      </c>
      <c r="E5447">
        <v>120</v>
      </c>
      <c r="F5447">
        <v>900</v>
      </c>
      <c r="G5447" s="1">
        <f t="shared" si="85"/>
        <v>0.09</v>
      </c>
    </row>
    <row r="5448" spans="1:7" x14ac:dyDescent="0.35">
      <c r="A5448" t="s">
        <v>1177</v>
      </c>
      <c r="B5448" t="s">
        <v>1177</v>
      </c>
      <c r="C5448" t="s">
        <v>992</v>
      </c>
      <c r="D5448">
        <v>4</v>
      </c>
      <c r="E5448">
        <v>420</v>
      </c>
      <c r="F5448">
        <v>5400</v>
      </c>
      <c r="G5448" s="1">
        <f t="shared" si="85"/>
        <v>0.54</v>
      </c>
    </row>
    <row r="5449" spans="1:7" x14ac:dyDescent="0.35">
      <c r="A5449" t="s">
        <v>1177</v>
      </c>
      <c r="B5449" t="s">
        <v>1177</v>
      </c>
      <c r="C5449" t="s">
        <v>992</v>
      </c>
      <c r="D5449">
        <v>4</v>
      </c>
      <c r="E5449">
        <v>180</v>
      </c>
      <c r="F5449">
        <v>1800</v>
      </c>
      <c r="G5449" s="1">
        <f t="shared" si="85"/>
        <v>0.18</v>
      </c>
    </row>
    <row r="5450" spans="1:7" x14ac:dyDescent="0.35">
      <c r="A5450" t="s">
        <v>1177</v>
      </c>
      <c r="B5450" t="s">
        <v>1177</v>
      </c>
      <c r="C5450" t="s">
        <v>992</v>
      </c>
      <c r="D5450">
        <v>5</v>
      </c>
      <c r="E5450">
        <v>174241.002966</v>
      </c>
      <c r="F5450">
        <v>285668133.099199</v>
      </c>
      <c r="G5450" s="1">
        <f t="shared" si="85"/>
        <v>28566.8133099199</v>
      </c>
    </row>
    <row r="5451" spans="1:7" x14ac:dyDescent="0.35">
      <c r="A5451" t="s">
        <v>1177</v>
      </c>
      <c r="B5451" t="s">
        <v>1177</v>
      </c>
      <c r="C5451" t="s">
        <v>992</v>
      </c>
      <c r="D5451">
        <v>4</v>
      </c>
      <c r="E5451">
        <v>267091.93926100002</v>
      </c>
      <c r="F5451">
        <v>317039754.97216499</v>
      </c>
      <c r="G5451" s="1">
        <f t="shared" si="85"/>
        <v>31703.975497216499</v>
      </c>
    </row>
    <row r="5452" spans="1:7" x14ac:dyDescent="0.35">
      <c r="A5452" t="s">
        <v>1177</v>
      </c>
      <c r="B5452" t="s">
        <v>1177</v>
      </c>
      <c r="C5452" t="s">
        <v>992</v>
      </c>
      <c r="D5452">
        <v>3</v>
      </c>
      <c r="E5452">
        <v>393310.244963</v>
      </c>
      <c r="F5452">
        <v>1689916715.96981</v>
      </c>
      <c r="G5452" s="1">
        <f t="shared" si="85"/>
        <v>168991.671596981</v>
      </c>
    </row>
    <row r="5453" spans="1:7" x14ac:dyDescent="0.35">
      <c r="A5453" t="s">
        <v>1177</v>
      </c>
      <c r="B5453" t="s">
        <v>1177</v>
      </c>
      <c r="C5453" t="s">
        <v>992</v>
      </c>
      <c r="D5453">
        <v>4</v>
      </c>
      <c r="E5453">
        <v>24267.501877999999</v>
      </c>
      <c r="F5453">
        <v>76426.714752</v>
      </c>
      <c r="G5453" s="1">
        <f t="shared" si="85"/>
        <v>7.6426714752000002</v>
      </c>
    </row>
    <row r="5454" spans="1:7" x14ac:dyDescent="0.35">
      <c r="A5454" t="s">
        <v>1177</v>
      </c>
      <c r="B5454" t="s">
        <v>1177</v>
      </c>
      <c r="C5454" t="s">
        <v>992</v>
      </c>
      <c r="D5454">
        <v>3</v>
      </c>
      <c r="E5454">
        <v>35196.466841000001</v>
      </c>
      <c r="F5454">
        <v>112614.089242</v>
      </c>
      <c r="G5454" s="1">
        <f t="shared" si="85"/>
        <v>11.2614089242</v>
      </c>
    </row>
    <row r="5455" spans="1:7" x14ac:dyDescent="0.35">
      <c r="A5455" t="s">
        <v>1158</v>
      </c>
      <c r="B5455" t="s">
        <v>1221</v>
      </c>
      <c r="C5455" t="s">
        <v>992</v>
      </c>
      <c r="D5455">
        <v>5</v>
      </c>
      <c r="E5455">
        <v>1903.0954180000001</v>
      </c>
      <c r="F5455">
        <v>87298.068119000003</v>
      </c>
      <c r="G5455" s="1">
        <f t="shared" si="85"/>
        <v>8.7298068118999996</v>
      </c>
    </row>
    <row r="5456" spans="1:7" x14ac:dyDescent="0.35">
      <c r="A5456" t="s">
        <v>1158</v>
      </c>
      <c r="B5456" t="s">
        <v>1221</v>
      </c>
      <c r="C5456" t="s">
        <v>992</v>
      </c>
      <c r="D5456">
        <v>5</v>
      </c>
      <c r="E5456">
        <v>2672.5707080000002</v>
      </c>
      <c r="F5456">
        <v>93278.885041999994</v>
      </c>
      <c r="G5456" s="1">
        <f t="shared" si="85"/>
        <v>9.3278885041999988</v>
      </c>
    </row>
    <row r="5457" spans="1:7" x14ac:dyDescent="0.35">
      <c r="A5457" t="s">
        <v>1158</v>
      </c>
      <c r="B5457" t="s">
        <v>1221</v>
      </c>
      <c r="C5457" t="s">
        <v>992</v>
      </c>
      <c r="D5457">
        <v>5</v>
      </c>
      <c r="E5457">
        <v>3474.6522690000002</v>
      </c>
      <c r="F5457">
        <v>102486.98125300001</v>
      </c>
      <c r="G5457" s="1">
        <f t="shared" si="85"/>
        <v>10.248698125300001</v>
      </c>
    </row>
    <row r="5458" spans="1:7" x14ac:dyDescent="0.35">
      <c r="A5458" t="s">
        <v>1158</v>
      </c>
      <c r="B5458" t="s">
        <v>1221</v>
      </c>
      <c r="C5458" t="s">
        <v>992</v>
      </c>
      <c r="D5458">
        <v>5</v>
      </c>
      <c r="E5458">
        <v>9403.9090199999991</v>
      </c>
      <c r="F5458">
        <v>548732.67173399997</v>
      </c>
      <c r="G5458" s="1">
        <f t="shared" si="85"/>
        <v>54.873267173399995</v>
      </c>
    </row>
    <row r="5459" spans="1:7" x14ac:dyDescent="0.35">
      <c r="A5459" t="s">
        <v>1158</v>
      </c>
      <c r="B5459" t="s">
        <v>1221</v>
      </c>
      <c r="C5459" t="s">
        <v>992</v>
      </c>
      <c r="D5459">
        <v>4</v>
      </c>
      <c r="E5459">
        <v>96.739554999999996</v>
      </c>
      <c r="F5459">
        <v>546.66449999999998</v>
      </c>
      <c r="G5459" s="1">
        <f t="shared" si="85"/>
        <v>5.4666449999999998E-2</v>
      </c>
    </row>
    <row r="5460" spans="1:7" x14ac:dyDescent="0.35">
      <c r="A5460" t="s">
        <v>1158</v>
      </c>
      <c r="B5460" t="s">
        <v>1221</v>
      </c>
      <c r="C5460" t="s">
        <v>992</v>
      </c>
      <c r="D5460">
        <v>4</v>
      </c>
      <c r="E5460">
        <v>1058.5798830000001</v>
      </c>
      <c r="F5460">
        <v>15171.995272</v>
      </c>
      <c r="G5460" s="1">
        <f t="shared" si="85"/>
        <v>1.5171995272000001</v>
      </c>
    </row>
    <row r="5461" spans="1:7" x14ac:dyDescent="0.35">
      <c r="A5461" t="s">
        <v>1158</v>
      </c>
      <c r="B5461" t="s">
        <v>1221</v>
      </c>
      <c r="C5461" t="s">
        <v>992</v>
      </c>
      <c r="D5461">
        <v>4</v>
      </c>
      <c r="E5461">
        <v>3960</v>
      </c>
      <c r="F5461">
        <v>117000</v>
      </c>
      <c r="G5461" s="1">
        <f t="shared" si="85"/>
        <v>11.7</v>
      </c>
    </row>
    <row r="5462" spans="1:7" x14ac:dyDescent="0.35">
      <c r="A5462" t="s">
        <v>1158</v>
      </c>
      <c r="B5462" t="s">
        <v>1221</v>
      </c>
      <c r="C5462" t="s">
        <v>992</v>
      </c>
      <c r="D5462">
        <v>4</v>
      </c>
      <c r="E5462">
        <v>3360</v>
      </c>
      <c r="F5462">
        <v>166500</v>
      </c>
      <c r="G5462" s="1">
        <f t="shared" si="85"/>
        <v>16.649999999999999</v>
      </c>
    </row>
    <row r="5463" spans="1:7" x14ac:dyDescent="0.35">
      <c r="A5463" t="s">
        <v>1158</v>
      </c>
      <c r="B5463" t="s">
        <v>1221</v>
      </c>
      <c r="C5463" t="s">
        <v>992</v>
      </c>
      <c r="D5463">
        <v>4</v>
      </c>
      <c r="E5463">
        <v>2940</v>
      </c>
      <c r="F5463">
        <v>142200</v>
      </c>
      <c r="G5463" s="1">
        <f t="shared" si="85"/>
        <v>14.22</v>
      </c>
    </row>
    <row r="5464" spans="1:7" x14ac:dyDescent="0.35">
      <c r="A5464" t="s">
        <v>1158</v>
      </c>
      <c r="B5464" t="s">
        <v>1221</v>
      </c>
      <c r="C5464" t="s">
        <v>992</v>
      </c>
      <c r="D5464">
        <v>5</v>
      </c>
      <c r="E5464">
        <v>22251.783495</v>
      </c>
      <c r="F5464">
        <v>8160977.2816399997</v>
      </c>
      <c r="G5464" s="1">
        <f t="shared" si="85"/>
        <v>816.09772816399993</v>
      </c>
    </row>
    <row r="5465" spans="1:7" x14ac:dyDescent="0.35">
      <c r="A5465" t="s">
        <v>1158</v>
      </c>
      <c r="B5465" t="s">
        <v>1221</v>
      </c>
      <c r="C5465" t="s">
        <v>992</v>
      </c>
      <c r="D5465">
        <v>5</v>
      </c>
      <c r="E5465">
        <v>54732.462877999998</v>
      </c>
      <c r="F5465">
        <v>11311445.798601</v>
      </c>
      <c r="G5465" s="1">
        <f t="shared" si="85"/>
        <v>1131.1445798601001</v>
      </c>
    </row>
    <row r="5466" spans="1:7" x14ac:dyDescent="0.35">
      <c r="A5466" t="s">
        <v>1158</v>
      </c>
      <c r="B5466" t="s">
        <v>1221</v>
      </c>
      <c r="C5466" t="s">
        <v>992</v>
      </c>
      <c r="D5466">
        <v>4</v>
      </c>
      <c r="E5466">
        <v>780</v>
      </c>
      <c r="F5466">
        <v>16200</v>
      </c>
      <c r="G5466" s="1">
        <f t="shared" si="85"/>
        <v>1.62</v>
      </c>
    </row>
    <row r="5467" spans="1:7" x14ac:dyDescent="0.35">
      <c r="A5467" t="s">
        <v>1158</v>
      </c>
      <c r="B5467" t="s">
        <v>1221</v>
      </c>
      <c r="C5467" t="s">
        <v>992</v>
      </c>
      <c r="D5467">
        <v>5</v>
      </c>
      <c r="E5467">
        <v>4980</v>
      </c>
      <c r="F5467">
        <v>399600</v>
      </c>
      <c r="G5467" s="1">
        <f t="shared" si="85"/>
        <v>39.96</v>
      </c>
    </row>
    <row r="5468" spans="1:7" x14ac:dyDescent="0.35">
      <c r="A5468" t="s">
        <v>1158</v>
      </c>
      <c r="B5468" t="s">
        <v>1221</v>
      </c>
      <c r="C5468" t="s">
        <v>992</v>
      </c>
      <c r="D5468">
        <v>4</v>
      </c>
      <c r="E5468">
        <v>2460</v>
      </c>
      <c r="F5468">
        <v>116100</v>
      </c>
      <c r="G5468" s="1">
        <f t="shared" si="85"/>
        <v>11.61</v>
      </c>
    </row>
    <row r="5469" spans="1:7" x14ac:dyDescent="0.35">
      <c r="A5469" t="s">
        <v>1158</v>
      </c>
      <c r="B5469" t="s">
        <v>1221</v>
      </c>
      <c r="C5469" t="s">
        <v>992</v>
      </c>
      <c r="D5469">
        <v>4</v>
      </c>
      <c r="E5469">
        <v>300</v>
      </c>
      <c r="F5469">
        <v>3600</v>
      </c>
      <c r="G5469" s="1">
        <f t="shared" si="85"/>
        <v>0.36</v>
      </c>
    </row>
    <row r="5470" spans="1:7" x14ac:dyDescent="0.35">
      <c r="A5470" t="s">
        <v>1158</v>
      </c>
      <c r="B5470" t="s">
        <v>1221</v>
      </c>
      <c r="C5470" t="s">
        <v>992</v>
      </c>
      <c r="D5470">
        <v>5</v>
      </c>
      <c r="E5470">
        <v>35640</v>
      </c>
      <c r="F5470">
        <v>8742600</v>
      </c>
      <c r="G5470" s="1">
        <f t="shared" si="85"/>
        <v>874.26</v>
      </c>
    </row>
    <row r="5471" spans="1:7" x14ac:dyDescent="0.35">
      <c r="A5471" t="s">
        <v>1158</v>
      </c>
      <c r="B5471" t="s">
        <v>1221</v>
      </c>
      <c r="C5471" t="s">
        <v>992</v>
      </c>
      <c r="D5471">
        <v>4</v>
      </c>
      <c r="E5471">
        <v>6886.1667479999996</v>
      </c>
      <c r="F5471">
        <v>1671186.4455230001</v>
      </c>
      <c r="G5471" s="1">
        <f t="shared" si="85"/>
        <v>167.1186445523</v>
      </c>
    </row>
    <row r="5472" spans="1:7" x14ac:dyDescent="0.35">
      <c r="A5472" t="s">
        <v>1158</v>
      </c>
      <c r="B5472" t="s">
        <v>1221</v>
      </c>
      <c r="C5472" t="s">
        <v>992</v>
      </c>
      <c r="D5472">
        <v>4</v>
      </c>
      <c r="E5472">
        <v>201376.882843</v>
      </c>
      <c r="F5472">
        <v>147933823.58415699</v>
      </c>
      <c r="G5472" s="1">
        <f t="shared" si="85"/>
        <v>14793.3823584157</v>
      </c>
    </row>
    <row r="5473" spans="1:7" x14ac:dyDescent="0.35">
      <c r="A5473" t="s">
        <v>1158</v>
      </c>
      <c r="B5473" t="s">
        <v>1221</v>
      </c>
      <c r="C5473" t="s">
        <v>992</v>
      </c>
      <c r="D5473">
        <v>5</v>
      </c>
      <c r="E5473">
        <v>167473.585953</v>
      </c>
      <c r="F5473">
        <v>306547345.56417203</v>
      </c>
      <c r="G5473" s="1">
        <f t="shared" si="85"/>
        <v>30654.734556417203</v>
      </c>
    </row>
    <row r="5474" spans="1:7" x14ac:dyDescent="0.35">
      <c r="A5474" t="s">
        <v>1221</v>
      </c>
      <c r="B5474" t="s">
        <v>1221</v>
      </c>
      <c r="C5474" t="s">
        <v>992</v>
      </c>
      <c r="D5474">
        <v>5</v>
      </c>
      <c r="E5474">
        <v>21653.573598999999</v>
      </c>
      <c r="F5474">
        <v>5346230.1634149998</v>
      </c>
      <c r="G5474" s="1">
        <f t="shared" si="85"/>
        <v>534.62301634150003</v>
      </c>
    </row>
    <row r="5475" spans="1:7" x14ac:dyDescent="0.35">
      <c r="A5475" t="s">
        <v>1221</v>
      </c>
      <c r="B5475" t="s">
        <v>1221</v>
      </c>
      <c r="C5475" t="s">
        <v>992</v>
      </c>
      <c r="D5475">
        <v>5</v>
      </c>
      <c r="E5475">
        <v>120</v>
      </c>
      <c r="F5475">
        <v>900</v>
      </c>
      <c r="G5475" s="1">
        <f t="shared" si="85"/>
        <v>0.09</v>
      </c>
    </row>
    <row r="5476" spans="1:7" x14ac:dyDescent="0.35">
      <c r="A5476" t="s">
        <v>1221</v>
      </c>
      <c r="B5476" t="s">
        <v>1221</v>
      </c>
      <c r="C5476" t="s">
        <v>992</v>
      </c>
      <c r="D5476">
        <v>5</v>
      </c>
      <c r="E5476">
        <v>784.68494299999998</v>
      </c>
      <c r="F5476">
        <v>15504.701037000001</v>
      </c>
      <c r="G5476" s="1">
        <f t="shared" si="85"/>
        <v>1.5504701037000002</v>
      </c>
    </row>
    <row r="5477" spans="1:7" x14ac:dyDescent="0.35">
      <c r="A5477" t="s">
        <v>1221</v>
      </c>
      <c r="B5477" t="s">
        <v>1221</v>
      </c>
      <c r="C5477" t="s">
        <v>992</v>
      </c>
      <c r="D5477">
        <v>5</v>
      </c>
      <c r="E5477">
        <v>4500</v>
      </c>
      <c r="F5477">
        <v>155700</v>
      </c>
      <c r="G5477" s="1">
        <f t="shared" si="85"/>
        <v>15.57</v>
      </c>
    </row>
    <row r="5478" spans="1:7" x14ac:dyDescent="0.35">
      <c r="A5478" t="s">
        <v>1221</v>
      </c>
      <c r="B5478" t="s">
        <v>1221</v>
      </c>
      <c r="C5478" t="s">
        <v>992</v>
      </c>
      <c r="D5478">
        <v>5</v>
      </c>
      <c r="E5478">
        <v>819.52730799999995</v>
      </c>
      <c r="F5478">
        <v>10221.114958</v>
      </c>
      <c r="G5478" s="1">
        <f t="shared" si="85"/>
        <v>1.0221114957999999</v>
      </c>
    </row>
    <row r="5479" spans="1:7" x14ac:dyDescent="0.35">
      <c r="A5479" t="s">
        <v>1221</v>
      </c>
      <c r="B5479" t="s">
        <v>1221</v>
      </c>
      <c r="C5479" t="s">
        <v>992</v>
      </c>
      <c r="D5479">
        <v>5</v>
      </c>
      <c r="E5479">
        <v>240</v>
      </c>
      <c r="F5479">
        <v>3600</v>
      </c>
      <c r="G5479" s="1">
        <f t="shared" si="85"/>
        <v>0.36</v>
      </c>
    </row>
    <row r="5480" spans="1:7" x14ac:dyDescent="0.35">
      <c r="A5480" t="s">
        <v>1221</v>
      </c>
      <c r="B5480" t="s">
        <v>1221</v>
      </c>
      <c r="C5480" t="s">
        <v>992</v>
      </c>
      <c r="D5480">
        <v>5</v>
      </c>
      <c r="E5480">
        <v>5400</v>
      </c>
      <c r="F5480">
        <v>360000</v>
      </c>
      <c r="G5480" s="1">
        <f t="shared" si="85"/>
        <v>36</v>
      </c>
    </row>
    <row r="5481" spans="1:7" x14ac:dyDescent="0.35">
      <c r="A5481" t="s">
        <v>1221</v>
      </c>
      <c r="B5481" t="s">
        <v>1221</v>
      </c>
      <c r="C5481" t="s">
        <v>992</v>
      </c>
      <c r="D5481">
        <v>5</v>
      </c>
      <c r="E5481">
        <v>763.52666899999997</v>
      </c>
      <c r="F5481">
        <v>15413.018747</v>
      </c>
      <c r="G5481" s="1">
        <f t="shared" si="85"/>
        <v>1.5413018747</v>
      </c>
    </row>
    <row r="5482" spans="1:7" x14ac:dyDescent="0.35">
      <c r="A5482" t="s">
        <v>1221</v>
      </c>
      <c r="B5482" t="s">
        <v>1221</v>
      </c>
      <c r="C5482" t="s">
        <v>992</v>
      </c>
      <c r="D5482">
        <v>5</v>
      </c>
      <c r="E5482">
        <v>1423.0012200000001</v>
      </c>
      <c r="F5482">
        <v>17367.328266</v>
      </c>
      <c r="G5482" s="1">
        <f t="shared" si="85"/>
        <v>1.7367328265999999</v>
      </c>
    </row>
    <row r="5483" spans="1:7" x14ac:dyDescent="0.35">
      <c r="A5483" t="s">
        <v>1221</v>
      </c>
      <c r="B5483" t="s">
        <v>1221</v>
      </c>
      <c r="C5483" t="s">
        <v>992</v>
      </c>
      <c r="D5483">
        <v>5</v>
      </c>
      <c r="E5483">
        <v>78573.974895000007</v>
      </c>
      <c r="F5483">
        <v>51435222.718359999</v>
      </c>
      <c r="G5483" s="1">
        <f t="shared" si="85"/>
        <v>5143.5222718360001</v>
      </c>
    </row>
    <row r="5484" spans="1:7" x14ac:dyDescent="0.35">
      <c r="A5484" t="s">
        <v>1221</v>
      </c>
      <c r="B5484" t="s">
        <v>1221</v>
      </c>
      <c r="C5484" t="s">
        <v>992</v>
      </c>
      <c r="D5484">
        <v>4</v>
      </c>
      <c r="E5484">
        <v>104688.620484</v>
      </c>
      <c r="F5484">
        <v>65327666.519801997</v>
      </c>
      <c r="G5484" s="1">
        <f t="shared" si="85"/>
        <v>6532.7666519801996</v>
      </c>
    </row>
    <row r="5485" spans="1:7" x14ac:dyDescent="0.35">
      <c r="A5485" t="s">
        <v>1640</v>
      </c>
      <c r="B5485" t="s">
        <v>1177</v>
      </c>
      <c r="C5485" t="s">
        <v>992</v>
      </c>
      <c r="D5485">
        <v>5</v>
      </c>
      <c r="E5485">
        <v>120</v>
      </c>
      <c r="F5485">
        <v>900</v>
      </c>
      <c r="G5485" s="1">
        <f t="shared" si="85"/>
        <v>0.09</v>
      </c>
    </row>
    <row r="5486" spans="1:7" x14ac:dyDescent="0.35">
      <c r="A5486" t="s">
        <v>1640</v>
      </c>
      <c r="B5486" t="s">
        <v>1177</v>
      </c>
      <c r="C5486" t="s">
        <v>992</v>
      </c>
      <c r="D5486">
        <v>5</v>
      </c>
      <c r="E5486">
        <v>120</v>
      </c>
      <c r="F5486">
        <v>900</v>
      </c>
      <c r="G5486" s="1">
        <f t="shared" si="85"/>
        <v>0.09</v>
      </c>
    </row>
    <row r="5487" spans="1:7" x14ac:dyDescent="0.35">
      <c r="A5487" t="s">
        <v>1640</v>
      </c>
      <c r="B5487" t="s">
        <v>1177</v>
      </c>
      <c r="C5487" t="s">
        <v>992</v>
      </c>
      <c r="D5487">
        <v>5</v>
      </c>
      <c r="E5487">
        <v>480</v>
      </c>
      <c r="F5487">
        <v>7200</v>
      </c>
      <c r="G5487" s="1">
        <f t="shared" si="85"/>
        <v>0.72</v>
      </c>
    </row>
    <row r="5488" spans="1:7" x14ac:dyDescent="0.35">
      <c r="A5488" t="s">
        <v>1640</v>
      </c>
      <c r="B5488" t="s">
        <v>1177</v>
      </c>
      <c r="C5488" t="s">
        <v>992</v>
      </c>
      <c r="D5488">
        <v>5</v>
      </c>
      <c r="E5488">
        <v>360</v>
      </c>
      <c r="F5488">
        <v>5400</v>
      </c>
      <c r="G5488" s="1">
        <f t="shared" si="85"/>
        <v>0.54</v>
      </c>
    </row>
    <row r="5489" spans="1:7" x14ac:dyDescent="0.35">
      <c r="A5489" t="s">
        <v>1640</v>
      </c>
      <c r="B5489" t="s">
        <v>1177</v>
      </c>
      <c r="C5489" t="s">
        <v>992</v>
      </c>
      <c r="D5489">
        <v>5</v>
      </c>
      <c r="E5489">
        <v>2100</v>
      </c>
      <c r="F5489">
        <v>81900</v>
      </c>
      <c r="G5489" s="1">
        <f t="shared" si="85"/>
        <v>8.19</v>
      </c>
    </row>
    <row r="5490" spans="1:7" x14ac:dyDescent="0.35">
      <c r="A5490" t="s">
        <v>1640</v>
      </c>
      <c r="B5490" t="s">
        <v>1177</v>
      </c>
      <c r="C5490" t="s">
        <v>992</v>
      </c>
      <c r="D5490">
        <v>5</v>
      </c>
      <c r="E5490">
        <v>5040</v>
      </c>
      <c r="F5490">
        <v>153900</v>
      </c>
      <c r="G5490" s="1">
        <f t="shared" si="85"/>
        <v>15.39</v>
      </c>
    </row>
    <row r="5491" spans="1:7" x14ac:dyDescent="0.35">
      <c r="A5491" t="s">
        <v>1640</v>
      </c>
      <c r="B5491" t="s">
        <v>1177</v>
      </c>
      <c r="C5491" t="s">
        <v>992</v>
      </c>
      <c r="D5491">
        <v>4</v>
      </c>
      <c r="E5491">
        <v>3274.7848250000002</v>
      </c>
      <c r="F5491">
        <v>139788.03823599999</v>
      </c>
      <c r="G5491" s="1">
        <f t="shared" si="85"/>
        <v>13.9788038236</v>
      </c>
    </row>
    <row r="5492" spans="1:7" x14ac:dyDescent="0.35">
      <c r="A5492" t="s">
        <v>1640</v>
      </c>
      <c r="B5492" t="s">
        <v>1177</v>
      </c>
      <c r="C5492" t="s">
        <v>992</v>
      </c>
      <c r="D5492">
        <v>5</v>
      </c>
      <c r="E5492">
        <v>5400</v>
      </c>
      <c r="F5492">
        <v>238500</v>
      </c>
      <c r="G5492" s="1">
        <f t="shared" si="85"/>
        <v>23.85</v>
      </c>
    </row>
    <row r="5493" spans="1:7" x14ac:dyDescent="0.35">
      <c r="A5493" t="s">
        <v>1640</v>
      </c>
      <c r="B5493" t="s">
        <v>1177</v>
      </c>
      <c r="C5493" t="s">
        <v>992</v>
      </c>
      <c r="D5493">
        <v>5</v>
      </c>
      <c r="E5493">
        <v>3480</v>
      </c>
      <c r="F5493">
        <v>175500</v>
      </c>
      <c r="G5493" s="1">
        <f t="shared" si="85"/>
        <v>17.55</v>
      </c>
    </row>
    <row r="5494" spans="1:7" x14ac:dyDescent="0.35">
      <c r="A5494" t="s">
        <v>1640</v>
      </c>
      <c r="B5494" t="s">
        <v>1177</v>
      </c>
      <c r="C5494" t="s">
        <v>992</v>
      </c>
      <c r="D5494">
        <v>5</v>
      </c>
      <c r="E5494">
        <v>8100</v>
      </c>
      <c r="F5494">
        <v>430200</v>
      </c>
      <c r="G5494" s="1">
        <f t="shared" si="85"/>
        <v>43.02</v>
      </c>
    </row>
    <row r="5495" spans="1:7" x14ac:dyDescent="0.35">
      <c r="A5495" t="s">
        <v>1640</v>
      </c>
      <c r="B5495" t="s">
        <v>1177</v>
      </c>
      <c r="C5495" t="s">
        <v>992</v>
      </c>
      <c r="D5495">
        <v>5</v>
      </c>
      <c r="E5495">
        <v>12660.481481999999</v>
      </c>
      <c r="F5495">
        <v>808306.09572700004</v>
      </c>
      <c r="G5495" s="1">
        <f t="shared" si="85"/>
        <v>80.830609572699998</v>
      </c>
    </row>
    <row r="5496" spans="1:7" x14ac:dyDescent="0.35">
      <c r="A5496" t="s">
        <v>1640</v>
      </c>
      <c r="B5496" t="s">
        <v>1177</v>
      </c>
      <c r="C5496" t="s">
        <v>992</v>
      </c>
      <c r="D5496">
        <v>5</v>
      </c>
      <c r="E5496">
        <v>12180</v>
      </c>
      <c r="F5496">
        <v>600300</v>
      </c>
      <c r="G5496" s="1">
        <f t="shared" si="85"/>
        <v>60.03</v>
      </c>
    </row>
    <row r="5497" spans="1:7" x14ac:dyDescent="0.35">
      <c r="A5497" t="s">
        <v>1640</v>
      </c>
      <c r="B5497" t="s">
        <v>1177</v>
      </c>
      <c r="C5497" t="s">
        <v>992</v>
      </c>
      <c r="D5497">
        <v>5</v>
      </c>
      <c r="E5497">
        <v>9996.4195490000002</v>
      </c>
      <c r="F5497">
        <v>472137.23010400002</v>
      </c>
      <c r="G5497" s="1">
        <f t="shared" si="85"/>
        <v>47.213723010400003</v>
      </c>
    </row>
    <row r="5498" spans="1:7" x14ac:dyDescent="0.35">
      <c r="A5498" t="s">
        <v>1640</v>
      </c>
      <c r="B5498" t="s">
        <v>1177</v>
      </c>
      <c r="C5498" t="s">
        <v>992</v>
      </c>
      <c r="D5498">
        <v>5</v>
      </c>
      <c r="E5498">
        <v>33722.817415999998</v>
      </c>
      <c r="F5498">
        <v>35344963.010305002</v>
      </c>
      <c r="G5498" s="1">
        <f t="shared" si="85"/>
        <v>3534.4963010305</v>
      </c>
    </row>
    <row r="5499" spans="1:7" x14ac:dyDescent="0.35">
      <c r="A5499" t="s">
        <v>1640</v>
      </c>
      <c r="B5499" t="s">
        <v>1177</v>
      </c>
      <c r="C5499" t="s">
        <v>992</v>
      </c>
      <c r="D5499">
        <v>5</v>
      </c>
      <c r="E5499">
        <v>19718.176528</v>
      </c>
      <c r="F5499">
        <v>12324372.511601999</v>
      </c>
      <c r="G5499" s="1">
        <f t="shared" si="85"/>
        <v>1232.4372511602</v>
      </c>
    </row>
    <row r="5500" spans="1:7" x14ac:dyDescent="0.35">
      <c r="A5500" t="s">
        <v>1640</v>
      </c>
      <c r="B5500" t="s">
        <v>1177</v>
      </c>
      <c r="C5500" t="s">
        <v>992</v>
      </c>
      <c r="D5500">
        <v>5</v>
      </c>
      <c r="E5500">
        <v>19984.149147</v>
      </c>
      <c r="F5500">
        <v>6967132.2999259997</v>
      </c>
      <c r="G5500" s="1">
        <f t="shared" si="85"/>
        <v>696.71322999259996</v>
      </c>
    </row>
    <row r="5501" spans="1:7" x14ac:dyDescent="0.35">
      <c r="A5501" t="s">
        <v>1640</v>
      </c>
      <c r="B5501" t="s">
        <v>1177</v>
      </c>
      <c r="C5501" t="s">
        <v>992</v>
      </c>
      <c r="D5501">
        <v>4</v>
      </c>
      <c r="E5501">
        <v>320272.973612</v>
      </c>
      <c r="F5501">
        <v>252474151.88804999</v>
      </c>
      <c r="G5501" s="1">
        <f t="shared" si="85"/>
        <v>25247.415188805</v>
      </c>
    </row>
    <row r="5502" spans="1:7" x14ac:dyDescent="0.35">
      <c r="A5502" t="s">
        <v>1640</v>
      </c>
      <c r="B5502" t="s">
        <v>1177</v>
      </c>
      <c r="C5502" t="s">
        <v>992</v>
      </c>
      <c r="D5502">
        <v>3</v>
      </c>
      <c r="E5502">
        <v>402678.73246099998</v>
      </c>
      <c r="F5502">
        <v>1295950841.23208</v>
      </c>
      <c r="G5502" s="1">
        <f t="shared" si="85"/>
        <v>129595.084123208</v>
      </c>
    </row>
    <row r="5503" spans="1:7" x14ac:dyDescent="0.35">
      <c r="A5503" t="s">
        <v>1640</v>
      </c>
      <c r="B5503" t="s">
        <v>1177</v>
      </c>
      <c r="C5503" t="s">
        <v>992</v>
      </c>
      <c r="D5503">
        <v>4</v>
      </c>
      <c r="E5503">
        <v>995.53991399999995</v>
      </c>
      <c r="F5503">
        <v>2907.7502840000002</v>
      </c>
      <c r="G5503" s="1">
        <f t="shared" si="85"/>
        <v>0.29077502840000002</v>
      </c>
    </row>
    <row r="5504" spans="1:7" x14ac:dyDescent="0.35">
      <c r="A5504" t="s">
        <v>1640</v>
      </c>
      <c r="B5504" t="s">
        <v>1177</v>
      </c>
      <c r="C5504" t="s">
        <v>992</v>
      </c>
      <c r="D5504">
        <v>5</v>
      </c>
      <c r="E5504">
        <v>1234.2996760000001</v>
      </c>
      <c r="F5504">
        <v>4013.9048659999999</v>
      </c>
      <c r="G5504" s="1">
        <f t="shared" si="85"/>
        <v>0.40139048659999998</v>
      </c>
    </row>
    <row r="5505" spans="1:7" x14ac:dyDescent="0.35">
      <c r="A5505" t="s">
        <v>1640</v>
      </c>
      <c r="B5505" t="s">
        <v>1177</v>
      </c>
      <c r="C5505" t="s">
        <v>992</v>
      </c>
      <c r="D5505">
        <v>5</v>
      </c>
      <c r="E5505">
        <v>901.22011099999997</v>
      </c>
      <c r="F5505">
        <v>2934.8084610000001</v>
      </c>
      <c r="G5505" s="1">
        <f t="shared" si="85"/>
        <v>0.29348084610000003</v>
      </c>
    </row>
    <row r="5506" spans="1:7" x14ac:dyDescent="0.35">
      <c r="A5506" t="s">
        <v>1640</v>
      </c>
      <c r="B5506" t="s">
        <v>1177</v>
      </c>
      <c r="C5506" t="s">
        <v>992</v>
      </c>
      <c r="D5506">
        <v>5</v>
      </c>
      <c r="E5506">
        <v>9277.6916399999991</v>
      </c>
      <c r="F5506">
        <v>29850.777649</v>
      </c>
      <c r="G5506" s="1">
        <f t="shared" si="85"/>
        <v>2.9850777648999998</v>
      </c>
    </row>
    <row r="5507" spans="1:7" x14ac:dyDescent="0.35">
      <c r="A5507" t="s">
        <v>1640</v>
      </c>
      <c r="B5507" t="s">
        <v>1177</v>
      </c>
      <c r="C5507" t="s">
        <v>992</v>
      </c>
      <c r="D5507">
        <v>4</v>
      </c>
      <c r="E5507">
        <v>21528.829784000001</v>
      </c>
      <c r="F5507">
        <v>69694.932134000002</v>
      </c>
      <c r="G5507" s="1">
        <f t="shared" ref="G5507:G5570" si="86">+F5507/10000</f>
        <v>6.9694932133999998</v>
      </c>
    </row>
    <row r="5508" spans="1:7" x14ac:dyDescent="0.35">
      <c r="A5508" t="s">
        <v>1640</v>
      </c>
      <c r="B5508" t="s">
        <v>1177</v>
      </c>
      <c r="C5508" t="s">
        <v>992</v>
      </c>
      <c r="D5508">
        <v>3</v>
      </c>
      <c r="E5508">
        <v>100601.87049099999</v>
      </c>
      <c r="F5508">
        <v>326054.02591299999</v>
      </c>
      <c r="G5508" s="1">
        <f t="shared" si="86"/>
        <v>32.605402591299999</v>
      </c>
    </row>
    <row r="5509" spans="1:7" x14ac:dyDescent="0.35">
      <c r="A5509" t="s">
        <v>1641</v>
      </c>
      <c r="B5509" t="s">
        <v>1270</v>
      </c>
      <c r="C5509" t="s">
        <v>1154</v>
      </c>
      <c r="D5509">
        <v>4</v>
      </c>
      <c r="E5509">
        <v>1036.790825</v>
      </c>
      <c r="F5509">
        <v>3311.9617640000001</v>
      </c>
      <c r="G5509" s="1">
        <f t="shared" si="86"/>
        <v>0.33119617639999999</v>
      </c>
    </row>
    <row r="5510" spans="1:7" x14ac:dyDescent="0.35">
      <c r="A5510" t="s">
        <v>1641</v>
      </c>
      <c r="B5510" t="s">
        <v>1270</v>
      </c>
      <c r="C5510" t="s">
        <v>1154</v>
      </c>
      <c r="D5510">
        <v>5</v>
      </c>
      <c r="E5510">
        <v>1207.847882</v>
      </c>
      <c r="F5510">
        <v>3493.9042730000001</v>
      </c>
      <c r="G5510" s="1">
        <f t="shared" si="86"/>
        <v>0.34939042730000003</v>
      </c>
    </row>
    <row r="5511" spans="1:7" x14ac:dyDescent="0.35">
      <c r="A5511" t="s">
        <v>1641</v>
      </c>
      <c r="B5511" t="s">
        <v>1270</v>
      </c>
      <c r="C5511" t="s">
        <v>1154</v>
      </c>
      <c r="D5511">
        <v>5</v>
      </c>
      <c r="E5511">
        <v>646.793949</v>
      </c>
      <c r="F5511">
        <v>2162.7698959999998</v>
      </c>
      <c r="G5511" s="1">
        <f t="shared" si="86"/>
        <v>0.21627698959999997</v>
      </c>
    </row>
    <row r="5512" spans="1:7" x14ac:dyDescent="0.35">
      <c r="A5512" t="s">
        <v>1641</v>
      </c>
      <c r="B5512" t="s">
        <v>1270</v>
      </c>
      <c r="C5512" t="s">
        <v>1154</v>
      </c>
      <c r="D5512">
        <v>5</v>
      </c>
      <c r="E5512">
        <v>9722.1452160000008</v>
      </c>
      <c r="F5512">
        <v>29536.989695</v>
      </c>
      <c r="G5512" s="1">
        <f t="shared" si="86"/>
        <v>2.9536989695</v>
      </c>
    </row>
    <row r="5513" spans="1:7" x14ac:dyDescent="0.35">
      <c r="A5513" t="s">
        <v>1641</v>
      </c>
      <c r="B5513" t="s">
        <v>1270</v>
      </c>
      <c r="C5513" t="s">
        <v>1154</v>
      </c>
      <c r="D5513">
        <v>4</v>
      </c>
      <c r="E5513">
        <v>50071.397757999999</v>
      </c>
      <c r="F5513">
        <v>160850.77841100001</v>
      </c>
      <c r="G5513" s="1">
        <f t="shared" si="86"/>
        <v>16.085077841100002</v>
      </c>
    </row>
    <row r="5514" spans="1:7" x14ac:dyDescent="0.35">
      <c r="A5514" t="s">
        <v>1641</v>
      </c>
      <c r="B5514" t="s">
        <v>1270</v>
      </c>
      <c r="C5514" t="s">
        <v>1154</v>
      </c>
      <c r="D5514">
        <v>3</v>
      </c>
      <c r="E5514">
        <v>38810.018340000002</v>
      </c>
      <c r="F5514">
        <v>124400.161133</v>
      </c>
      <c r="G5514" s="1">
        <f t="shared" si="86"/>
        <v>12.4400161133</v>
      </c>
    </row>
    <row r="5515" spans="1:7" x14ac:dyDescent="0.35">
      <c r="A5515" t="s">
        <v>1641</v>
      </c>
      <c r="B5515" t="s">
        <v>1270</v>
      </c>
      <c r="C5515" t="s">
        <v>1154</v>
      </c>
      <c r="D5515">
        <v>5</v>
      </c>
      <c r="E5515">
        <v>2644.869158</v>
      </c>
      <c r="F5515">
        <v>7674.9760109999997</v>
      </c>
      <c r="G5515" s="1">
        <f t="shared" si="86"/>
        <v>0.76749760109999998</v>
      </c>
    </row>
    <row r="5516" spans="1:7" x14ac:dyDescent="0.35">
      <c r="A5516" t="s">
        <v>1641</v>
      </c>
      <c r="B5516" t="s">
        <v>1270</v>
      </c>
      <c r="C5516" t="s">
        <v>1154</v>
      </c>
      <c r="D5516">
        <v>4</v>
      </c>
      <c r="E5516">
        <v>86028.537846000007</v>
      </c>
      <c r="F5516">
        <v>280241.98478300002</v>
      </c>
      <c r="G5516" s="1">
        <f t="shared" si="86"/>
        <v>28.024198478300001</v>
      </c>
    </row>
    <row r="5517" spans="1:7" x14ac:dyDescent="0.35">
      <c r="A5517" t="s">
        <v>1641</v>
      </c>
      <c r="B5517" t="s">
        <v>1270</v>
      </c>
      <c r="C5517" t="s">
        <v>1154</v>
      </c>
      <c r="D5517">
        <v>4</v>
      </c>
      <c r="E5517">
        <v>120</v>
      </c>
      <c r="F5517">
        <v>900</v>
      </c>
      <c r="G5517" s="1">
        <f t="shared" si="86"/>
        <v>0.09</v>
      </c>
    </row>
    <row r="5518" spans="1:7" x14ac:dyDescent="0.35">
      <c r="A5518" t="s">
        <v>1641</v>
      </c>
      <c r="B5518" t="s">
        <v>1270</v>
      </c>
      <c r="C5518" t="s">
        <v>1154</v>
      </c>
      <c r="D5518">
        <v>4</v>
      </c>
      <c r="E5518">
        <v>8026.5833140000004</v>
      </c>
      <c r="F5518">
        <v>457892.24971599999</v>
      </c>
      <c r="G5518" s="1">
        <f t="shared" si="86"/>
        <v>45.789224971599999</v>
      </c>
    </row>
    <row r="5519" spans="1:7" x14ac:dyDescent="0.35">
      <c r="A5519" t="s">
        <v>1641</v>
      </c>
      <c r="B5519" t="s">
        <v>1270</v>
      </c>
      <c r="C5519" t="s">
        <v>1154</v>
      </c>
      <c r="D5519">
        <v>4</v>
      </c>
      <c r="E5519">
        <v>9060</v>
      </c>
      <c r="F5519">
        <v>427500</v>
      </c>
      <c r="G5519" s="1">
        <f t="shared" si="86"/>
        <v>42.75</v>
      </c>
    </row>
    <row r="5520" spans="1:7" x14ac:dyDescent="0.35">
      <c r="A5520" t="s">
        <v>1641</v>
      </c>
      <c r="B5520" t="s">
        <v>1270</v>
      </c>
      <c r="C5520" t="s">
        <v>1154</v>
      </c>
      <c r="D5520">
        <v>5</v>
      </c>
      <c r="E5520">
        <v>27521.355675999999</v>
      </c>
      <c r="F5520">
        <v>1972386.0951340001</v>
      </c>
      <c r="G5520" s="1">
        <f t="shared" si="86"/>
        <v>197.23860951340001</v>
      </c>
    </row>
    <row r="5521" spans="1:7" x14ac:dyDescent="0.35">
      <c r="A5521" t="s">
        <v>1641</v>
      </c>
      <c r="B5521" t="s">
        <v>1270</v>
      </c>
      <c r="C5521" t="s">
        <v>1154</v>
      </c>
      <c r="D5521">
        <v>5</v>
      </c>
      <c r="E5521">
        <v>3000</v>
      </c>
      <c r="F5521">
        <v>205200</v>
      </c>
      <c r="G5521" s="1">
        <f t="shared" si="86"/>
        <v>20.52</v>
      </c>
    </row>
    <row r="5522" spans="1:7" x14ac:dyDescent="0.35">
      <c r="A5522" t="s">
        <v>1641</v>
      </c>
      <c r="B5522" t="s">
        <v>1270</v>
      </c>
      <c r="C5522" t="s">
        <v>1154</v>
      </c>
      <c r="D5522">
        <v>5</v>
      </c>
      <c r="E5522">
        <v>7879.6815109999998</v>
      </c>
      <c r="F5522">
        <v>548765.19153900002</v>
      </c>
      <c r="G5522" s="1">
        <f t="shared" si="86"/>
        <v>54.876519153900006</v>
      </c>
    </row>
    <row r="5523" spans="1:7" x14ac:dyDescent="0.35">
      <c r="A5523" t="s">
        <v>1641</v>
      </c>
      <c r="B5523" t="s">
        <v>1270</v>
      </c>
      <c r="C5523" t="s">
        <v>1154</v>
      </c>
      <c r="D5523">
        <v>5</v>
      </c>
      <c r="E5523">
        <v>8100</v>
      </c>
      <c r="F5523">
        <v>439200</v>
      </c>
      <c r="G5523" s="1">
        <f t="shared" si="86"/>
        <v>43.92</v>
      </c>
    </row>
    <row r="5524" spans="1:7" x14ac:dyDescent="0.35">
      <c r="A5524" t="s">
        <v>1641</v>
      </c>
      <c r="B5524" t="s">
        <v>1270</v>
      </c>
      <c r="C5524" t="s">
        <v>1154</v>
      </c>
      <c r="D5524">
        <v>5</v>
      </c>
      <c r="E5524">
        <v>13560</v>
      </c>
      <c r="F5524">
        <v>549000</v>
      </c>
      <c r="G5524" s="1">
        <f t="shared" si="86"/>
        <v>54.9</v>
      </c>
    </row>
    <row r="5525" spans="1:7" x14ac:dyDescent="0.35">
      <c r="A5525" t="s">
        <v>1641</v>
      </c>
      <c r="B5525" t="s">
        <v>1270</v>
      </c>
      <c r="C5525" t="s">
        <v>1154</v>
      </c>
      <c r="D5525">
        <v>5</v>
      </c>
      <c r="E5525">
        <v>11160</v>
      </c>
      <c r="F5525">
        <v>504000</v>
      </c>
      <c r="G5525" s="1">
        <f t="shared" si="86"/>
        <v>50.4</v>
      </c>
    </row>
    <row r="5526" spans="1:7" x14ac:dyDescent="0.35">
      <c r="A5526" t="s">
        <v>1641</v>
      </c>
      <c r="B5526" t="s">
        <v>1270</v>
      </c>
      <c r="C5526" t="s">
        <v>1154</v>
      </c>
      <c r="D5526">
        <v>5</v>
      </c>
      <c r="E5526">
        <v>120</v>
      </c>
      <c r="F5526">
        <v>900</v>
      </c>
      <c r="G5526" s="1">
        <f t="shared" si="86"/>
        <v>0.09</v>
      </c>
    </row>
    <row r="5527" spans="1:7" x14ac:dyDescent="0.35">
      <c r="A5527" t="s">
        <v>1641</v>
      </c>
      <c r="B5527" t="s">
        <v>1270</v>
      </c>
      <c r="C5527" t="s">
        <v>1154</v>
      </c>
      <c r="D5527">
        <v>5</v>
      </c>
      <c r="E5527">
        <v>120</v>
      </c>
      <c r="F5527">
        <v>900</v>
      </c>
      <c r="G5527" s="1">
        <f t="shared" si="86"/>
        <v>0.09</v>
      </c>
    </row>
    <row r="5528" spans="1:7" x14ac:dyDescent="0.35">
      <c r="A5528" t="s">
        <v>1641</v>
      </c>
      <c r="B5528" t="s">
        <v>1270</v>
      </c>
      <c r="C5528" t="s">
        <v>1154</v>
      </c>
      <c r="D5528">
        <v>5</v>
      </c>
      <c r="E5528">
        <v>17038.538840000001</v>
      </c>
      <c r="F5528">
        <v>13071449.222351</v>
      </c>
      <c r="G5528" s="1">
        <f t="shared" si="86"/>
        <v>1307.1449222351</v>
      </c>
    </row>
    <row r="5529" spans="1:7" x14ac:dyDescent="0.35">
      <c r="A5529" t="s">
        <v>1641</v>
      </c>
      <c r="B5529" t="s">
        <v>1270</v>
      </c>
      <c r="C5529" t="s">
        <v>1154</v>
      </c>
      <c r="D5529">
        <v>5</v>
      </c>
      <c r="E5529">
        <v>3720</v>
      </c>
      <c r="F5529">
        <v>153000</v>
      </c>
      <c r="G5529" s="1">
        <f t="shared" si="86"/>
        <v>15.3</v>
      </c>
    </row>
    <row r="5530" spans="1:7" x14ac:dyDescent="0.35">
      <c r="A5530" t="s">
        <v>1641</v>
      </c>
      <c r="B5530" t="s">
        <v>1270</v>
      </c>
      <c r="C5530" t="s">
        <v>1154</v>
      </c>
      <c r="D5530">
        <v>5</v>
      </c>
      <c r="E5530">
        <v>3540</v>
      </c>
      <c r="F5530">
        <v>106200</v>
      </c>
      <c r="G5530" s="1">
        <f t="shared" si="86"/>
        <v>10.62</v>
      </c>
    </row>
    <row r="5531" spans="1:7" x14ac:dyDescent="0.35">
      <c r="A5531" t="s">
        <v>1641</v>
      </c>
      <c r="B5531" t="s">
        <v>1270</v>
      </c>
      <c r="C5531" t="s">
        <v>1154</v>
      </c>
      <c r="D5531">
        <v>4</v>
      </c>
      <c r="E5531">
        <v>420</v>
      </c>
      <c r="F5531">
        <v>10800</v>
      </c>
      <c r="G5531" s="1">
        <f t="shared" si="86"/>
        <v>1.08</v>
      </c>
    </row>
    <row r="5532" spans="1:7" x14ac:dyDescent="0.35">
      <c r="A5532" t="s">
        <v>1641</v>
      </c>
      <c r="B5532" t="s">
        <v>1270</v>
      </c>
      <c r="C5532" t="s">
        <v>1154</v>
      </c>
      <c r="D5532">
        <v>4</v>
      </c>
      <c r="E5532">
        <v>360</v>
      </c>
      <c r="F5532">
        <v>8100</v>
      </c>
      <c r="G5532" s="1">
        <f t="shared" si="86"/>
        <v>0.81</v>
      </c>
    </row>
    <row r="5533" spans="1:7" x14ac:dyDescent="0.35">
      <c r="A5533" t="s">
        <v>1641</v>
      </c>
      <c r="B5533" t="s">
        <v>1270</v>
      </c>
      <c r="C5533" t="s">
        <v>1154</v>
      </c>
      <c r="D5533">
        <v>5</v>
      </c>
      <c r="E5533">
        <v>59769.478241999997</v>
      </c>
      <c r="F5533">
        <v>99580989.185907006</v>
      </c>
      <c r="G5533" s="1">
        <f t="shared" si="86"/>
        <v>9958.0989185907001</v>
      </c>
    </row>
    <row r="5534" spans="1:7" x14ac:dyDescent="0.35">
      <c r="A5534" t="s">
        <v>1641</v>
      </c>
      <c r="B5534" t="s">
        <v>1270</v>
      </c>
      <c r="C5534" t="s">
        <v>1154</v>
      </c>
      <c r="D5534">
        <v>4</v>
      </c>
      <c r="E5534">
        <v>462353.28400500002</v>
      </c>
      <c r="F5534">
        <v>912605787.16912198</v>
      </c>
      <c r="G5534" s="1">
        <f t="shared" si="86"/>
        <v>91260.578716912205</v>
      </c>
    </row>
    <row r="5535" spans="1:7" x14ac:dyDescent="0.35">
      <c r="A5535" t="s">
        <v>1641</v>
      </c>
      <c r="B5535" t="s">
        <v>1270</v>
      </c>
      <c r="C5535" t="s">
        <v>1154</v>
      </c>
      <c r="D5535">
        <v>3</v>
      </c>
      <c r="E5535">
        <v>658937.79365300003</v>
      </c>
      <c r="F5535">
        <v>6330383145.3779001</v>
      </c>
      <c r="G5535" s="1">
        <f t="shared" si="86"/>
        <v>633038.31453779002</v>
      </c>
    </row>
    <row r="5536" spans="1:7" x14ac:dyDescent="0.35">
      <c r="A5536" t="s">
        <v>1642</v>
      </c>
      <c r="B5536" t="s">
        <v>1177</v>
      </c>
      <c r="C5536" t="s">
        <v>992</v>
      </c>
      <c r="D5536">
        <v>3</v>
      </c>
      <c r="E5536">
        <v>154172.16506199999</v>
      </c>
      <c r="F5536">
        <v>948202572.21549404</v>
      </c>
      <c r="G5536" s="1">
        <f t="shared" si="86"/>
        <v>94820.2572215494</v>
      </c>
    </row>
    <row r="5537" spans="1:7" x14ac:dyDescent="0.35">
      <c r="A5537" t="s">
        <v>1642</v>
      </c>
      <c r="B5537" t="s">
        <v>1177</v>
      </c>
      <c r="C5537" t="s">
        <v>992</v>
      </c>
      <c r="D5537">
        <v>3</v>
      </c>
      <c r="E5537">
        <v>104426.30041700001</v>
      </c>
      <c r="F5537">
        <v>339508.77402000001</v>
      </c>
      <c r="G5537" s="1">
        <f t="shared" si="86"/>
        <v>33.950877402000003</v>
      </c>
    </row>
    <row r="5538" spans="1:7" x14ac:dyDescent="0.35">
      <c r="A5538" t="s">
        <v>1643</v>
      </c>
      <c r="B5538" t="s">
        <v>1644</v>
      </c>
      <c r="C5538" t="s">
        <v>1154</v>
      </c>
      <c r="D5538">
        <v>3</v>
      </c>
      <c r="E5538">
        <v>123453.63400799999</v>
      </c>
      <c r="F5538">
        <v>395370.64618400001</v>
      </c>
      <c r="G5538" s="1">
        <f t="shared" si="86"/>
        <v>39.537064618400002</v>
      </c>
    </row>
    <row r="5539" spans="1:7" x14ac:dyDescent="0.35">
      <c r="A5539" t="s">
        <v>1643</v>
      </c>
      <c r="B5539" t="s">
        <v>1644</v>
      </c>
      <c r="C5539" t="s">
        <v>1154</v>
      </c>
      <c r="D5539">
        <v>3</v>
      </c>
      <c r="E5539">
        <v>352486.102656</v>
      </c>
      <c r="F5539">
        <v>2945693601.1682301</v>
      </c>
      <c r="G5539" s="1">
        <f t="shared" si="86"/>
        <v>294569.36011682299</v>
      </c>
    </row>
    <row r="5540" spans="1:7" x14ac:dyDescent="0.35">
      <c r="A5540" t="s">
        <v>1644</v>
      </c>
      <c r="B5540" t="s">
        <v>1644</v>
      </c>
      <c r="C5540" t="s">
        <v>1154</v>
      </c>
      <c r="D5540">
        <v>4</v>
      </c>
      <c r="E5540">
        <v>54837.357390999998</v>
      </c>
      <c r="F5540">
        <v>172762.019202</v>
      </c>
      <c r="G5540" s="1">
        <f t="shared" si="86"/>
        <v>17.276201920199998</v>
      </c>
    </row>
    <row r="5541" spans="1:7" x14ac:dyDescent="0.35">
      <c r="A5541" t="s">
        <v>1644</v>
      </c>
      <c r="B5541" t="s">
        <v>1644</v>
      </c>
      <c r="C5541" t="s">
        <v>1154</v>
      </c>
      <c r="D5541">
        <v>3</v>
      </c>
      <c r="E5541">
        <v>4249.7602660000002</v>
      </c>
      <c r="F5541">
        <v>13487.260915000001</v>
      </c>
      <c r="G5541" s="1">
        <f t="shared" si="86"/>
        <v>1.3487260915000001</v>
      </c>
    </row>
    <row r="5542" spans="1:7" x14ac:dyDescent="0.35">
      <c r="A5542" t="s">
        <v>1644</v>
      </c>
      <c r="B5542" t="s">
        <v>1644</v>
      </c>
      <c r="C5542" t="s">
        <v>1154</v>
      </c>
      <c r="D5542">
        <v>4</v>
      </c>
      <c r="E5542">
        <v>39420.064656000002</v>
      </c>
      <c r="F5542">
        <v>131963.750509</v>
      </c>
      <c r="G5542" s="1">
        <f t="shared" si="86"/>
        <v>13.1963750509</v>
      </c>
    </row>
    <row r="5543" spans="1:7" x14ac:dyDescent="0.35">
      <c r="A5543" t="s">
        <v>1644</v>
      </c>
      <c r="B5543" t="s">
        <v>1644</v>
      </c>
      <c r="C5543" t="s">
        <v>1154</v>
      </c>
      <c r="D5543">
        <v>4</v>
      </c>
      <c r="E5543">
        <v>28301.231411000001</v>
      </c>
      <c r="F5543">
        <v>89554.989201000004</v>
      </c>
      <c r="G5543" s="1">
        <f t="shared" si="86"/>
        <v>8.9554989201000001</v>
      </c>
    </row>
    <row r="5544" spans="1:7" x14ac:dyDescent="0.35">
      <c r="A5544" t="s">
        <v>1644</v>
      </c>
      <c r="B5544" t="s">
        <v>1644</v>
      </c>
      <c r="C5544" t="s">
        <v>1154</v>
      </c>
      <c r="D5544">
        <v>5</v>
      </c>
      <c r="E5544">
        <v>42855.969249000002</v>
      </c>
      <c r="F5544">
        <v>141112.791772</v>
      </c>
      <c r="G5544" s="1">
        <f t="shared" si="86"/>
        <v>14.1112791772</v>
      </c>
    </row>
    <row r="5545" spans="1:7" x14ac:dyDescent="0.35">
      <c r="A5545" t="s">
        <v>1644</v>
      </c>
      <c r="B5545" t="s">
        <v>1644</v>
      </c>
      <c r="C5545" t="s">
        <v>1154</v>
      </c>
      <c r="D5545">
        <v>3</v>
      </c>
      <c r="E5545">
        <v>22882.113096000001</v>
      </c>
      <c r="F5545">
        <v>74123.798645999996</v>
      </c>
      <c r="G5545" s="1">
        <f t="shared" si="86"/>
        <v>7.4123798645999992</v>
      </c>
    </row>
    <row r="5546" spans="1:7" x14ac:dyDescent="0.35">
      <c r="A5546" t="s">
        <v>1644</v>
      </c>
      <c r="B5546" t="s">
        <v>1644</v>
      </c>
      <c r="C5546" t="s">
        <v>1154</v>
      </c>
      <c r="D5546">
        <v>3</v>
      </c>
      <c r="E5546">
        <v>120</v>
      </c>
      <c r="F5546">
        <v>900</v>
      </c>
      <c r="G5546" s="1">
        <f t="shared" si="86"/>
        <v>0.09</v>
      </c>
    </row>
    <row r="5547" spans="1:7" x14ac:dyDescent="0.35">
      <c r="A5547" t="s">
        <v>1644</v>
      </c>
      <c r="B5547" t="s">
        <v>1644</v>
      </c>
      <c r="C5547" t="s">
        <v>1154</v>
      </c>
      <c r="D5547">
        <v>4</v>
      </c>
      <c r="E5547">
        <v>300</v>
      </c>
      <c r="F5547">
        <v>3600</v>
      </c>
      <c r="G5547" s="1">
        <f t="shared" si="86"/>
        <v>0.36</v>
      </c>
    </row>
    <row r="5548" spans="1:7" x14ac:dyDescent="0.35">
      <c r="A5548" t="s">
        <v>1644</v>
      </c>
      <c r="B5548" t="s">
        <v>1644</v>
      </c>
      <c r="C5548" t="s">
        <v>1154</v>
      </c>
      <c r="D5548">
        <v>4</v>
      </c>
      <c r="E5548">
        <v>5400</v>
      </c>
      <c r="F5548">
        <v>595800</v>
      </c>
      <c r="G5548" s="1">
        <f t="shared" si="86"/>
        <v>59.58</v>
      </c>
    </row>
    <row r="5549" spans="1:7" x14ac:dyDescent="0.35">
      <c r="A5549" t="s">
        <v>1644</v>
      </c>
      <c r="B5549" t="s">
        <v>1644</v>
      </c>
      <c r="C5549" t="s">
        <v>1154</v>
      </c>
      <c r="D5549">
        <v>4</v>
      </c>
      <c r="E5549">
        <v>235221.32855199999</v>
      </c>
      <c r="F5549">
        <v>1155315870.3132</v>
      </c>
      <c r="G5549" s="1">
        <f t="shared" si="86"/>
        <v>115531.58703132</v>
      </c>
    </row>
    <row r="5550" spans="1:7" x14ac:dyDescent="0.35">
      <c r="A5550" t="s">
        <v>1644</v>
      </c>
      <c r="B5550" t="s">
        <v>1644</v>
      </c>
      <c r="C5550" t="s">
        <v>1154</v>
      </c>
      <c r="D5550">
        <v>4</v>
      </c>
      <c r="E5550">
        <v>8880</v>
      </c>
      <c r="F5550">
        <v>2773800</v>
      </c>
      <c r="G5550" s="1">
        <f t="shared" si="86"/>
        <v>277.38</v>
      </c>
    </row>
    <row r="5551" spans="1:7" x14ac:dyDescent="0.35">
      <c r="A5551" t="s">
        <v>1644</v>
      </c>
      <c r="B5551" t="s">
        <v>1644</v>
      </c>
      <c r="C5551" t="s">
        <v>1154</v>
      </c>
      <c r="D5551">
        <v>4</v>
      </c>
      <c r="E5551">
        <v>163575.20770500001</v>
      </c>
      <c r="F5551">
        <v>442374911.22370702</v>
      </c>
      <c r="G5551" s="1">
        <f t="shared" si="86"/>
        <v>44237.491122370702</v>
      </c>
    </row>
    <row r="5552" spans="1:7" x14ac:dyDescent="0.35">
      <c r="A5552" t="s">
        <v>1644</v>
      </c>
      <c r="B5552" t="s">
        <v>1644</v>
      </c>
      <c r="C5552" t="s">
        <v>1154</v>
      </c>
      <c r="D5552">
        <v>5</v>
      </c>
      <c r="E5552">
        <v>201270.428423</v>
      </c>
      <c r="F5552">
        <v>553136208.00770998</v>
      </c>
      <c r="G5552" s="1">
        <f t="shared" si="86"/>
        <v>55313.620800771001</v>
      </c>
    </row>
    <row r="5553" spans="1:7" x14ac:dyDescent="0.35">
      <c r="A5553" t="s">
        <v>1644</v>
      </c>
      <c r="B5553" t="s">
        <v>1644</v>
      </c>
      <c r="C5553" t="s">
        <v>1154</v>
      </c>
      <c r="D5553">
        <v>3</v>
      </c>
      <c r="E5553">
        <v>399413.60726999998</v>
      </c>
      <c r="F5553">
        <v>2483261333.0502501</v>
      </c>
      <c r="G5553" s="1">
        <f t="shared" si="86"/>
        <v>248326.133305025</v>
      </c>
    </row>
    <row r="5554" spans="1:7" x14ac:dyDescent="0.35">
      <c r="A5554" t="s">
        <v>1262</v>
      </c>
      <c r="B5554" t="s">
        <v>1243</v>
      </c>
      <c r="C5554" t="s">
        <v>992</v>
      </c>
      <c r="D5554">
        <v>4</v>
      </c>
      <c r="E5554">
        <v>104.573545</v>
      </c>
      <c r="F5554">
        <v>560.88300000000004</v>
      </c>
      <c r="G5554" s="1">
        <f t="shared" si="86"/>
        <v>5.6088300000000001E-2</v>
      </c>
    </row>
    <row r="5555" spans="1:7" x14ac:dyDescent="0.35">
      <c r="A5555" t="s">
        <v>1262</v>
      </c>
      <c r="B5555" t="s">
        <v>1243</v>
      </c>
      <c r="C5555" t="s">
        <v>992</v>
      </c>
      <c r="D5555">
        <v>4</v>
      </c>
      <c r="E5555">
        <v>114.874272</v>
      </c>
      <c r="F5555">
        <v>821.95799999999997</v>
      </c>
      <c r="G5555" s="1">
        <f t="shared" si="86"/>
        <v>8.2195799999999999E-2</v>
      </c>
    </row>
    <row r="5556" spans="1:7" x14ac:dyDescent="0.35">
      <c r="A5556" t="s">
        <v>1262</v>
      </c>
      <c r="B5556" t="s">
        <v>1243</v>
      </c>
      <c r="C5556" t="s">
        <v>992</v>
      </c>
      <c r="D5556">
        <v>4</v>
      </c>
      <c r="E5556">
        <v>1911.374082</v>
      </c>
      <c r="F5556">
        <v>121412.160647</v>
      </c>
      <c r="G5556" s="1">
        <f t="shared" si="86"/>
        <v>12.1412160647</v>
      </c>
    </row>
    <row r="5557" spans="1:7" x14ac:dyDescent="0.35">
      <c r="A5557" t="s">
        <v>1262</v>
      </c>
      <c r="B5557" t="s">
        <v>1243</v>
      </c>
      <c r="C5557" t="s">
        <v>992</v>
      </c>
      <c r="D5557">
        <v>4</v>
      </c>
      <c r="E5557">
        <v>110.40826</v>
      </c>
      <c r="F5557">
        <v>761.30473199999994</v>
      </c>
      <c r="G5557" s="1">
        <f t="shared" si="86"/>
        <v>7.6130473199999993E-2</v>
      </c>
    </row>
    <row r="5558" spans="1:7" x14ac:dyDescent="0.35">
      <c r="A5558" t="s">
        <v>1262</v>
      </c>
      <c r="B5558" t="s">
        <v>1243</v>
      </c>
      <c r="C5558" t="s">
        <v>992</v>
      </c>
      <c r="D5558">
        <v>4</v>
      </c>
      <c r="E5558">
        <v>585.49727299999995</v>
      </c>
      <c r="F5558">
        <v>14475.646235</v>
      </c>
      <c r="G5558" s="1">
        <f t="shared" si="86"/>
        <v>1.4475646234999999</v>
      </c>
    </row>
    <row r="5559" spans="1:7" x14ac:dyDescent="0.35">
      <c r="A5559" t="s">
        <v>1262</v>
      </c>
      <c r="B5559" t="s">
        <v>1243</v>
      </c>
      <c r="C5559" t="s">
        <v>992</v>
      </c>
      <c r="D5559">
        <v>5</v>
      </c>
      <c r="E5559">
        <v>655.63154399999996</v>
      </c>
      <c r="F5559">
        <v>17971.261084000002</v>
      </c>
      <c r="G5559" s="1">
        <f t="shared" si="86"/>
        <v>1.7971261084000001</v>
      </c>
    </row>
    <row r="5560" spans="1:7" x14ac:dyDescent="0.35">
      <c r="A5560" t="s">
        <v>1262</v>
      </c>
      <c r="B5560" t="s">
        <v>1243</v>
      </c>
      <c r="C5560" t="s">
        <v>992</v>
      </c>
      <c r="D5560">
        <v>4</v>
      </c>
      <c r="E5560">
        <v>337.58674200000002</v>
      </c>
      <c r="F5560">
        <v>5900.377418</v>
      </c>
      <c r="G5560" s="1">
        <f t="shared" si="86"/>
        <v>0.59003774180000002</v>
      </c>
    </row>
    <row r="5561" spans="1:7" x14ac:dyDescent="0.35">
      <c r="A5561" t="s">
        <v>1262</v>
      </c>
      <c r="B5561" t="s">
        <v>1243</v>
      </c>
      <c r="C5561" t="s">
        <v>992</v>
      </c>
      <c r="D5561">
        <v>4</v>
      </c>
      <c r="E5561">
        <v>120</v>
      </c>
      <c r="F5561">
        <v>900</v>
      </c>
      <c r="G5561" s="1">
        <f t="shared" si="86"/>
        <v>0.09</v>
      </c>
    </row>
    <row r="5562" spans="1:7" x14ac:dyDescent="0.35">
      <c r="A5562" t="s">
        <v>1262</v>
      </c>
      <c r="B5562" t="s">
        <v>1243</v>
      </c>
      <c r="C5562" t="s">
        <v>992</v>
      </c>
      <c r="D5562">
        <v>5</v>
      </c>
      <c r="E5562">
        <v>236.86754999999999</v>
      </c>
      <c r="F5562">
        <v>868.83947699999999</v>
      </c>
      <c r="G5562" s="1">
        <f t="shared" si="86"/>
        <v>8.6883947700000005E-2</v>
      </c>
    </row>
    <row r="5563" spans="1:7" x14ac:dyDescent="0.35">
      <c r="A5563" t="s">
        <v>1262</v>
      </c>
      <c r="B5563" t="s">
        <v>1243</v>
      </c>
      <c r="C5563" t="s">
        <v>992</v>
      </c>
      <c r="D5563">
        <v>4</v>
      </c>
      <c r="E5563">
        <v>132.61949200000001</v>
      </c>
      <c r="F5563">
        <v>547.841454</v>
      </c>
      <c r="G5563" s="1">
        <f t="shared" si="86"/>
        <v>5.4784145399999998E-2</v>
      </c>
    </row>
    <row r="5564" spans="1:7" x14ac:dyDescent="0.35">
      <c r="A5564" t="s">
        <v>1262</v>
      </c>
      <c r="B5564" t="s">
        <v>1243</v>
      </c>
      <c r="C5564" t="s">
        <v>992</v>
      </c>
      <c r="D5564">
        <v>4</v>
      </c>
      <c r="E5564">
        <v>190.978398</v>
      </c>
      <c r="F5564">
        <v>609.947272</v>
      </c>
      <c r="G5564" s="1">
        <f t="shared" si="86"/>
        <v>6.0994727200000001E-2</v>
      </c>
    </row>
    <row r="5565" spans="1:7" x14ac:dyDescent="0.35">
      <c r="A5565" t="s">
        <v>1262</v>
      </c>
      <c r="B5565" t="s">
        <v>1243</v>
      </c>
      <c r="C5565" t="s">
        <v>992</v>
      </c>
      <c r="D5565">
        <v>4</v>
      </c>
      <c r="E5565">
        <v>21929.051243999998</v>
      </c>
      <c r="F5565">
        <v>70897.292212999993</v>
      </c>
      <c r="G5565" s="1">
        <f t="shared" si="86"/>
        <v>7.0897292212999989</v>
      </c>
    </row>
    <row r="5566" spans="1:7" x14ac:dyDescent="0.35">
      <c r="A5566" t="s">
        <v>1262</v>
      </c>
      <c r="B5566" t="s">
        <v>1243</v>
      </c>
      <c r="C5566" t="s">
        <v>992</v>
      </c>
      <c r="D5566">
        <v>4</v>
      </c>
      <c r="E5566">
        <v>228.99789000000001</v>
      </c>
      <c r="F5566">
        <v>738.70543799999996</v>
      </c>
      <c r="G5566" s="1">
        <f t="shared" si="86"/>
        <v>7.3870543799999994E-2</v>
      </c>
    </row>
    <row r="5567" spans="1:7" x14ac:dyDescent="0.35">
      <c r="A5567" t="s">
        <v>1262</v>
      </c>
      <c r="B5567" t="s">
        <v>1243</v>
      </c>
      <c r="C5567" t="s">
        <v>992</v>
      </c>
      <c r="D5567">
        <v>5</v>
      </c>
      <c r="E5567">
        <v>124622.566435</v>
      </c>
      <c r="F5567">
        <v>398435.29882800003</v>
      </c>
      <c r="G5567" s="1">
        <f t="shared" si="86"/>
        <v>39.843529882800006</v>
      </c>
    </row>
    <row r="5568" spans="1:7" x14ac:dyDescent="0.35">
      <c r="A5568" t="s">
        <v>1262</v>
      </c>
      <c r="B5568" t="s">
        <v>1243</v>
      </c>
      <c r="C5568" t="s">
        <v>992</v>
      </c>
      <c r="D5568">
        <v>5</v>
      </c>
      <c r="E5568">
        <v>2040</v>
      </c>
      <c r="F5568">
        <v>105300</v>
      </c>
      <c r="G5568" s="1">
        <f t="shared" si="86"/>
        <v>10.53</v>
      </c>
    </row>
    <row r="5569" spans="1:7" x14ac:dyDescent="0.35">
      <c r="A5569" t="s">
        <v>1262</v>
      </c>
      <c r="B5569" t="s">
        <v>1243</v>
      </c>
      <c r="C5569" t="s">
        <v>992</v>
      </c>
      <c r="D5569">
        <v>4</v>
      </c>
      <c r="E5569">
        <v>100.905581</v>
      </c>
      <c r="F5569">
        <v>577.32987100000003</v>
      </c>
      <c r="G5569" s="1">
        <f t="shared" si="86"/>
        <v>5.7732987100000001E-2</v>
      </c>
    </row>
    <row r="5570" spans="1:7" x14ac:dyDescent="0.35">
      <c r="A5570" t="s">
        <v>1262</v>
      </c>
      <c r="B5570" t="s">
        <v>1243</v>
      </c>
      <c r="C5570" t="s">
        <v>992</v>
      </c>
      <c r="D5570">
        <v>4</v>
      </c>
      <c r="E5570">
        <v>660</v>
      </c>
      <c r="F5570">
        <v>18000</v>
      </c>
      <c r="G5570" s="1">
        <f t="shared" si="86"/>
        <v>1.8</v>
      </c>
    </row>
    <row r="5571" spans="1:7" x14ac:dyDescent="0.35">
      <c r="A5571" t="s">
        <v>1262</v>
      </c>
      <c r="B5571" t="s">
        <v>1243</v>
      </c>
      <c r="C5571" t="s">
        <v>992</v>
      </c>
      <c r="D5571">
        <v>4</v>
      </c>
      <c r="E5571">
        <v>3600</v>
      </c>
      <c r="F5571">
        <v>364500</v>
      </c>
      <c r="G5571" s="1">
        <f t="shared" ref="G5571:G5634" si="87">+F5571/10000</f>
        <v>36.450000000000003</v>
      </c>
    </row>
    <row r="5572" spans="1:7" x14ac:dyDescent="0.35">
      <c r="A5572" t="s">
        <v>1262</v>
      </c>
      <c r="B5572" t="s">
        <v>1243</v>
      </c>
      <c r="C5572" t="s">
        <v>992</v>
      </c>
      <c r="D5572">
        <v>4</v>
      </c>
      <c r="E5572">
        <v>120</v>
      </c>
      <c r="F5572">
        <v>900</v>
      </c>
      <c r="G5572" s="1">
        <f t="shared" si="87"/>
        <v>0.09</v>
      </c>
    </row>
    <row r="5573" spans="1:7" x14ac:dyDescent="0.35">
      <c r="A5573" t="s">
        <v>1262</v>
      </c>
      <c r="B5573" t="s">
        <v>1243</v>
      </c>
      <c r="C5573" t="s">
        <v>992</v>
      </c>
      <c r="D5573">
        <v>4</v>
      </c>
      <c r="E5573">
        <v>349.36520400000001</v>
      </c>
      <c r="F5573">
        <v>4279.7459259999996</v>
      </c>
      <c r="G5573" s="1">
        <f t="shared" si="87"/>
        <v>0.42797459259999998</v>
      </c>
    </row>
    <row r="5574" spans="1:7" x14ac:dyDescent="0.35">
      <c r="A5574" t="s">
        <v>1262</v>
      </c>
      <c r="B5574" t="s">
        <v>1243</v>
      </c>
      <c r="C5574" t="s">
        <v>992</v>
      </c>
      <c r="D5574">
        <v>4</v>
      </c>
      <c r="E5574">
        <v>180</v>
      </c>
      <c r="F5574">
        <v>1800</v>
      </c>
      <c r="G5574" s="1">
        <f t="shared" si="87"/>
        <v>0.18</v>
      </c>
    </row>
    <row r="5575" spans="1:7" x14ac:dyDescent="0.35">
      <c r="A5575" t="s">
        <v>1262</v>
      </c>
      <c r="B5575" t="s">
        <v>1243</v>
      </c>
      <c r="C5575" t="s">
        <v>992</v>
      </c>
      <c r="D5575">
        <v>5</v>
      </c>
      <c r="E5575">
        <v>4560</v>
      </c>
      <c r="F5575">
        <v>175500</v>
      </c>
      <c r="G5575" s="1">
        <f t="shared" si="87"/>
        <v>17.55</v>
      </c>
    </row>
    <row r="5576" spans="1:7" x14ac:dyDescent="0.35">
      <c r="A5576" t="s">
        <v>1262</v>
      </c>
      <c r="B5576" t="s">
        <v>1243</v>
      </c>
      <c r="C5576" t="s">
        <v>992</v>
      </c>
      <c r="D5576">
        <v>4</v>
      </c>
      <c r="E5576">
        <v>4440</v>
      </c>
      <c r="F5576">
        <v>624600</v>
      </c>
      <c r="G5576" s="1">
        <f t="shared" si="87"/>
        <v>62.46</v>
      </c>
    </row>
    <row r="5577" spans="1:7" x14ac:dyDescent="0.35">
      <c r="A5577" t="s">
        <v>1262</v>
      </c>
      <c r="B5577" t="s">
        <v>1243</v>
      </c>
      <c r="C5577" t="s">
        <v>992</v>
      </c>
      <c r="D5577">
        <v>5</v>
      </c>
      <c r="E5577">
        <v>480</v>
      </c>
      <c r="F5577">
        <v>6300</v>
      </c>
      <c r="G5577" s="1">
        <f t="shared" si="87"/>
        <v>0.63</v>
      </c>
    </row>
    <row r="5578" spans="1:7" x14ac:dyDescent="0.35">
      <c r="A5578" t="s">
        <v>1262</v>
      </c>
      <c r="B5578" t="s">
        <v>1243</v>
      </c>
      <c r="C5578" t="s">
        <v>992</v>
      </c>
      <c r="D5578">
        <v>4</v>
      </c>
      <c r="E5578">
        <v>300</v>
      </c>
      <c r="F5578">
        <v>3600</v>
      </c>
      <c r="G5578" s="1">
        <f t="shared" si="87"/>
        <v>0.36</v>
      </c>
    </row>
    <row r="5579" spans="1:7" x14ac:dyDescent="0.35">
      <c r="A5579" t="s">
        <v>1262</v>
      </c>
      <c r="B5579" t="s">
        <v>1243</v>
      </c>
      <c r="C5579" t="s">
        <v>992</v>
      </c>
      <c r="D5579">
        <v>5</v>
      </c>
      <c r="E5579">
        <v>2580</v>
      </c>
      <c r="F5579">
        <v>138600</v>
      </c>
      <c r="G5579" s="1">
        <f t="shared" si="87"/>
        <v>13.86</v>
      </c>
    </row>
    <row r="5580" spans="1:7" x14ac:dyDescent="0.35">
      <c r="A5580" t="s">
        <v>1262</v>
      </c>
      <c r="B5580" t="s">
        <v>1243</v>
      </c>
      <c r="C5580" t="s">
        <v>992</v>
      </c>
      <c r="D5580">
        <v>5</v>
      </c>
      <c r="E5580">
        <v>3240</v>
      </c>
      <c r="F5580">
        <v>188100</v>
      </c>
      <c r="G5580" s="1">
        <f t="shared" si="87"/>
        <v>18.809999999999999</v>
      </c>
    </row>
    <row r="5581" spans="1:7" x14ac:dyDescent="0.35">
      <c r="A5581" t="s">
        <v>1262</v>
      </c>
      <c r="B5581" t="s">
        <v>1243</v>
      </c>
      <c r="C5581" t="s">
        <v>992</v>
      </c>
      <c r="D5581">
        <v>5</v>
      </c>
      <c r="E5581">
        <v>120</v>
      </c>
      <c r="F5581">
        <v>900</v>
      </c>
      <c r="G5581" s="1">
        <f t="shared" si="87"/>
        <v>0.09</v>
      </c>
    </row>
    <row r="5582" spans="1:7" x14ac:dyDescent="0.35">
      <c r="A5582" t="s">
        <v>1262</v>
      </c>
      <c r="B5582" t="s">
        <v>1243</v>
      </c>
      <c r="C5582" t="s">
        <v>992</v>
      </c>
      <c r="D5582">
        <v>5</v>
      </c>
      <c r="E5582">
        <v>120</v>
      </c>
      <c r="F5582">
        <v>900</v>
      </c>
      <c r="G5582" s="1">
        <f t="shared" si="87"/>
        <v>0.09</v>
      </c>
    </row>
    <row r="5583" spans="1:7" x14ac:dyDescent="0.35">
      <c r="A5583" t="s">
        <v>1262</v>
      </c>
      <c r="B5583" t="s">
        <v>1243</v>
      </c>
      <c r="C5583" t="s">
        <v>992</v>
      </c>
      <c r="D5583">
        <v>5</v>
      </c>
      <c r="E5583">
        <v>3240</v>
      </c>
      <c r="F5583">
        <v>168300</v>
      </c>
      <c r="G5583" s="1">
        <f t="shared" si="87"/>
        <v>16.829999999999998</v>
      </c>
    </row>
    <row r="5584" spans="1:7" x14ac:dyDescent="0.35">
      <c r="A5584" t="s">
        <v>1262</v>
      </c>
      <c r="B5584" t="s">
        <v>1243</v>
      </c>
      <c r="C5584" t="s">
        <v>992</v>
      </c>
      <c r="D5584">
        <v>4</v>
      </c>
      <c r="E5584">
        <v>180</v>
      </c>
      <c r="F5584">
        <v>1800</v>
      </c>
      <c r="G5584" s="1">
        <f t="shared" si="87"/>
        <v>0.18</v>
      </c>
    </row>
    <row r="5585" spans="1:7" x14ac:dyDescent="0.35">
      <c r="A5585" t="s">
        <v>1262</v>
      </c>
      <c r="B5585" t="s">
        <v>1243</v>
      </c>
      <c r="C5585" t="s">
        <v>992</v>
      </c>
      <c r="D5585">
        <v>4</v>
      </c>
      <c r="E5585">
        <v>2400</v>
      </c>
      <c r="F5585">
        <v>135900</v>
      </c>
      <c r="G5585" s="1">
        <f t="shared" si="87"/>
        <v>13.59</v>
      </c>
    </row>
    <row r="5586" spans="1:7" x14ac:dyDescent="0.35">
      <c r="A5586" t="s">
        <v>1262</v>
      </c>
      <c r="B5586" t="s">
        <v>1243</v>
      </c>
      <c r="C5586" t="s">
        <v>992</v>
      </c>
      <c r="D5586">
        <v>4</v>
      </c>
      <c r="E5586">
        <v>360</v>
      </c>
      <c r="F5586">
        <v>8100</v>
      </c>
      <c r="G5586" s="1">
        <f t="shared" si="87"/>
        <v>0.81</v>
      </c>
    </row>
    <row r="5587" spans="1:7" x14ac:dyDescent="0.35">
      <c r="A5587" t="s">
        <v>1262</v>
      </c>
      <c r="B5587" t="s">
        <v>1243</v>
      </c>
      <c r="C5587" t="s">
        <v>992</v>
      </c>
      <c r="D5587">
        <v>5</v>
      </c>
      <c r="E5587">
        <v>4920</v>
      </c>
      <c r="F5587">
        <v>209700</v>
      </c>
      <c r="G5587" s="1">
        <f t="shared" si="87"/>
        <v>20.97</v>
      </c>
    </row>
    <row r="5588" spans="1:7" x14ac:dyDescent="0.35">
      <c r="A5588" t="s">
        <v>1262</v>
      </c>
      <c r="B5588" t="s">
        <v>1243</v>
      </c>
      <c r="C5588" t="s">
        <v>992</v>
      </c>
      <c r="D5588">
        <v>5</v>
      </c>
      <c r="E5588">
        <v>120</v>
      </c>
      <c r="F5588">
        <v>900</v>
      </c>
      <c r="G5588" s="1">
        <f t="shared" si="87"/>
        <v>0.09</v>
      </c>
    </row>
    <row r="5589" spans="1:7" x14ac:dyDescent="0.35">
      <c r="A5589" t="s">
        <v>1262</v>
      </c>
      <c r="B5589" t="s">
        <v>1243</v>
      </c>
      <c r="C5589" t="s">
        <v>992</v>
      </c>
      <c r="D5589">
        <v>4</v>
      </c>
      <c r="E5589">
        <v>180</v>
      </c>
      <c r="F5589">
        <v>1800</v>
      </c>
      <c r="G5589" s="1">
        <f t="shared" si="87"/>
        <v>0.18</v>
      </c>
    </row>
    <row r="5590" spans="1:7" x14ac:dyDescent="0.35">
      <c r="A5590" t="s">
        <v>1262</v>
      </c>
      <c r="B5590" t="s">
        <v>1243</v>
      </c>
      <c r="C5590" t="s">
        <v>992</v>
      </c>
      <c r="D5590">
        <v>4</v>
      </c>
      <c r="E5590">
        <v>300</v>
      </c>
      <c r="F5590">
        <v>3600</v>
      </c>
      <c r="G5590" s="1">
        <f t="shared" si="87"/>
        <v>0.36</v>
      </c>
    </row>
    <row r="5591" spans="1:7" x14ac:dyDescent="0.35">
      <c r="A5591" t="s">
        <v>1262</v>
      </c>
      <c r="B5591" t="s">
        <v>1243</v>
      </c>
      <c r="C5591" t="s">
        <v>992</v>
      </c>
      <c r="D5591">
        <v>4</v>
      </c>
      <c r="E5591">
        <v>1320</v>
      </c>
      <c r="F5591">
        <v>43200</v>
      </c>
      <c r="G5591" s="1">
        <f t="shared" si="87"/>
        <v>4.32</v>
      </c>
    </row>
    <row r="5592" spans="1:7" x14ac:dyDescent="0.35">
      <c r="A5592" t="s">
        <v>1262</v>
      </c>
      <c r="B5592" t="s">
        <v>1243</v>
      </c>
      <c r="C5592" t="s">
        <v>992</v>
      </c>
      <c r="D5592">
        <v>5</v>
      </c>
      <c r="E5592">
        <v>120</v>
      </c>
      <c r="F5592">
        <v>900</v>
      </c>
      <c r="G5592" s="1">
        <f t="shared" si="87"/>
        <v>0.09</v>
      </c>
    </row>
    <row r="5593" spans="1:7" x14ac:dyDescent="0.35">
      <c r="A5593" t="s">
        <v>1262</v>
      </c>
      <c r="B5593" t="s">
        <v>1243</v>
      </c>
      <c r="C5593" t="s">
        <v>992</v>
      </c>
      <c r="D5593">
        <v>4</v>
      </c>
      <c r="E5593">
        <v>34500</v>
      </c>
      <c r="F5593">
        <v>8850600</v>
      </c>
      <c r="G5593" s="1">
        <f t="shared" si="87"/>
        <v>885.06</v>
      </c>
    </row>
    <row r="5594" spans="1:7" x14ac:dyDescent="0.35">
      <c r="A5594" t="s">
        <v>1262</v>
      </c>
      <c r="B5594" t="s">
        <v>1243</v>
      </c>
      <c r="C5594" t="s">
        <v>992</v>
      </c>
      <c r="D5594">
        <v>4</v>
      </c>
      <c r="E5594">
        <v>265456.97489700001</v>
      </c>
      <c r="F5594">
        <v>198606376.60962999</v>
      </c>
      <c r="G5594" s="1">
        <f t="shared" si="87"/>
        <v>19860.637660962999</v>
      </c>
    </row>
    <row r="5595" spans="1:7" x14ac:dyDescent="0.35">
      <c r="A5595" t="s">
        <v>1262</v>
      </c>
      <c r="B5595" t="s">
        <v>1243</v>
      </c>
      <c r="C5595" t="s">
        <v>992</v>
      </c>
      <c r="D5595">
        <v>5</v>
      </c>
      <c r="E5595">
        <v>3240</v>
      </c>
      <c r="F5595">
        <v>204300</v>
      </c>
      <c r="G5595" s="1">
        <f t="shared" si="87"/>
        <v>20.43</v>
      </c>
    </row>
    <row r="5596" spans="1:7" x14ac:dyDescent="0.35">
      <c r="A5596" t="s">
        <v>1262</v>
      </c>
      <c r="B5596" t="s">
        <v>1243</v>
      </c>
      <c r="C5596" t="s">
        <v>992</v>
      </c>
      <c r="D5596">
        <v>4</v>
      </c>
      <c r="E5596">
        <v>600</v>
      </c>
      <c r="F5596">
        <v>16200</v>
      </c>
      <c r="G5596" s="1">
        <f t="shared" si="87"/>
        <v>1.62</v>
      </c>
    </row>
    <row r="5597" spans="1:7" x14ac:dyDescent="0.35">
      <c r="A5597" t="s">
        <v>1262</v>
      </c>
      <c r="B5597" t="s">
        <v>1243</v>
      </c>
      <c r="C5597" t="s">
        <v>992</v>
      </c>
      <c r="D5597">
        <v>4</v>
      </c>
      <c r="E5597">
        <v>180</v>
      </c>
      <c r="F5597">
        <v>1800</v>
      </c>
      <c r="G5597" s="1">
        <f t="shared" si="87"/>
        <v>0.18</v>
      </c>
    </row>
    <row r="5598" spans="1:7" x14ac:dyDescent="0.35">
      <c r="A5598" t="s">
        <v>1262</v>
      </c>
      <c r="B5598" t="s">
        <v>1243</v>
      </c>
      <c r="C5598" t="s">
        <v>992</v>
      </c>
      <c r="D5598">
        <v>4</v>
      </c>
      <c r="E5598">
        <v>180</v>
      </c>
      <c r="F5598">
        <v>1800</v>
      </c>
      <c r="G5598" s="1">
        <f t="shared" si="87"/>
        <v>0.18</v>
      </c>
    </row>
    <row r="5599" spans="1:7" x14ac:dyDescent="0.35">
      <c r="A5599" t="s">
        <v>1262</v>
      </c>
      <c r="B5599" t="s">
        <v>1243</v>
      </c>
      <c r="C5599" t="s">
        <v>992</v>
      </c>
      <c r="D5599">
        <v>5</v>
      </c>
      <c r="E5599">
        <v>2940</v>
      </c>
      <c r="F5599">
        <v>123300</v>
      </c>
      <c r="G5599" s="1">
        <f t="shared" si="87"/>
        <v>12.33</v>
      </c>
    </row>
    <row r="5600" spans="1:7" x14ac:dyDescent="0.35">
      <c r="A5600" t="s">
        <v>1262</v>
      </c>
      <c r="B5600" t="s">
        <v>1243</v>
      </c>
      <c r="C5600" t="s">
        <v>992</v>
      </c>
      <c r="D5600">
        <v>4</v>
      </c>
      <c r="E5600">
        <v>720</v>
      </c>
      <c r="F5600">
        <v>15300</v>
      </c>
      <c r="G5600" s="1">
        <f t="shared" si="87"/>
        <v>1.53</v>
      </c>
    </row>
    <row r="5601" spans="1:7" x14ac:dyDescent="0.35">
      <c r="A5601" t="s">
        <v>1262</v>
      </c>
      <c r="B5601" t="s">
        <v>1243</v>
      </c>
      <c r="C5601" t="s">
        <v>992</v>
      </c>
      <c r="D5601">
        <v>5</v>
      </c>
      <c r="E5601">
        <v>3180</v>
      </c>
      <c r="F5601">
        <v>123300</v>
      </c>
      <c r="G5601" s="1">
        <f t="shared" si="87"/>
        <v>12.33</v>
      </c>
    </row>
    <row r="5602" spans="1:7" x14ac:dyDescent="0.35">
      <c r="A5602" t="s">
        <v>1262</v>
      </c>
      <c r="B5602" t="s">
        <v>1243</v>
      </c>
      <c r="C5602" t="s">
        <v>992</v>
      </c>
      <c r="D5602">
        <v>5</v>
      </c>
      <c r="E5602">
        <v>120</v>
      </c>
      <c r="F5602">
        <v>900</v>
      </c>
      <c r="G5602" s="1">
        <f t="shared" si="87"/>
        <v>0.09</v>
      </c>
    </row>
    <row r="5603" spans="1:7" x14ac:dyDescent="0.35">
      <c r="A5603" t="s">
        <v>1262</v>
      </c>
      <c r="B5603" t="s">
        <v>1243</v>
      </c>
      <c r="C5603" t="s">
        <v>992</v>
      </c>
      <c r="D5603">
        <v>5</v>
      </c>
      <c r="E5603">
        <v>4080</v>
      </c>
      <c r="F5603">
        <v>161100</v>
      </c>
      <c r="G5603" s="1">
        <f t="shared" si="87"/>
        <v>16.11</v>
      </c>
    </row>
    <row r="5604" spans="1:7" x14ac:dyDescent="0.35">
      <c r="A5604" t="s">
        <v>1262</v>
      </c>
      <c r="B5604" t="s">
        <v>1243</v>
      </c>
      <c r="C5604" t="s">
        <v>992</v>
      </c>
      <c r="D5604">
        <v>5</v>
      </c>
      <c r="E5604">
        <v>2940</v>
      </c>
      <c r="F5604">
        <v>142200</v>
      </c>
      <c r="G5604" s="1">
        <f t="shared" si="87"/>
        <v>14.22</v>
      </c>
    </row>
    <row r="5605" spans="1:7" x14ac:dyDescent="0.35">
      <c r="A5605" t="s">
        <v>1262</v>
      </c>
      <c r="B5605" t="s">
        <v>1243</v>
      </c>
      <c r="C5605" t="s">
        <v>992</v>
      </c>
      <c r="D5605">
        <v>4</v>
      </c>
      <c r="E5605">
        <v>600</v>
      </c>
      <c r="F5605">
        <v>13500</v>
      </c>
      <c r="G5605" s="1">
        <f t="shared" si="87"/>
        <v>1.35</v>
      </c>
    </row>
    <row r="5606" spans="1:7" x14ac:dyDescent="0.35">
      <c r="A5606" t="s">
        <v>1262</v>
      </c>
      <c r="B5606" t="s">
        <v>1243</v>
      </c>
      <c r="C5606" t="s">
        <v>992</v>
      </c>
      <c r="D5606">
        <v>4</v>
      </c>
      <c r="E5606">
        <v>420</v>
      </c>
      <c r="F5606">
        <v>7200</v>
      </c>
      <c r="G5606" s="1">
        <f t="shared" si="87"/>
        <v>0.72</v>
      </c>
    </row>
    <row r="5607" spans="1:7" x14ac:dyDescent="0.35">
      <c r="A5607" t="s">
        <v>1262</v>
      </c>
      <c r="B5607" t="s">
        <v>1243</v>
      </c>
      <c r="C5607" t="s">
        <v>992</v>
      </c>
      <c r="D5607">
        <v>4</v>
      </c>
      <c r="E5607">
        <v>120</v>
      </c>
      <c r="F5607">
        <v>900</v>
      </c>
      <c r="G5607" s="1">
        <f t="shared" si="87"/>
        <v>0.09</v>
      </c>
    </row>
    <row r="5608" spans="1:7" x14ac:dyDescent="0.35">
      <c r="A5608" t="s">
        <v>1262</v>
      </c>
      <c r="B5608" t="s">
        <v>1243</v>
      </c>
      <c r="C5608" t="s">
        <v>992</v>
      </c>
      <c r="D5608">
        <v>4</v>
      </c>
      <c r="E5608">
        <v>180</v>
      </c>
      <c r="F5608">
        <v>1800</v>
      </c>
      <c r="G5608" s="1">
        <f t="shared" si="87"/>
        <v>0.18</v>
      </c>
    </row>
    <row r="5609" spans="1:7" x14ac:dyDescent="0.35">
      <c r="A5609" t="s">
        <v>1262</v>
      </c>
      <c r="B5609" t="s">
        <v>1243</v>
      </c>
      <c r="C5609" t="s">
        <v>992</v>
      </c>
      <c r="D5609">
        <v>5</v>
      </c>
      <c r="E5609">
        <v>27120</v>
      </c>
      <c r="F5609">
        <v>3786300</v>
      </c>
      <c r="G5609" s="1">
        <f t="shared" si="87"/>
        <v>378.63</v>
      </c>
    </row>
    <row r="5610" spans="1:7" x14ac:dyDescent="0.35">
      <c r="A5610" t="s">
        <v>1262</v>
      </c>
      <c r="B5610" t="s">
        <v>1243</v>
      </c>
      <c r="C5610" t="s">
        <v>992</v>
      </c>
      <c r="D5610">
        <v>5</v>
      </c>
      <c r="E5610">
        <v>3900</v>
      </c>
      <c r="F5610">
        <v>217800</v>
      </c>
      <c r="G5610" s="1">
        <f t="shared" si="87"/>
        <v>21.78</v>
      </c>
    </row>
    <row r="5611" spans="1:7" x14ac:dyDescent="0.35">
      <c r="A5611" t="s">
        <v>1262</v>
      </c>
      <c r="B5611" t="s">
        <v>1243</v>
      </c>
      <c r="C5611" t="s">
        <v>992</v>
      </c>
      <c r="D5611">
        <v>4</v>
      </c>
      <c r="E5611">
        <v>120</v>
      </c>
      <c r="F5611">
        <v>900</v>
      </c>
      <c r="G5611" s="1">
        <f t="shared" si="87"/>
        <v>0.09</v>
      </c>
    </row>
    <row r="5612" spans="1:7" x14ac:dyDescent="0.35">
      <c r="A5612" t="s">
        <v>1262</v>
      </c>
      <c r="B5612" t="s">
        <v>1243</v>
      </c>
      <c r="C5612" t="s">
        <v>992</v>
      </c>
      <c r="D5612">
        <v>5</v>
      </c>
      <c r="E5612">
        <v>120</v>
      </c>
      <c r="F5612">
        <v>900</v>
      </c>
      <c r="G5612" s="1">
        <f t="shared" si="87"/>
        <v>0.09</v>
      </c>
    </row>
    <row r="5613" spans="1:7" x14ac:dyDescent="0.35">
      <c r="A5613" t="s">
        <v>1262</v>
      </c>
      <c r="B5613" t="s">
        <v>1243</v>
      </c>
      <c r="C5613" t="s">
        <v>992</v>
      </c>
      <c r="D5613">
        <v>4</v>
      </c>
      <c r="E5613">
        <v>120</v>
      </c>
      <c r="F5613">
        <v>900</v>
      </c>
      <c r="G5613" s="1">
        <f t="shared" si="87"/>
        <v>0.09</v>
      </c>
    </row>
    <row r="5614" spans="1:7" x14ac:dyDescent="0.35">
      <c r="A5614" t="s">
        <v>1262</v>
      </c>
      <c r="B5614" t="s">
        <v>1243</v>
      </c>
      <c r="C5614" t="s">
        <v>992</v>
      </c>
      <c r="D5614">
        <v>5</v>
      </c>
      <c r="E5614">
        <v>120</v>
      </c>
      <c r="F5614">
        <v>900</v>
      </c>
      <c r="G5614" s="1">
        <f t="shared" si="87"/>
        <v>0.09</v>
      </c>
    </row>
    <row r="5615" spans="1:7" x14ac:dyDescent="0.35">
      <c r="A5615" t="s">
        <v>1262</v>
      </c>
      <c r="B5615" t="s">
        <v>1243</v>
      </c>
      <c r="C5615" t="s">
        <v>992</v>
      </c>
      <c r="D5615">
        <v>4</v>
      </c>
      <c r="E5615">
        <v>2160</v>
      </c>
      <c r="F5615">
        <v>76500</v>
      </c>
      <c r="G5615" s="1">
        <f t="shared" si="87"/>
        <v>7.65</v>
      </c>
    </row>
    <row r="5616" spans="1:7" x14ac:dyDescent="0.35">
      <c r="A5616" t="s">
        <v>1262</v>
      </c>
      <c r="B5616" t="s">
        <v>1243</v>
      </c>
      <c r="C5616" t="s">
        <v>992</v>
      </c>
      <c r="D5616">
        <v>5</v>
      </c>
      <c r="E5616">
        <v>120</v>
      </c>
      <c r="F5616">
        <v>900</v>
      </c>
      <c r="G5616" s="1">
        <f t="shared" si="87"/>
        <v>0.09</v>
      </c>
    </row>
    <row r="5617" spans="1:7" x14ac:dyDescent="0.35">
      <c r="A5617" t="s">
        <v>1262</v>
      </c>
      <c r="B5617" t="s">
        <v>1243</v>
      </c>
      <c r="C5617" t="s">
        <v>992</v>
      </c>
      <c r="D5617">
        <v>5</v>
      </c>
      <c r="E5617">
        <v>120</v>
      </c>
      <c r="F5617">
        <v>900</v>
      </c>
      <c r="G5617" s="1">
        <f t="shared" si="87"/>
        <v>0.09</v>
      </c>
    </row>
    <row r="5618" spans="1:7" x14ac:dyDescent="0.35">
      <c r="A5618" t="s">
        <v>1262</v>
      </c>
      <c r="B5618" t="s">
        <v>1243</v>
      </c>
      <c r="C5618" t="s">
        <v>992</v>
      </c>
      <c r="D5618">
        <v>4</v>
      </c>
      <c r="E5618">
        <v>1620</v>
      </c>
      <c r="F5618">
        <v>73800</v>
      </c>
      <c r="G5618" s="1">
        <f t="shared" si="87"/>
        <v>7.38</v>
      </c>
    </row>
    <row r="5619" spans="1:7" x14ac:dyDescent="0.35">
      <c r="A5619" t="s">
        <v>1262</v>
      </c>
      <c r="B5619" t="s">
        <v>1243</v>
      </c>
      <c r="C5619" t="s">
        <v>992</v>
      </c>
      <c r="D5619">
        <v>4</v>
      </c>
      <c r="E5619">
        <v>240</v>
      </c>
      <c r="F5619">
        <v>2700</v>
      </c>
      <c r="G5619" s="1">
        <f t="shared" si="87"/>
        <v>0.27</v>
      </c>
    </row>
    <row r="5620" spans="1:7" x14ac:dyDescent="0.35">
      <c r="A5620" t="s">
        <v>1262</v>
      </c>
      <c r="B5620" t="s">
        <v>1243</v>
      </c>
      <c r="C5620" t="s">
        <v>992</v>
      </c>
      <c r="D5620">
        <v>4</v>
      </c>
      <c r="E5620">
        <v>6000</v>
      </c>
      <c r="F5620">
        <v>673200</v>
      </c>
      <c r="G5620" s="1">
        <f t="shared" si="87"/>
        <v>67.319999999999993</v>
      </c>
    </row>
    <row r="5621" spans="1:7" x14ac:dyDescent="0.35">
      <c r="A5621" t="s">
        <v>1262</v>
      </c>
      <c r="B5621" t="s">
        <v>1243</v>
      </c>
      <c r="C5621" t="s">
        <v>992</v>
      </c>
      <c r="D5621">
        <v>4</v>
      </c>
      <c r="E5621">
        <v>300</v>
      </c>
      <c r="F5621">
        <v>4500</v>
      </c>
      <c r="G5621" s="1">
        <f t="shared" si="87"/>
        <v>0.45</v>
      </c>
    </row>
    <row r="5622" spans="1:7" x14ac:dyDescent="0.35">
      <c r="A5622" t="s">
        <v>1262</v>
      </c>
      <c r="B5622" t="s">
        <v>1243</v>
      </c>
      <c r="C5622" t="s">
        <v>992</v>
      </c>
      <c r="D5622">
        <v>4</v>
      </c>
      <c r="E5622">
        <v>120</v>
      </c>
      <c r="F5622">
        <v>900</v>
      </c>
      <c r="G5622" s="1">
        <f t="shared" si="87"/>
        <v>0.09</v>
      </c>
    </row>
    <row r="5623" spans="1:7" x14ac:dyDescent="0.35">
      <c r="A5623" t="s">
        <v>1262</v>
      </c>
      <c r="B5623" t="s">
        <v>1243</v>
      </c>
      <c r="C5623" t="s">
        <v>992</v>
      </c>
      <c r="D5623">
        <v>4</v>
      </c>
      <c r="E5623">
        <v>120</v>
      </c>
      <c r="F5623">
        <v>900</v>
      </c>
      <c r="G5623" s="1">
        <f t="shared" si="87"/>
        <v>0.09</v>
      </c>
    </row>
    <row r="5624" spans="1:7" x14ac:dyDescent="0.35">
      <c r="A5624" t="s">
        <v>1262</v>
      </c>
      <c r="B5624" t="s">
        <v>1243</v>
      </c>
      <c r="C5624" t="s">
        <v>992</v>
      </c>
      <c r="D5624">
        <v>4</v>
      </c>
      <c r="E5624">
        <v>600</v>
      </c>
      <c r="F5624">
        <v>11700</v>
      </c>
      <c r="G5624" s="1">
        <f t="shared" si="87"/>
        <v>1.17</v>
      </c>
    </row>
    <row r="5625" spans="1:7" x14ac:dyDescent="0.35">
      <c r="A5625" t="s">
        <v>1262</v>
      </c>
      <c r="B5625" t="s">
        <v>1243</v>
      </c>
      <c r="C5625" t="s">
        <v>992</v>
      </c>
      <c r="D5625">
        <v>4</v>
      </c>
      <c r="E5625">
        <v>2940</v>
      </c>
      <c r="F5625">
        <v>143100</v>
      </c>
      <c r="G5625" s="1">
        <f t="shared" si="87"/>
        <v>14.31</v>
      </c>
    </row>
    <row r="5626" spans="1:7" x14ac:dyDescent="0.35">
      <c r="A5626" t="s">
        <v>1262</v>
      </c>
      <c r="B5626" t="s">
        <v>1243</v>
      </c>
      <c r="C5626" t="s">
        <v>992</v>
      </c>
      <c r="D5626">
        <v>4</v>
      </c>
      <c r="E5626">
        <v>180</v>
      </c>
      <c r="F5626">
        <v>1800</v>
      </c>
      <c r="G5626" s="1">
        <f t="shared" si="87"/>
        <v>0.18</v>
      </c>
    </row>
    <row r="5627" spans="1:7" x14ac:dyDescent="0.35">
      <c r="A5627" t="s">
        <v>1262</v>
      </c>
      <c r="B5627" t="s">
        <v>1243</v>
      </c>
      <c r="C5627" t="s">
        <v>992</v>
      </c>
      <c r="D5627">
        <v>5</v>
      </c>
      <c r="E5627">
        <v>120</v>
      </c>
      <c r="F5627">
        <v>900</v>
      </c>
      <c r="G5627" s="1">
        <f t="shared" si="87"/>
        <v>0.09</v>
      </c>
    </row>
    <row r="5628" spans="1:7" x14ac:dyDescent="0.35">
      <c r="A5628" t="s">
        <v>1262</v>
      </c>
      <c r="B5628" t="s">
        <v>1243</v>
      </c>
      <c r="C5628" t="s">
        <v>992</v>
      </c>
      <c r="D5628">
        <v>5</v>
      </c>
      <c r="E5628">
        <v>2400</v>
      </c>
      <c r="F5628">
        <v>110700</v>
      </c>
      <c r="G5628" s="1">
        <f t="shared" si="87"/>
        <v>11.07</v>
      </c>
    </row>
    <row r="5629" spans="1:7" x14ac:dyDescent="0.35">
      <c r="A5629" t="s">
        <v>1262</v>
      </c>
      <c r="B5629" t="s">
        <v>1243</v>
      </c>
      <c r="C5629" t="s">
        <v>992</v>
      </c>
      <c r="D5629">
        <v>5</v>
      </c>
      <c r="E5629">
        <v>480</v>
      </c>
      <c r="F5629">
        <v>8100</v>
      </c>
      <c r="G5629" s="1">
        <f t="shared" si="87"/>
        <v>0.81</v>
      </c>
    </row>
    <row r="5630" spans="1:7" x14ac:dyDescent="0.35">
      <c r="A5630" t="s">
        <v>1262</v>
      </c>
      <c r="B5630" t="s">
        <v>1243</v>
      </c>
      <c r="C5630" t="s">
        <v>992</v>
      </c>
      <c r="D5630">
        <v>4</v>
      </c>
      <c r="E5630">
        <v>1140</v>
      </c>
      <c r="F5630">
        <v>43200</v>
      </c>
      <c r="G5630" s="1">
        <f t="shared" si="87"/>
        <v>4.32</v>
      </c>
    </row>
    <row r="5631" spans="1:7" x14ac:dyDescent="0.35">
      <c r="A5631" t="s">
        <v>1262</v>
      </c>
      <c r="B5631" t="s">
        <v>1243</v>
      </c>
      <c r="C5631" t="s">
        <v>992</v>
      </c>
      <c r="D5631">
        <v>4</v>
      </c>
      <c r="E5631">
        <v>300</v>
      </c>
      <c r="F5631">
        <v>3600</v>
      </c>
      <c r="G5631" s="1">
        <f t="shared" si="87"/>
        <v>0.36</v>
      </c>
    </row>
    <row r="5632" spans="1:7" x14ac:dyDescent="0.35">
      <c r="A5632" t="s">
        <v>1262</v>
      </c>
      <c r="B5632" t="s">
        <v>1243</v>
      </c>
      <c r="C5632" t="s">
        <v>992</v>
      </c>
      <c r="D5632">
        <v>5</v>
      </c>
      <c r="E5632">
        <v>2760</v>
      </c>
      <c r="F5632">
        <v>129600</v>
      </c>
      <c r="G5632" s="1">
        <f t="shared" si="87"/>
        <v>12.96</v>
      </c>
    </row>
    <row r="5633" spans="1:7" x14ac:dyDescent="0.35">
      <c r="A5633" t="s">
        <v>1262</v>
      </c>
      <c r="B5633" t="s">
        <v>1243</v>
      </c>
      <c r="C5633" t="s">
        <v>992</v>
      </c>
      <c r="D5633">
        <v>5</v>
      </c>
      <c r="E5633">
        <v>6600</v>
      </c>
      <c r="F5633">
        <v>598500</v>
      </c>
      <c r="G5633" s="1">
        <f t="shared" si="87"/>
        <v>59.85</v>
      </c>
    </row>
    <row r="5634" spans="1:7" x14ac:dyDescent="0.35">
      <c r="A5634" t="s">
        <v>1262</v>
      </c>
      <c r="B5634" t="s">
        <v>1243</v>
      </c>
      <c r="C5634" t="s">
        <v>992</v>
      </c>
      <c r="D5634">
        <v>5</v>
      </c>
      <c r="E5634">
        <v>2880</v>
      </c>
      <c r="F5634">
        <v>133200</v>
      </c>
      <c r="G5634" s="1">
        <f t="shared" si="87"/>
        <v>13.32</v>
      </c>
    </row>
    <row r="5635" spans="1:7" x14ac:dyDescent="0.35">
      <c r="A5635" t="s">
        <v>1262</v>
      </c>
      <c r="B5635" t="s">
        <v>1243</v>
      </c>
      <c r="C5635" t="s">
        <v>992</v>
      </c>
      <c r="D5635">
        <v>4</v>
      </c>
      <c r="E5635">
        <v>420</v>
      </c>
      <c r="F5635">
        <v>7200</v>
      </c>
      <c r="G5635" s="1">
        <f t="shared" ref="G5635:G5698" si="88">+F5635/10000</f>
        <v>0.72</v>
      </c>
    </row>
    <row r="5636" spans="1:7" x14ac:dyDescent="0.35">
      <c r="A5636" t="s">
        <v>1262</v>
      </c>
      <c r="B5636" t="s">
        <v>1243</v>
      </c>
      <c r="C5636" t="s">
        <v>992</v>
      </c>
      <c r="D5636">
        <v>4</v>
      </c>
      <c r="E5636">
        <v>180</v>
      </c>
      <c r="F5636">
        <v>1800</v>
      </c>
      <c r="G5636" s="1">
        <f t="shared" si="88"/>
        <v>0.18</v>
      </c>
    </row>
    <row r="5637" spans="1:7" x14ac:dyDescent="0.35">
      <c r="A5637" t="s">
        <v>1262</v>
      </c>
      <c r="B5637" t="s">
        <v>1243</v>
      </c>
      <c r="C5637" t="s">
        <v>992</v>
      </c>
      <c r="D5637">
        <v>5</v>
      </c>
      <c r="E5637">
        <v>120</v>
      </c>
      <c r="F5637">
        <v>900</v>
      </c>
      <c r="G5637" s="1">
        <f t="shared" si="88"/>
        <v>0.09</v>
      </c>
    </row>
    <row r="5638" spans="1:7" x14ac:dyDescent="0.35">
      <c r="A5638" t="s">
        <v>1262</v>
      </c>
      <c r="B5638" t="s">
        <v>1243</v>
      </c>
      <c r="C5638" t="s">
        <v>992</v>
      </c>
      <c r="D5638">
        <v>5</v>
      </c>
      <c r="E5638">
        <v>120</v>
      </c>
      <c r="F5638">
        <v>900</v>
      </c>
      <c r="G5638" s="1">
        <f t="shared" si="88"/>
        <v>0.09</v>
      </c>
    </row>
    <row r="5639" spans="1:7" x14ac:dyDescent="0.35">
      <c r="A5639" t="s">
        <v>1262</v>
      </c>
      <c r="B5639" t="s">
        <v>1243</v>
      </c>
      <c r="C5639" t="s">
        <v>992</v>
      </c>
      <c r="D5639">
        <v>4</v>
      </c>
      <c r="E5639">
        <v>180</v>
      </c>
      <c r="F5639">
        <v>1800</v>
      </c>
      <c r="G5639" s="1">
        <f t="shared" si="88"/>
        <v>0.18</v>
      </c>
    </row>
    <row r="5640" spans="1:7" x14ac:dyDescent="0.35">
      <c r="A5640" t="s">
        <v>1262</v>
      </c>
      <c r="B5640" t="s">
        <v>1243</v>
      </c>
      <c r="C5640" t="s">
        <v>992</v>
      </c>
      <c r="D5640">
        <v>4</v>
      </c>
      <c r="E5640">
        <v>480</v>
      </c>
      <c r="F5640">
        <v>8100</v>
      </c>
      <c r="G5640" s="1">
        <f t="shared" si="88"/>
        <v>0.81</v>
      </c>
    </row>
    <row r="5641" spans="1:7" x14ac:dyDescent="0.35">
      <c r="A5641" t="s">
        <v>1262</v>
      </c>
      <c r="B5641" t="s">
        <v>1243</v>
      </c>
      <c r="C5641" t="s">
        <v>992</v>
      </c>
      <c r="D5641">
        <v>4</v>
      </c>
      <c r="E5641">
        <v>420</v>
      </c>
      <c r="F5641">
        <v>6300</v>
      </c>
      <c r="G5641" s="1">
        <f t="shared" si="88"/>
        <v>0.63</v>
      </c>
    </row>
    <row r="5642" spans="1:7" x14ac:dyDescent="0.35">
      <c r="A5642" t="s">
        <v>1262</v>
      </c>
      <c r="B5642" t="s">
        <v>1243</v>
      </c>
      <c r="C5642" t="s">
        <v>992</v>
      </c>
      <c r="D5642">
        <v>5</v>
      </c>
      <c r="E5642">
        <v>660</v>
      </c>
      <c r="F5642">
        <v>17100</v>
      </c>
      <c r="G5642" s="1">
        <f t="shared" si="88"/>
        <v>1.71</v>
      </c>
    </row>
    <row r="5643" spans="1:7" x14ac:dyDescent="0.35">
      <c r="A5643" t="s">
        <v>1262</v>
      </c>
      <c r="B5643" t="s">
        <v>1243</v>
      </c>
      <c r="C5643" t="s">
        <v>992</v>
      </c>
      <c r="D5643">
        <v>4</v>
      </c>
      <c r="E5643">
        <v>420</v>
      </c>
      <c r="F5643">
        <v>7200</v>
      </c>
      <c r="G5643" s="1">
        <f t="shared" si="88"/>
        <v>0.72</v>
      </c>
    </row>
    <row r="5644" spans="1:7" x14ac:dyDescent="0.35">
      <c r="A5644" t="s">
        <v>1262</v>
      </c>
      <c r="B5644" t="s">
        <v>1243</v>
      </c>
      <c r="C5644" t="s">
        <v>992</v>
      </c>
      <c r="D5644">
        <v>5</v>
      </c>
      <c r="E5644">
        <v>120</v>
      </c>
      <c r="F5644">
        <v>900</v>
      </c>
      <c r="G5644" s="1">
        <f t="shared" si="88"/>
        <v>0.09</v>
      </c>
    </row>
    <row r="5645" spans="1:7" x14ac:dyDescent="0.35">
      <c r="A5645" t="s">
        <v>1262</v>
      </c>
      <c r="B5645" t="s">
        <v>1243</v>
      </c>
      <c r="C5645" t="s">
        <v>992</v>
      </c>
      <c r="D5645">
        <v>4</v>
      </c>
      <c r="E5645">
        <v>720</v>
      </c>
      <c r="F5645">
        <v>17100</v>
      </c>
      <c r="G5645" s="1">
        <f t="shared" si="88"/>
        <v>1.71</v>
      </c>
    </row>
    <row r="5646" spans="1:7" x14ac:dyDescent="0.35">
      <c r="A5646" t="s">
        <v>1262</v>
      </c>
      <c r="B5646" t="s">
        <v>1243</v>
      </c>
      <c r="C5646" t="s">
        <v>992</v>
      </c>
      <c r="D5646">
        <v>5</v>
      </c>
      <c r="E5646">
        <v>2940</v>
      </c>
      <c r="F5646">
        <v>145800</v>
      </c>
      <c r="G5646" s="1">
        <f t="shared" si="88"/>
        <v>14.58</v>
      </c>
    </row>
    <row r="5647" spans="1:7" x14ac:dyDescent="0.35">
      <c r="A5647" t="s">
        <v>1262</v>
      </c>
      <c r="B5647" t="s">
        <v>1243</v>
      </c>
      <c r="C5647" t="s">
        <v>992</v>
      </c>
      <c r="D5647">
        <v>5</v>
      </c>
      <c r="E5647">
        <v>1800</v>
      </c>
      <c r="F5647">
        <v>97200</v>
      </c>
      <c r="G5647" s="1">
        <f t="shared" si="88"/>
        <v>9.7200000000000006</v>
      </c>
    </row>
    <row r="5648" spans="1:7" x14ac:dyDescent="0.35">
      <c r="A5648" t="s">
        <v>1262</v>
      </c>
      <c r="B5648" t="s">
        <v>1243</v>
      </c>
      <c r="C5648" t="s">
        <v>992</v>
      </c>
      <c r="D5648">
        <v>4</v>
      </c>
      <c r="E5648">
        <v>360</v>
      </c>
      <c r="F5648">
        <v>4500</v>
      </c>
      <c r="G5648" s="1">
        <f t="shared" si="88"/>
        <v>0.45</v>
      </c>
    </row>
    <row r="5649" spans="1:7" x14ac:dyDescent="0.35">
      <c r="A5649" t="s">
        <v>1262</v>
      </c>
      <c r="B5649" t="s">
        <v>1243</v>
      </c>
      <c r="C5649" t="s">
        <v>992</v>
      </c>
      <c r="D5649">
        <v>4</v>
      </c>
      <c r="E5649">
        <v>12480</v>
      </c>
      <c r="F5649">
        <v>2034900</v>
      </c>
      <c r="G5649" s="1">
        <f t="shared" si="88"/>
        <v>203.49</v>
      </c>
    </row>
    <row r="5650" spans="1:7" x14ac:dyDescent="0.35">
      <c r="A5650" t="s">
        <v>1262</v>
      </c>
      <c r="B5650" t="s">
        <v>1243</v>
      </c>
      <c r="C5650" t="s">
        <v>992</v>
      </c>
      <c r="D5650">
        <v>5</v>
      </c>
      <c r="E5650">
        <v>3180</v>
      </c>
      <c r="F5650">
        <v>141300</v>
      </c>
      <c r="G5650" s="1">
        <f t="shared" si="88"/>
        <v>14.13</v>
      </c>
    </row>
    <row r="5651" spans="1:7" x14ac:dyDescent="0.35">
      <c r="A5651" t="s">
        <v>1262</v>
      </c>
      <c r="B5651" t="s">
        <v>1243</v>
      </c>
      <c r="C5651" t="s">
        <v>992</v>
      </c>
      <c r="D5651">
        <v>4</v>
      </c>
      <c r="E5651">
        <v>660</v>
      </c>
      <c r="F5651">
        <v>12600</v>
      </c>
      <c r="G5651" s="1">
        <f t="shared" si="88"/>
        <v>1.26</v>
      </c>
    </row>
    <row r="5652" spans="1:7" x14ac:dyDescent="0.35">
      <c r="A5652" t="s">
        <v>1262</v>
      </c>
      <c r="B5652" t="s">
        <v>1243</v>
      </c>
      <c r="C5652" t="s">
        <v>992</v>
      </c>
      <c r="D5652">
        <v>4</v>
      </c>
      <c r="E5652">
        <v>77280</v>
      </c>
      <c r="F5652">
        <v>16692300</v>
      </c>
      <c r="G5652" s="1">
        <f t="shared" si="88"/>
        <v>1669.23</v>
      </c>
    </row>
    <row r="5653" spans="1:7" x14ac:dyDescent="0.35">
      <c r="A5653" t="s">
        <v>1262</v>
      </c>
      <c r="B5653" t="s">
        <v>1243</v>
      </c>
      <c r="C5653" t="s">
        <v>992</v>
      </c>
      <c r="D5653">
        <v>5</v>
      </c>
      <c r="E5653">
        <v>5340</v>
      </c>
      <c r="F5653">
        <v>249300</v>
      </c>
      <c r="G5653" s="1">
        <f t="shared" si="88"/>
        <v>24.93</v>
      </c>
    </row>
    <row r="5654" spans="1:7" x14ac:dyDescent="0.35">
      <c r="A5654" t="s">
        <v>1262</v>
      </c>
      <c r="B5654" t="s">
        <v>1243</v>
      </c>
      <c r="C5654" t="s">
        <v>992</v>
      </c>
      <c r="D5654">
        <v>4</v>
      </c>
      <c r="E5654">
        <v>1140</v>
      </c>
      <c r="F5654">
        <v>38700</v>
      </c>
      <c r="G5654" s="1">
        <f t="shared" si="88"/>
        <v>3.87</v>
      </c>
    </row>
    <row r="5655" spans="1:7" x14ac:dyDescent="0.35">
      <c r="A5655" t="s">
        <v>1262</v>
      </c>
      <c r="B5655" t="s">
        <v>1243</v>
      </c>
      <c r="C5655" t="s">
        <v>992</v>
      </c>
      <c r="D5655">
        <v>5</v>
      </c>
      <c r="E5655">
        <v>180</v>
      </c>
      <c r="F5655">
        <v>1800</v>
      </c>
      <c r="G5655" s="1">
        <f t="shared" si="88"/>
        <v>0.18</v>
      </c>
    </row>
    <row r="5656" spans="1:7" x14ac:dyDescent="0.35">
      <c r="A5656" t="s">
        <v>1262</v>
      </c>
      <c r="B5656" t="s">
        <v>1243</v>
      </c>
      <c r="C5656" t="s">
        <v>992</v>
      </c>
      <c r="D5656">
        <v>4</v>
      </c>
      <c r="E5656">
        <v>240</v>
      </c>
      <c r="F5656">
        <v>2700</v>
      </c>
      <c r="G5656" s="1">
        <f t="shared" si="88"/>
        <v>0.27</v>
      </c>
    </row>
    <row r="5657" spans="1:7" x14ac:dyDescent="0.35">
      <c r="A5657" t="s">
        <v>1262</v>
      </c>
      <c r="B5657" t="s">
        <v>1243</v>
      </c>
      <c r="C5657" t="s">
        <v>992</v>
      </c>
      <c r="D5657">
        <v>4</v>
      </c>
      <c r="E5657">
        <v>86460</v>
      </c>
      <c r="F5657">
        <v>42293700</v>
      </c>
      <c r="G5657" s="1">
        <f t="shared" si="88"/>
        <v>4229.37</v>
      </c>
    </row>
    <row r="5658" spans="1:7" x14ac:dyDescent="0.35">
      <c r="A5658" t="s">
        <v>1262</v>
      </c>
      <c r="B5658" t="s">
        <v>1243</v>
      </c>
      <c r="C5658" t="s">
        <v>992</v>
      </c>
      <c r="D5658">
        <v>4</v>
      </c>
      <c r="E5658">
        <v>360</v>
      </c>
      <c r="F5658">
        <v>4500</v>
      </c>
      <c r="G5658" s="1">
        <f t="shared" si="88"/>
        <v>0.45</v>
      </c>
    </row>
    <row r="5659" spans="1:7" x14ac:dyDescent="0.35">
      <c r="A5659" t="s">
        <v>1262</v>
      </c>
      <c r="B5659" t="s">
        <v>1243</v>
      </c>
      <c r="C5659" t="s">
        <v>992</v>
      </c>
      <c r="D5659">
        <v>4</v>
      </c>
      <c r="E5659">
        <v>540</v>
      </c>
      <c r="F5659">
        <v>16200</v>
      </c>
      <c r="G5659" s="1">
        <f t="shared" si="88"/>
        <v>1.62</v>
      </c>
    </row>
    <row r="5660" spans="1:7" x14ac:dyDescent="0.35">
      <c r="A5660" t="s">
        <v>1262</v>
      </c>
      <c r="B5660" t="s">
        <v>1243</v>
      </c>
      <c r="C5660" t="s">
        <v>992</v>
      </c>
      <c r="D5660">
        <v>4</v>
      </c>
      <c r="E5660">
        <v>480</v>
      </c>
      <c r="F5660">
        <v>8100</v>
      </c>
      <c r="G5660" s="1">
        <f t="shared" si="88"/>
        <v>0.81</v>
      </c>
    </row>
    <row r="5661" spans="1:7" x14ac:dyDescent="0.35">
      <c r="A5661" t="s">
        <v>1262</v>
      </c>
      <c r="B5661" t="s">
        <v>1243</v>
      </c>
      <c r="C5661" t="s">
        <v>992</v>
      </c>
      <c r="D5661">
        <v>4</v>
      </c>
      <c r="E5661">
        <v>360</v>
      </c>
      <c r="F5661">
        <v>5400</v>
      </c>
      <c r="G5661" s="1">
        <f t="shared" si="88"/>
        <v>0.54</v>
      </c>
    </row>
    <row r="5662" spans="1:7" x14ac:dyDescent="0.35">
      <c r="A5662" t="s">
        <v>1262</v>
      </c>
      <c r="B5662" t="s">
        <v>1243</v>
      </c>
      <c r="C5662" t="s">
        <v>992</v>
      </c>
      <c r="D5662">
        <v>4</v>
      </c>
      <c r="E5662">
        <v>120</v>
      </c>
      <c r="F5662">
        <v>900</v>
      </c>
      <c r="G5662" s="1">
        <f t="shared" si="88"/>
        <v>0.09</v>
      </c>
    </row>
    <row r="5663" spans="1:7" x14ac:dyDescent="0.35">
      <c r="A5663" t="s">
        <v>1262</v>
      </c>
      <c r="B5663" t="s">
        <v>1243</v>
      </c>
      <c r="C5663" t="s">
        <v>992</v>
      </c>
      <c r="D5663">
        <v>4</v>
      </c>
      <c r="E5663">
        <v>180</v>
      </c>
      <c r="F5663">
        <v>1800</v>
      </c>
      <c r="G5663" s="1">
        <f t="shared" si="88"/>
        <v>0.18</v>
      </c>
    </row>
    <row r="5664" spans="1:7" x14ac:dyDescent="0.35">
      <c r="A5664" t="s">
        <v>1262</v>
      </c>
      <c r="B5664" t="s">
        <v>1243</v>
      </c>
      <c r="C5664" t="s">
        <v>992</v>
      </c>
      <c r="D5664">
        <v>4</v>
      </c>
      <c r="E5664">
        <v>180</v>
      </c>
      <c r="F5664">
        <v>1800</v>
      </c>
      <c r="G5664" s="1">
        <f t="shared" si="88"/>
        <v>0.18</v>
      </c>
    </row>
    <row r="5665" spans="1:7" x14ac:dyDescent="0.35">
      <c r="A5665" t="s">
        <v>1262</v>
      </c>
      <c r="B5665" t="s">
        <v>1243</v>
      </c>
      <c r="C5665" t="s">
        <v>992</v>
      </c>
      <c r="D5665">
        <v>4</v>
      </c>
      <c r="E5665">
        <v>3120</v>
      </c>
      <c r="F5665">
        <v>272700</v>
      </c>
      <c r="G5665" s="1">
        <f t="shared" si="88"/>
        <v>27.27</v>
      </c>
    </row>
    <row r="5666" spans="1:7" x14ac:dyDescent="0.35">
      <c r="A5666" t="s">
        <v>1262</v>
      </c>
      <c r="B5666" t="s">
        <v>1243</v>
      </c>
      <c r="C5666" t="s">
        <v>992</v>
      </c>
      <c r="D5666">
        <v>4</v>
      </c>
      <c r="E5666">
        <v>6000</v>
      </c>
      <c r="F5666">
        <v>765000</v>
      </c>
      <c r="G5666" s="1">
        <f t="shared" si="88"/>
        <v>76.5</v>
      </c>
    </row>
    <row r="5667" spans="1:7" x14ac:dyDescent="0.35">
      <c r="A5667" t="s">
        <v>1262</v>
      </c>
      <c r="B5667" t="s">
        <v>1243</v>
      </c>
      <c r="C5667" t="s">
        <v>992</v>
      </c>
      <c r="D5667">
        <v>5</v>
      </c>
      <c r="E5667">
        <v>1080</v>
      </c>
      <c r="F5667">
        <v>45900</v>
      </c>
      <c r="G5667" s="1">
        <f t="shared" si="88"/>
        <v>4.59</v>
      </c>
    </row>
    <row r="5668" spans="1:7" x14ac:dyDescent="0.35">
      <c r="A5668" t="s">
        <v>1262</v>
      </c>
      <c r="B5668" t="s">
        <v>1243</v>
      </c>
      <c r="C5668" t="s">
        <v>992</v>
      </c>
      <c r="D5668">
        <v>4</v>
      </c>
      <c r="E5668">
        <v>360</v>
      </c>
      <c r="F5668">
        <v>6300</v>
      </c>
      <c r="G5668" s="1">
        <f t="shared" si="88"/>
        <v>0.63</v>
      </c>
    </row>
    <row r="5669" spans="1:7" x14ac:dyDescent="0.35">
      <c r="A5669" t="s">
        <v>1262</v>
      </c>
      <c r="B5669" t="s">
        <v>1243</v>
      </c>
      <c r="C5669" t="s">
        <v>992</v>
      </c>
      <c r="D5669">
        <v>4</v>
      </c>
      <c r="E5669">
        <v>2760</v>
      </c>
      <c r="F5669">
        <v>331200</v>
      </c>
      <c r="G5669" s="1">
        <f t="shared" si="88"/>
        <v>33.119999999999997</v>
      </c>
    </row>
    <row r="5670" spans="1:7" x14ac:dyDescent="0.35">
      <c r="A5670" t="s">
        <v>1262</v>
      </c>
      <c r="B5670" t="s">
        <v>1243</v>
      </c>
      <c r="C5670" t="s">
        <v>992</v>
      </c>
      <c r="D5670">
        <v>5</v>
      </c>
      <c r="E5670">
        <v>180</v>
      </c>
      <c r="F5670">
        <v>1800</v>
      </c>
      <c r="G5670" s="1">
        <f t="shared" si="88"/>
        <v>0.18</v>
      </c>
    </row>
    <row r="5671" spans="1:7" x14ac:dyDescent="0.35">
      <c r="A5671" t="s">
        <v>1262</v>
      </c>
      <c r="B5671" t="s">
        <v>1243</v>
      </c>
      <c r="C5671" t="s">
        <v>992</v>
      </c>
      <c r="D5671">
        <v>4</v>
      </c>
      <c r="E5671">
        <v>33300</v>
      </c>
      <c r="F5671">
        <v>14039100</v>
      </c>
      <c r="G5671" s="1">
        <f t="shared" si="88"/>
        <v>1403.91</v>
      </c>
    </row>
    <row r="5672" spans="1:7" x14ac:dyDescent="0.35">
      <c r="A5672" t="s">
        <v>1262</v>
      </c>
      <c r="B5672" t="s">
        <v>1243</v>
      </c>
      <c r="C5672" t="s">
        <v>992</v>
      </c>
      <c r="D5672">
        <v>4</v>
      </c>
      <c r="E5672">
        <v>82440</v>
      </c>
      <c r="F5672">
        <v>34476300</v>
      </c>
      <c r="G5672" s="1">
        <f t="shared" si="88"/>
        <v>3447.63</v>
      </c>
    </row>
    <row r="5673" spans="1:7" x14ac:dyDescent="0.35">
      <c r="A5673" t="s">
        <v>1262</v>
      </c>
      <c r="B5673" t="s">
        <v>1243</v>
      </c>
      <c r="C5673" t="s">
        <v>992</v>
      </c>
      <c r="D5673">
        <v>4</v>
      </c>
      <c r="E5673">
        <v>5640</v>
      </c>
      <c r="F5673">
        <v>328500</v>
      </c>
      <c r="G5673" s="1">
        <f t="shared" si="88"/>
        <v>32.85</v>
      </c>
    </row>
    <row r="5674" spans="1:7" x14ac:dyDescent="0.35">
      <c r="A5674" t="s">
        <v>1262</v>
      </c>
      <c r="B5674" t="s">
        <v>1243</v>
      </c>
      <c r="C5674" t="s">
        <v>992</v>
      </c>
      <c r="D5674">
        <v>4</v>
      </c>
      <c r="E5674">
        <v>120</v>
      </c>
      <c r="F5674">
        <v>900</v>
      </c>
      <c r="G5674" s="1">
        <f t="shared" si="88"/>
        <v>0.09</v>
      </c>
    </row>
    <row r="5675" spans="1:7" x14ac:dyDescent="0.35">
      <c r="A5675" t="s">
        <v>1262</v>
      </c>
      <c r="B5675" t="s">
        <v>1243</v>
      </c>
      <c r="C5675" t="s">
        <v>992</v>
      </c>
      <c r="D5675">
        <v>5</v>
      </c>
      <c r="E5675">
        <v>1500</v>
      </c>
      <c r="F5675">
        <v>34200</v>
      </c>
      <c r="G5675" s="1">
        <f t="shared" si="88"/>
        <v>3.42</v>
      </c>
    </row>
    <row r="5676" spans="1:7" x14ac:dyDescent="0.35">
      <c r="A5676" t="s">
        <v>1262</v>
      </c>
      <c r="B5676" t="s">
        <v>1243</v>
      </c>
      <c r="C5676" t="s">
        <v>992</v>
      </c>
      <c r="D5676">
        <v>5</v>
      </c>
      <c r="E5676">
        <v>120</v>
      </c>
      <c r="F5676">
        <v>900</v>
      </c>
      <c r="G5676" s="1">
        <f t="shared" si="88"/>
        <v>0.09</v>
      </c>
    </row>
    <row r="5677" spans="1:7" x14ac:dyDescent="0.35">
      <c r="A5677" t="s">
        <v>1262</v>
      </c>
      <c r="B5677" t="s">
        <v>1243</v>
      </c>
      <c r="C5677" t="s">
        <v>992</v>
      </c>
      <c r="D5677">
        <v>5</v>
      </c>
      <c r="E5677">
        <v>300</v>
      </c>
      <c r="F5677">
        <v>3600</v>
      </c>
      <c r="G5677" s="1">
        <f t="shared" si="88"/>
        <v>0.36</v>
      </c>
    </row>
    <row r="5678" spans="1:7" x14ac:dyDescent="0.35">
      <c r="A5678" t="s">
        <v>1262</v>
      </c>
      <c r="B5678" t="s">
        <v>1243</v>
      </c>
      <c r="C5678" t="s">
        <v>992</v>
      </c>
      <c r="D5678">
        <v>5</v>
      </c>
      <c r="E5678">
        <v>120</v>
      </c>
      <c r="F5678">
        <v>900</v>
      </c>
      <c r="G5678" s="1">
        <f t="shared" si="88"/>
        <v>0.09</v>
      </c>
    </row>
    <row r="5679" spans="1:7" x14ac:dyDescent="0.35">
      <c r="A5679" t="s">
        <v>1262</v>
      </c>
      <c r="B5679" t="s">
        <v>1243</v>
      </c>
      <c r="C5679" t="s">
        <v>992</v>
      </c>
      <c r="D5679">
        <v>4</v>
      </c>
      <c r="E5679">
        <v>335680.85247699998</v>
      </c>
      <c r="F5679">
        <v>336750439.65447599</v>
      </c>
      <c r="G5679" s="1">
        <f t="shared" si="88"/>
        <v>33675.043965447599</v>
      </c>
    </row>
    <row r="5680" spans="1:7" x14ac:dyDescent="0.35">
      <c r="A5680" t="s">
        <v>1262</v>
      </c>
      <c r="B5680" t="s">
        <v>1243</v>
      </c>
      <c r="C5680" t="s">
        <v>992</v>
      </c>
      <c r="D5680">
        <v>5</v>
      </c>
      <c r="E5680">
        <v>120</v>
      </c>
      <c r="F5680">
        <v>900</v>
      </c>
      <c r="G5680" s="1">
        <f t="shared" si="88"/>
        <v>0.09</v>
      </c>
    </row>
    <row r="5681" spans="1:7" x14ac:dyDescent="0.35">
      <c r="A5681" t="s">
        <v>1262</v>
      </c>
      <c r="B5681" t="s">
        <v>1243</v>
      </c>
      <c r="C5681" t="s">
        <v>992</v>
      </c>
      <c r="D5681">
        <v>5</v>
      </c>
      <c r="E5681">
        <v>240</v>
      </c>
      <c r="F5681">
        <v>2700</v>
      </c>
      <c r="G5681" s="1">
        <f t="shared" si="88"/>
        <v>0.27</v>
      </c>
    </row>
    <row r="5682" spans="1:7" x14ac:dyDescent="0.35">
      <c r="A5682" t="s">
        <v>1262</v>
      </c>
      <c r="B5682" t="s">
        <v>1243</v>
      </c>
      <c r="C5682" t="s">
        <v>992</v>
      </c>
      <c r="D5682">
        <v>5</v>
      </c>
      <c r="E5682">
        <v>120</v>
      </c>
      <c r="F5682">
        <v>900</v>
      </c>
      <c r="G5682" s="1">
        <f t="shared" si="88"/>
        <v>0.09</v>
      </c>
    </row>
    <row r="5683" spans="1:7" x14ac:dyDescent="0.35">
      <c r="A5683" t="s">
        <v>1262</v>
      </c>
      <c r="B5683" t="s">
        <v>1243</v>
      </c>
      <c r="C5683" t="s">
        <v>992</v>
      </c>
      <c r="D5683">
        <v>5</v>
      </c>
      <c r="E5683">
        <v>180</v>
      </c>
      <c r="F5683">
        <v>1800</v>
      </c>
      <c r="G5683" s="1">
        <f t="shared" si="88"/>
        <v>0.18</v>
      </c>
    </row>
    <row r="5684" spans="1:7" x14ac:dyDescent="0.35">
      <c r="A5684" t="s">
        <v>1262</v>
      </c>
      <c r="B5684" t="s">
        <v>1243</v>
      </c>
      <c r="C5684" t="s">
        <v>992</v>
      </c>
      <c r="D5684">
        <v>5</v>
      </c>
      <c r="E5684">
        <v>180</v>
      </c>
      <c r="F5684">
        <v>1800</v>
      </c>
      <c r="G5684" s="1">
        <f t="shared" si="88"/>
        <v>0.18</v>
      </c>
    </row>
    <row r="5685" spans="1:7" x14ac:dyDescent="0.35">
      <c r="A5685" t="s">
        <v>1262</v>
      </c>
      <c r="B5685" t="s">
        <v>1243</v>
      </c>
      <c r="C5685" t="s">
        <v>992</v>
      </c>
      <c r="D5685">
        <v>4</v>
      </c>
      <c r="E5685">
        <v>1680</v>
      </c>
      <c r="F5685">
        <v>58500</v>
      </c>
      <c r="G5685" s="1">
        <f t="shared" si="88"/>
        <v>5.85</v>
      </c>
    </row>
    <row r="5686" spans="1:7" x14ac:dyDescent="0.35">
      <c r="A5686" t="s">
        <v>1262</v>
      </c>
      <c r="B5686" t="s">
        <v>1243</v>
      </c>
      <c r="C5686" t="s">
        <v>992</v>
      </c>
      <c r="D5686">
        <v>4</v>
      </c>
      <c r="E5686">
        <v>180</v>
      </c>
      <c r="F5686">
        <v>1800</v>
      </c>
      <c r="G5686" s="1">
        <f t="shared" si="88"/>
        <v>0.18</v>
      </c>
    </row>
    <row r="5687" spans="1:7" x14ac:dyDescent="0.35">
      <c r="A5687" t="s">
        <v>1262</v>
      </c>
      <c r="B5687" t="s">
        <v>1243</v>
      </c>
      <c r="C5687" t="s">
        <v>992</v>
      </c>
      <c r="D5687">
        <v>5</v>
      </c>
      <c r="E5687">
        <v>120</v>
      </c>
      <c r="F5687">
        <v>900</v>
      </c>
      <c r="G5687" s="1">
        <f t="shared" si="88"/>
        <v>0.09</v>
      </c>
    </row>
    <row r="5688" spans="1:7" x14ac:dyDescent="0.35">
      <c r="A5688" t="s">
        <v>1262</v>
      </c>
      <c r="B5688" t="s">
        <v>1243</v>
      </c>
      <c r="C5688" t="s">
        <v>992</v>
      </c>
      <c r="D5688">
        <v>4</v>
      </c>
      <c r="E5688">
        <v>125280</v>
      </c>
      <c r="F5688">
        <v>57952800</v>
      </c>
      <c r="G5688" s="1">
        <f t="shared" si="88"/>
        <v>5795.28</v>
      </c>
    </row>
    <row r="5689" spans="1:7" x14ac:dyDescent="0.35">
      <c r="A5689" t="s">
        <v>1262</v>
      </c>
      <c r="B5689" t="s">
        <v>1243</v>
      </c>
      <c r="C5689" t="s">
        <v>992</v>
      </c>
      <c r="D5689">
        <v>4</v>
      </c>
      <c r="E5689">
        <v>67740</v>
      </c>
      <c r="F5689">
        <v>28828800</v>
      </c>
      <c r="G5689" s="1">
        <f t="shared" si="88"/>
        <v>2882.88</v>
      </c>
    </row>
    <row r="5690" spans="1:7" x14ac:dyDescent="0.35">
      <c r="A5690" t="s">
        <v>1262</v>
      </c>
      <c r="B5690" t="s">
        <v>1243</v>
      </c>
      <c r="C5690" t="s">
        <v>992</v>
      </c>
      <c r="D5690">
        <v>5</v>
      </c>
      <c r="E5690">
        <v>120</v>
      </c>
      <c r="F5690">
        <v>900</v>
      </c>
      <c r="G5690" s="1">
        <f t="shared" si="88"/>
        <v>0.09</v>
      </c>
    </row>
    <row r="5691" spans="1:7" x14ac:dyDescent="0.35">
      <c r="A5691" t="s">
        <v>1262</v>
      </c>
      <c r="B5691" t="s">
        <v>1243</v>
      </c>
      <c r="C5691" t="s">
        <v>992</v>
      </c>
      <c r="D5691">
        <v>4</v>
      </c>
      <c r="E5691">
        <v>120</v>
      </c>
      <c r="F5691">
        <v>900</v>
      </c>
      <c r="G5691" s="1">
        <f t="shared" si="88"/>
        <v>0.09</v>
      </c>
    </row>
    <row r="5692" spans="1:7" x14ac:dyDescent="0.35">
      <c r="A5692" t="s">
        <v>1262</v>
      </c>
      <c r="B5692" t="s">
        <v>1243</v>
      </c>
      <c r="C5692" t="s">
        <v>992</v>
      </c>
      <c r="D5692">
        <v>5</v>
      </c>
      <c r="E5692">
        <v>420</v>
      </c>
      <c r="F5692">
        <v>5400</v>
      </c>
      <c r="G5692" s="1">
        <f t="shared" si="88"/>
        <v>0.54</v>
      </c>
    </row>
    <row r="5693" spans="1:7" x14ac:dyDescent="0.35">
      <c r="A5693" t="s">
        <v>1262</v>
      </c>
      <c r="B5693" t="s">
        <v>1243</v>
      </c>
      <c r="C5693" t="s">
        <v>992</v>
      </c>
      <c r="D5693">
        <v>5</v>
      </c>
      <c r="E5693">
        <v>4980</v>
      </c>
      <c r="F5693">
        <v>533700</v>
      </c>
      <c r="G5693" s="1">
        <f t="shared" si="88"/>
        <v>53.37</v>
      </c>
    </row>
    <row r="5694" spans="1:7" x14ac:dyDescent="0.35">
      <c r="A5694" t="s">
        <v>1262</v>
      </c>
      <c r="B5694" t="s">
        <v>1243</v>
      </c>
      <c r="C5694" t="s">
        <v>992</v>
      </c>
      <c r="D5694">
        <v>5</v>
      </c>
      <c r="E5694">
        <v>5760</v>
      </c>
      <c r="F5694">
        <v>779400</v>
      </c>
      <c r="G5694" s="1">
        <f t="shared" si="88"/>
        <v>77.94</v>
      </c>
    </row>
    <row r="5695" spans="1:7" x14ac:dyDescent="0.35">
      <c r="A5695" t="s">
        <v>1262</v>
      </c>
      <c r="B5695" t="s">
        <v>1243</v>
      </c>
      <c r="C5695" t="s">
        <v>992</v>
      </c>
      <c r="D5695">
        <v>5</v>
      </c>
      <c r="E5695">
        <v>8700</v>
      </c>
      <c r="F5695">
        <v>1438200</v>
      </c>
      <c r="G5695" s="1">
        <f t="shared" si="88"/>
        <v>143.82</v>
      </c>
    </row>
    <row r="5696" spans="1:7" x14ac:dyDescent="0.35">
      <c r="A5696" t="s">
        <v>1262</v>
      </c>
      <c r="B5696" t="s">
        <v>1243</v>
      </c>
      <c r="C5696" t="s">
        <v>992</v>
      </c>
      <c r="D5696">
        <v>5</v>
      </c>
      <c r="E5696">
        <v>120</v>
      </c>
      <c r="F5696">
        <v>900</v>
      </c>
      <c r="G5696" s="1">
        <f t="shared" si="88"/>
        <v>0.09</v>
      </c>
    </row>
    <row r="5697" spans="1:7" x14ac:dyDescent="0.35">
      <c r="A5697" t="s">
        <v>1262</v>
      </c>
      <c r="B5697" t="s">
        <v>1243</v>
      </c>
      <c r="C5697" t="s">
        <v>992</v>
      </c>
      <c r="D5697">
        <v>5</v>
      </c>
      <c r="E5697">
        <v>2230.8987990000001</v>
      </c>
      <c r="F5697">
        <v>81669.836584999997</v>
      </c>
      <c r="G5697" s="1">
        <f t="shared" si="88"/>
        <v>8.1669836584999995</v>
      </c>
    </row>
    <row r="5698" spans="1:7" x14ac:dyDescent="0.35">
      <c r="A5698" t="s">
        <v>1262</v>
      </c>
      <c r="B5698" t="s">
        <v>1243</v>
      </c>
      <c r="C5698" t="s">
        <v>992</v>
      </c>
      <c r="D5698">
        <v>5</v>
      </c>
      <c r="E5698">
        <v>9960</v>
      </c>
      <c r="F5698">
        <v>1147500</v>
      </c>
      <c r="G5698" s="1">
        <f t="shared" si="88"/>
        <v>114.75</v>
      </c>
    </row>
    <row r="5699" spans="1:7" x14ac:dyDescent="0.35">
      <c r="A5699" t="s">
        <v>1262</v>
      </c>
      <c r="B5699" t="s">
        <v>1243</v>
      </c>
      <c r="C5699" t="s">
        <v>992</v>
      </c>
      <c r="D5699">
        <v>4</v>
      </c>
      <c r="E5699">
        <v>1380</v>
      </c>
      <c r="F5699">
        <v>51300</v>
      </c>
      <c r="G5699" s="1">
        <f t="shared" ref="G5699:G5762" si="89">+F5699/10000</f>
        <v>5.13</v>
      </c>
    </row>
    <row r="5700" spans="1:7" x14ac:dyDescent="0.35">
      <c r="A5700" t="s">
        <v>1262</v>
      </c>
      <c r="B5700" t="s">
        <v>1243</v>
      </c>
      <c r="C5700" t="s">
        <v>992</v>
      </c>
      <c r="D5700">
        <v>5</v>
      </c>
      <c r="E5700">
        <v>2568.3489089999998</v>
      </c>
      <c r="F5700">
        <v>50749.587754</v>
      </c>
      <c r="G5700" s="1">
        <f t="shared" si="89"/>
        <v>5.0749587753999998</v>
      </c>
    </row>
    <row r="5701" spans="1:7" x14ac:dyDescent="0.35">
      <c r="A5701" t="s">
        <v>1262</v>
      </c>
      <c r="B5701" t="s">
        <v>1243</v>
      </c>
      <c r="C5701" t="s">
        <v>992</v>
      </c>
      <c r="D5701">
        <v>5</v>
      </c>
      <c r="E5701">
        <v>3720</v>
      </c>
      <c r="F5701">
        <v>493200</v>
      </c>
      <c r="G5701" s="1">
        <f t="shared" si="89"/>
        <v>49.32</v>
      </c>
    </row>
    <row r="5702" spans="1:7" x14ac:dyDescent="0.35">
      <c r="A5702" t="s">
        <v>1262</v>
      </c>
      <c r="B5702" t="s">
        <v>1243</v>
      </c>
      <c r="C5702" t="s">
        <v>992</v>
      </c>
      <c r="D5702">
        <v>5</v>
      </c>
      <c r="E5702">
        <v>5100</v>
      </c>
      <c r="F5702">
        <v>293400</v>
      </c>
      <c r="G5702" s="1">
        <f t="shared" si="89"/>
        <v>29.34</v>
      </c>
    </row>
    <row r="5703" spans="1:7" x14ac:dyDescent="0.35">
      <c r="A5703" t="s">
        <v>1262</v>
      </c>
      <c r="B5703" t="s">
        <v>1243</v>
      </c>
      <c r="C5703" t="s">
        <v>992</v>
      </c>
      <c r="D5703">
        <v>5</v>
      </c>
      <c r="E5703">
        <v>130.912475</v>
      </c>
      <c r="F5703">
        <v>697.23084400000005</v>
      </c>
      <c r="G5703" s="1">
        <f t="shared" si="89"/>
        <v>6.972308440000001E-2</v>
      </c>
    </row>
    <row r="5704" spans="1:7" x14ac:dyDescent="0.35">
      <c r="A5704" t="s">
        <v>1262</v>
      </c>
      <c r="B5704" t="s">
        <v>1243</v>
      </c>
      <c r="C5704" t="s">
        <v>992</v>
      </c>
      <c r="D5704">
        <v>5</v>
      </c>
      <c r="E5704">
        <v>3420</v>
      </c>
      <c r="F5704">
        <v>232200</v>
      </c>
      <c r="G5704" s="1">
        <f t="shared" si="89"/>
        <v>23.22</v>
      </c>
    </row>
    <row r="5705" spans="1:7" x14ac:dyDescent="0.35">
      <c r="A5705" t="s">
        <v>1262</v>
      </c>
      <c r="B5705" t="s">
        <v>1243</v>
      </c>
      <c r="C5705" t="s">
        <v>992</v>
      </c>
      <c r="D5705">
        <v>4</v>
      </c>
      <c r="E5705">
        <v>171.46341100000001</v>
      </c>
      <c r="F5705">
        <v>1531.413</v>
      </c>
      <c r="G5705" s="1">
        <f t="shared" si="89"/>
        <v>0.15314130000000001</v>
      </c>
    </row>
    <row r="5706" spans="1:7" x14ac:dyDescent="0.35">
      <c r="A5706" t="s">
        <v>1262</v>
      </c>
      <c r="B5706" t="s">
        <v>1243</v>
      </c>
      <c r="C5706" t="s">
        <v>992</v>
      </c>
      <c r="D5706">
        <v>5</v>
      </c>
      <c r="E5706">
        <v>2894.9210189999999</v>
      </c>
      <c r="F5706">
        <v>196444.62590899999</v>
      </c>
      <c r="G5706" s="1">
        <f t="shared" si="89"/>
        <v>19.644462590899998</v>
      </c>
    </row>
    <row r="5707" spans="1:7" x14ac:dyDescent="0.35">
      <c r="A5707" t="s">
        <v>1262</v>
      </c>
      <c r="B5707" t="s">
        <v>1243</v>
      </c>
      <c r="C5707" t="s">
        <v>992</v>
      </c>
      <c r="D5707">
        <v>5</v>
      </c>
      <c r="E5707">
        <v>5040</v>
      </c>
      <c r="F5707">
        <v>258300</v>
      </c>
      <c r="G5707" s="1">
        <f t="shared" si="89"/>
        <v>25.83</v>
      </c>
    </row>
    <row r="5708" spans="1:7" x14ac:dyDescent="0.35">
      <c r="A5708" t="s">
        <v>1262</v>
      </c>
      <c r="B5708" t="s">
        <v>1243</v>
      </c>
      <c r="C5708" t="s">
        <v>992</v>
      </c>
      <c r="D5708">
        <v>5</v>
      </c>
      <c r="E5708">
        <v>17400</v>
      </c>
      <c r="F5708">
        <v>5851800</v>
      </c>
      <c r="G5708" s="1">
        <f t="shared" si="89"/>
        <v>585.17999999999995</v>
      </c>
    </row>
    <row r="5709" spans="1:7" x14ac:dyDescent="0.35">
      <c r="A5709" t="s">
        <v>1262</v>
      </c>
      <c r="B5709" t="s">
        <v>1243</v>
      </c>
      <c r="C5709" t="s">
        <v>992</v>
      </c>
      <c r="D5709">
        <v>4</v>
      </c>
      <c r="E5709">
        <v>83.850954999999999</v>
      </c>
      <c r="F5709">
        <v>353.33550000000002</v>
      </c>
      <c r="G5709" s="1">
        <f t="shared" si="89"/>
        <v>3.5333550000000005E-2</v>
      </c>
    </row>
    <row r="5710" spans="1:7" x14ac:dyDescent="0.35">
      <c r="A5710" t="s">
        <v>1262</v>
      </c>
      <c r="B5710" t="s">
        <v>1243</v>
      </c>
      <c r="C5710" t="s">
        <v>992</v>
      </c>
      <c r="D5710">
        <v>4</v>
      </c>
      <c r="E5710">
        <v>3762.7998830000001</v>
      </c>
      <c r="F5710">
        <v>343028.00472800003</v>
      </c>
      <c r="G5710" s="1">
        <f t="shared" si="89"/>
        <v>34.302800472800001</v>
      </c>
    </row>
    <row r="5711" spans="1:7" x14ac:dyDescent="0.35">
      <c r="A5711" t="s">
        <v>1262</v>
      </c>
      <c r="B5711" t="s">
        <v>1243</v>
      </c>
      <c r="C5711" t="s">
        <v>992</v>
      </c>
      <c r="D5711">
        <v>5</v>
      </c>
      <c r="E5711">
        <v>61070.116884000003</v>
      </c>
      <c r="F5711">
        <v>6481848.5707700001</v>
      </c>
      <c r="G5711" s="1">
        <f t="shared" si="89"/>
        <v>648.18485707700006</v>
      </c>
    </row>
    <row r="5712" spans="1:7" x14ac:dyDescent="0.35">
      <c r="A5712" t="s">
        <v>1262</v>
      </c>
      <c r="B5712" t="s">
        <v>1243</v>
      </c>
      <c r="C5712" t="s">
        <v>992</v>
      </c>
      <c r="D5712">
        <v>4</v>
      </c>
      <c r="E5712">
        <v>465620.86483799998</v>
      </c>
      <c r="F5712">
        <v>807670321.62178898</v>
      </c>
      <c r="G5712" s="1">
        <f t="shared" si="89"/>
        <v>80767.032162178904</v>
      </c>
    </row>
    <row r="5713" spans="1:7" x14ac:dyDescent="0.35">
      <c r="A5713" t="s">
        <v>1262</v>
      </c>
      <c r="B5713" t="s">
        <v>1243</v>
      </c>
      <c r="C5713" t="s">
        <v>992</v>
      </c>
      <c r="D5713">
        <v>5</v>
      </c>
      <c r="E5713">
        <v>1004567.635974</v>
      </c>
      <c r="F5713">
        <v>1721230890.1635201</v>
      </c>
      <c r="G5713" s="1">
        <f t="shared" si="89"/>
        <v>172123.08901635202</v>
      </c>
    </row>
    <row r="5714" spans="1:7" x14ac:dyDescent="0.35">
      <c r="A5714" t="s">
        <v>1645</v>
      </c>
      <c r="B5714" t="s">
        <v>1270</v>
      </c>
      <c r="C5714" t="s">
        <v>1154</v>
      </c>
      <c r="D5714">
        <v>3</v>
      </c>
      <c r="E5714">
        <v>35851.063806999999</v>
      </c>
      <c r="F5714">
        <v>120932.352048</v>
      </c>
      <c r="G5714" s="1">
        <f t="shared" si="89"/>
        <v>12.093235204800001</v>
      </c>
    </row>
    <row r="5715" spans="1:7" x14ac:dyDescent="0.35">
      <c r="A5715" t="s">
        <v>1645</v>
      </c>
      <c r="B5715" t="s">
        <v>1270</v>
      </c>
      <c r="C5715" t="s">
        <v>1154</v>
      </c>
      <c r="D5715">
        <v>3</v>
      </c>
      <c r="E5715">
        <v>144316.66516199999</v>
      </c>
      <c r="F5715">
        <v>644318048.01892304</v>
      </c>
      <c r="G5715" s="1">
        <f t="shared" si="89"/>
        <v>64431.804801892307</v>
      </c>
    </row>
    <row r="5716" spans="1:7" x14ac:dyDescent="0.35">
      <c r="A5716" t="s">
        <v>1269</v>
      </c>
      <c r="B5716" t="s">
        <v>1270</v>
      </c>
      <c r="C5716" t="s">
        <v>1154</v>
      </c>
      <c r="D5716">
        <v>3</v>
      </c>
      <c r="E5716">
        <v>3533.392668</v>
      </c>
      <c r="F5716">
        <v>11741.706208</v>
      </c>
      <c r="G5716" s="1">
        <f t="shared" si="89"/>
        <v>1.1741706208</v>
      </c>
    </row>
    <row r="5717" spans="1:7" x14ac:dyDescent="0.35">
      <c r="A5717" t="s">
        <v>1269</v>
      </c>
      <c r="B5717" t="s">
        <v>1270</v>
      </c>
      <c r="C5717" t="s">
        <v>1154</v>
      </c>
      <c r="D5717">
        <v>3</v>
      </c>
      <c r="E5717">
        <v>623501.97015299997</v>
      </c>
      <c r="F5717">
        <v>14703160194.5994</v>
      </c>
      <c r="G5717" s="1">
        <f t="shared" si="89"/>
        <v>1470316.01945994</v>
      </c>
    </row>
    <row r="5718" spans="1:7" x14ac:dyDescent="0.35">
      <c r="A5718" t="s">
        <v>1646</v>
      </c>
      <c r="B5718" t="s">
        <v>304</v>
      </c>
      <c r="C5718" t="s">
        <v>992</v>
      </c>
      <c r="D5718">
        <v>4</v>
      </c>
      <c r="E5718">
        <v>57147.766810000001</v>
      </c>
      <c r="F5718">
        <v>184457.314832</v>
      </c>
      <c r="G5718" s="1">
        <f t="shared" si="89"/>
        <v>18.445731483199999</v>
      </c>
    </row>
    <row r="5719" spans="1:7" x14ac:dyDescent="0.35">
      <c r="A5719" t="s">
        <v>1646</v>
      </c>
      <c r="B5719" t="s">
        <v>304</v>
      </c>
      <c r="C5719" t="s">
        <v>992</v>
      </c>
      <c r="D5719">
        <v>4</v>
      </c>
      <c r="E5719">
        <v>35190.814509999997</v>
      </c>
      <c r="F5719">
        <v>113651.79154000001</v>
      </c>
      <c r="G5719" s="1">
        <f t="shared" si="89"/>
        <v>11.365179154</v>
      </c>
    </row>
    <row r="5720" spans="1:7" x14ac:dyDescent="0.35">
      <c r="A5720" t="s">
        <v>1646</v>
      </c>
      <c r="B5720" t="s">
        <v>304</v>
      </c>
      <c r="C5720" t="s">
        <v>992</v>
      </c>
      <c r="D5720">
        <v>5</v>
      </c>
      <c r="E5720">
        <v>63585.070715000002</v>
      </c>
      <c r="F5720">
        <v>209752.48021800001</v>
      </c>
      <c r="G5720" s="1">
        <f t="shared" si="89"/>
        <v>20.975248021800002</v>
      </c>
    </row>
    <row r="5721" spans="1:7" x14ac:dyDescent="0.35">
      <c r="A5721" t="s">
        <v>1646</v>
      </c>
      <c r="B5721" t="s">
        <v>304</v>
      </c>
      <c r="C5721" t="s">
        <v>992</v>
      </c>
      <c r="D5721">
        <v>4</v>
      </c>
      <c r="E5721">
        <v>35160</v>
      </c>
      <c r="F5721">
        <v>9935100</v>
      </c>
      <c r="G5721" s="1">
        <f t="shared" si="89"/>
        <v>993.51</v>
      </c>
    </row>
    <row r="5722" spans="1:7" x14ac:dyDescent="0.35">
      <c r="A5722" t="s">
        <v>1646</v>
      </c>
      <c r="B5722" t="s">
        <v>304</v>
      </c>
      <c r="C5722" t="s">
        <v>992</v>
      </c>
      <c r="D5722">
        <v>4</v>
      </c>
      <c r="E5722">
        <v>240</v>
      </c>
      <c r="F5722">
        <v>2700</v>
      </c>
      <c r="G5722" s="1">
        <f t="shared" si="89"/>
        <v>0.27</v>
      </c>
    </row>
    <row r="5723" spans="1:7" x14ac:dyDescent="0.35">
      <c r="A5723" t="s">
        <v>1646</v>
      </c>
      <c r="B5723" t="s">
        <v>304</v>
      </c>
      <c r="C5723" t="s">
        <v>992</v>
      </c>
      <c r="D5723">
        <v>4</v>
      </c>
      <c r="E5723">
        <v>3000</v>
      </c>
      <c r="F5723">
        <v>180000</v>
      </c>
      <c r="G5723" s="1">
        <f t="shared" si="89"/>
        <v>18</v>
      </c>
    </row>
    <row r="5724" spans="1:7" x14ac:dyDescent="0.35">
      <c r="A5724" t="s">
        <v>1646</v>
      </c>
      <c r="B5724" t="s">
        <v>304</v>
      </c>
      <c r="C5724" t="s">
        <v>992</v>
      </c>
      <c r="D5724">
        <v>4</v>
      </c>
      <c r="E5724">
        <v>4320</v>
      </c>
      <c r="F5724">
        <v>749700</v>
      </c>
      <c r="G5724" s="1">
        <f t="shared" si="89"/>
        <v>74.97</v>
      </c>
    </row>
    <row r="5725" spans="1:7" x14ac:dyDescent="0.35">
      <c r="A5725" t="s">
        <v>1646</v>
      </c>
      <c r="B5725" t="s">
        <v>304</v>
      </c>
      <c r="C5725" t="s">
        <v>992</v>
      </c>
      <c r="D5725">
        <v>5</v>
      </c>
      <c r="E5725">
        <v>2320.4385090000001</v>
      </c>
      <c r="F5725">
        <v>236350.41224599999</v>
      </c>
      <c r="G5725" s="1">
        <f t="shared" si="89"/>
        <v>23.635041224599998</v>
      </c>
    </row>
    <row r="5726" spans="1:7" x14ac:dyDescent="0.35">
      <c r="A5726" t="s">
        <v>1646</v>
      </c>
      <c r="B5726" t="s">
        <v>304</v>
      </c>
      <c r="C5726" t="s">
        <v>992</v>
      </c>
      <c r="D5726">
        <v>4</v>
      </c>
      <c r="E5726">
        <v>75549.369210999997</v>
      </c>
      <c r="F5726">
        <v>42118468.586999997</v>
      </c>
      <c r="G5726" s="1">
        <f t="shared" si="89"/>
        <v>4211.8468586999998</v>
      </c>
    </row>
    <row r="5727" spans="1:7" x14ac:dyDescent="0.35">
      <c r="A5727" t="s">
        <v>1646</v>
      </c>
      <c r="B5727" t="s">
        <v>304</v>
      </c>
      <c r="C5727" t="s">
        <v>992</v>
      </c>
      <c r="D5727">
        <v>4</v>
      </c>
      <c r="E5727">
        <v>2820</v>
      </c>
      <c r="F5727">
        <v>117900</v>
      </c>
      <c r="G5727" s="1">
        <f t="shared" si="89"/>
        <v>11.79</v>
      </c>
    </row>
    <row r="5728" spans="1:7" x14ac:dyDescent="0.35">
      <c r="A5728" t="s">
        <v>1646</v>
      </c>
      <c r="B5728" t="s">
        <v>304</v>
      </c>
      <c r="C5728" t="s">
        <v>992</v>
      </c>
      <c r="D5728">
        <v>5</v>
      </c>
      <c r="E5728">
        <v>8520</v>
      </c>
      <c r="F5728">
        <v>874800</v>
      </c>
      <c r="G5728" s="1">
        <f t="shared" si="89"/>
        <v>87.48</v>
      </c>
    </row>
    <row r="5729" spans="1:7" x14ac:dyDescent="0.35">
      <c r="A5729" t="s">
        <v>1646</v>
      </c>
      <c r="B5729" t="s">
        <v>304</v>
      </c>
      <c r="C5729" t="s">
        <v>992</v>
      </c>
      <c r="D5729">
        <v>4</v>
      </c>
      <c r="E5729">
        <v>6420</v>
      </c>
      <c r="F5729">
        <v>335700</v>
      </c>
      <c r="G5729" s="1">
        <f t="shared" si="89"/>
        <v>33.57</v>
      </c>
    </row>
    <row r="5730" spans="1:7" x14ac:dyDescent="0.35">
      <c r="A5730" t="s">
        <v>1646</v>
      </c>
      <c r="B5730" t="s">
        <v>304</v>
      </c>
      <c r="C5730" t="s">
        <v>992</v>
      </c>
      <c r="D5730">
        <v>5</v>
      </c>
      <c r="E5730">
        <v>5432.5888189999996</v>
      </c>
      <c r="F5730">
        <v>430855.37409100001</v>
      </c>
      <c r="G5730" s="1">
        <f t="shared" si="89"/>
        <v>43.085537409099999</v>
      </c>
    </row>
    <row r="5731" spans="1:7" x14ac:dyDescent="0.35">
      <c r="A5731" t="s">
        <v>1646</v>
      </c>
      <c r="B5731" t="s">
        <v>304</v>
      </c>
      <c r="C5731" t="s">
        <v>992</v>
      </c>
      <c r="D5731">
        <v>4</v>
      </c>
      <c r="E5731">
        <v>3420</v>
      </c>
      <c r="F5731">
        <v>169200</v>
      </c>
      <c r="G5731" s="1">
        <f t="shared" si="89"/>
        <v>16.920000000000002</v>
      </c>
    </row>
    <row r="5732" spans="1:7" x14ac:dyDescent="0.35">
      <c r="A5732" t="s">
        <v>1646</v>
      </c>
      <c r="B5732" t="s">
        <v>304</v>
      </c>
      <c r="C5732" t="s">
        <v>992</v>
      </c>
      <c r="D5732">
        <v>4</v>
      </c>
      <c r="E5732">
        <v>4800</v>
      </c>
      <c r="F5732">
        <v>282600</v>
      </c>
      <c r="G5732" s="1">
        <f t="shared" si="89"/>
        <v>28.26</v>
      </c>
    </row>
    <row r="5733" spans="1:7" x14ac:dyDescent="0.35">
      <c r="A5733" t="s">
        <v>1646</v>
      </c>
      <c r="B5733" t="s">
        <v>304</v>
      </c>
      <c r="C5733" t="s">
        <v>992</v>
      </c>
      <c r="D5733">
        <v>4</v>
      </c>
      <c r="E5733">
        <v>7140</v>
      </c>
      <c r="F5733">
        <v>1384200</v>
      </c>
      <c r="G5733" s="1">
        <f t="shared" si="89"/>
        <v>138.41999999999999</v>
      </c>
    </row>
    <row r="5734" spans="1:7" x14ac:dyDescent="0.35">
      <c r="A5734" t="s">
        <v>1646</v>
      </c>
      <c r="B5734" t="s">
        <v>304</v>
      </c>
      <c r="C5734" t="s">
        <v>992</v>
      </c>
      <c r="D5734">
        <v>4</v>
      </c>
      <c r="E5734">
        <v>2880</v>
      </c>
      <c r="F5734">
        <v>141300</v>
      </c>
      <c r="G5734" s="1">
        <f t="shared" si="89"/>
        <v>14.13</v>
      </c>
    </row>
    <row r="5735" spans="1:7" x14ac:dyDescent="0.35">
      <c r="A5735" t="s">
        <v>1646</v>
      </c>
      <c r="B5735" t="s">
        <v>304</v>
      </c>
      <c r="C5735" t="s">
        <v>992</v>
      </c>
      <c r="D5735">
        <v>5</v>
      </c>
      <c r="E5735">
        <v>5100</v>
      </c>
      <c r="F5735">
        <v>216000</v>
      </c>
      <c r="G5735" s="1">
        <f t="shared" si="89"/>
        <v>21.6</v>
      </c>
    </row>
    <row r="5736" spans="1:7" x14ac:dyDescent="0.35">
      <c r="A5736" t="s">
        <v>1646</v>
      </c>
      <c r="B5736" t="s">
        <v>304</v>
      </c>
      <c r="C5736" t="s">
        <v>992</v>
      </c>
      <c r="D5736">
        <v>4</v>
      </c>
      <c r="E5736">
        <v>366251.54784000001</v>
      </c>
      <c r="F5736">
        <v>536701273.70176399</v>
      </c>
      <c r="G5736" s="1">
        <f t="shared" si="89"/>
        <v>53670.1273701764</v>
      </c>
    </row>
    <row r="5737" spans="1:7" x14ac:dyDescent="0.35">
      <c r="A5737" t="s">
        <v>1646</v>
      </c>
      <c r="B5737" t="s">
        <v>304</v>
      </c>
      <c r="C5737" t="s">
        <v>992</v>
      </c>
      <c r="D5737">
        <v>5</v>
      </c>
      <c r="E5737">
        <v>11580</v>
      </c>
      <c r="F5737">
        <v>607500</v>
      </c>
      <c r="G5737" s="1">
        <f t="shared" si="89"/>
        <v>60.75</v>
      </c>
    </row>
    <row r="5738" spans="1:7" x14ac:dyDescent="0.35">
      <c r="A5738" t="s">
        <v>1646</v>
      </c>
      <c r="B5738" t="s">
        <v>304</v>
      </c>
      <c r="C5738" t="s">
        <v>992</v>
      </c>
      <c r="D5738">
        <v>5</v>
      </c>
      <c r="E5738">
        <v>104889.30951200001</v>
      </c>
      <c r="F5738">
        <v>15552605.630628999</v>
      </c>
      <c r="G5738" s="1">
        <f t="shared" si="89"/>
        <v>1555.2605630629</v>
      </c>
    </row>
    <row r="5739" spans="1:7" x14ac:dyDescent="0.35">
      <c r="A5739" t="s">
        <v>1646</v>
      </c>
      <c r="B5739" t="s">
        <v>304</v>
      </c>
      <c r="C5739" t="s">
        <v>992</v>
      </c>
      <c r="D5739">
        <v>5</v>
      </c>
      <c r="E5739">
        <v>16140</v>
      </c>
      <c r="F5739">
        <v>1266300</v>
      </c>
      <c r="G5739" s="1">
        <f t="shared" si="89"/>
        <v>126.63</v>
      </c>
    </row>
    <row r="5740" spans="1:7" x14ac:dyDescent="0.35">
      <c r="A5740" t="s">
        <v>1646</v>
      </c>
      <c r="B5740" t="s">
        <v>304</v>
      </c>
      <c r="C5740" t="s">
        <v>992</v>
      </c>
      <c r="D5740">
        <v>4</v>
      </c>
      <c r="E5740">
        <v>1440</v>
      </c>
      <c r="F5740">
        <v>39600</v>
      </c>
      <c r="G5740" s="1">
        <f t="shared" si="89"/>
        <v>3.96</v>
      </c>
    </row>
    <row r="5741" spans="1:7" x14ac:dyDescent="0.35">
      <c r="A5741" t="s">
        <v>1646</v>
      </c>
      <c r="B5741" t="s">
        <v>304</v>
      </c>
      <c r="C5741" t="s">
        <v>992</v>
      </c>
      <c r="D5741">
        <v>4</v>
      </c>
      <c r="E5741">
        <v>120</v>
      </c>
      <c r="F5741">
        <v>900</v>
      </c>
      <c r="G5741" s="1">
        <f t="shared" si="89"/>
        <v>0.09</v>
      </c>
    </row>
    <row r="5742" spans="1:7" x14ac:dyDescent="0.35">
      <c r="A5742" t="s">
        <v>1646</v>
      </c>
      <c r="B5742" t="s">
        <v>304</v>
      </c>
      <c r="C5742" t="s">
        <v>992</v>
      </c>
      <c r="D5742">
        <v>4</v>
      </c>
      <c r="E5742">
        <v>13020</v>
      </c>
      <c r="F5742">
        <v>4734000</v>
      </c>
      <c r="G5742" s="1">
        <f t="shared" si="89"/>
        <v>473.4</v>
      </c>
    </row>
    <row r="5743" spans="1:7" x14ac:dyDescent="0.35">
      <c r="A5743" t="s">
        <v>1646</v>
      </c>
      <c r="B5743" t="s">
        <v>304</v>
      </c>
      <c r="C5743" t="s">
        <v>992</v>
      </c>
      <c r="D5743">
        <v>4</v>
      </c>
      <c r="E5743">
        <v>240</v>
      </c>
      <c r="F5743">
        <v>2700</v>
      </c>
      <c r="G5743" s="1">
        <f t="shared" si="89"/>
        <v>0.27</v>
      </c>
    </row>
    <row r="5744" spans="1:7" x14ac:dyDescent="0.35">
      <c r="A5744" t="s">
        <v>1646</v>
      </c>
      <c r="B5744" t="s">
        <v>304</v>
      </c>
      <c r="C5744" t="s">
        <v>992</v>
      </c>
      <c r="D5744">
        <v>4</v>
      </c>
      <c r="E5744">
        <v>360</v>
      </c>
      <c r="F5744">
        <v>8100</v>
      </c>
      <c r="G5744" s="1">
        <f t="shared" si="89"/>
        <v>0.81</v>
      </c>
    </row>
    <row r="5745" spans="1:7" x14ac:dyDescent="0.35">
      <c r="A5745" t="s">
        <v>1646</v>
      </c>
      <c r="B5745" t="s">
        <v>304</v>
      </c>
      <c r="C5745" t="s">
        <v>992</v>
      </c>
      <c r="D5745">
        <v>4</v>
      </c>
      <c r="E5745">
        <v>15506.790412</v>
      </c>
      <c r="F5745">
        <v>5628245.7127360003</v>
      </c>
      <c r="G5745" s="1">
        <f t="shared" si="89"/>
        <v>562.82457127359999</v>
      </c>
    </row>
    <row r="5746" spans="1:7" x14ac:dyDescent="0.35">
      <c r="A5746" t="s">
        <v>1646</v>
      </c>
      <c r="B5746" t="s">
        <v>304</v>
      </c>
      <c r="C5746" t="s">
        <v>992</v>
      </c>
      <c r="D5746">
        <v>4</v>
      </c>
      <c r="E5746">
        <v>1260</v>
      </c>
      <c r="F5746">
        <v>26100</v>
      </c>
      <c r="G5746" s="1">
        <f t="shared" si="89"/>
        <v>2.61</v>
      </c>
    </row>
    <row r="5747" spans="1:7" x14ac:dyDescent="0.35">
      <c r="A5747" t="s">
        <v>1646</v>
      </c>
      <c r="B5747" t="s">
        <v>304</v>
      </c>
      <c r="C5747" t="s">
        <v>992</v>
      </c>
      <c r="D5747">
        <v>4</v>
      </c>
      <c r="E5747">
        <v>120</v>
      </c>
      <c r="F5747">
        <v>900</v>
      </c>
      <c r="G5747" s="1">
        <f t="shared" si="89"/>
        <v>0.09</v>
      </c>
    </row>
    <row r="5748" spans="1:7" x14ac:dyDescent="0.35">
      <c r="A5748" t="s">
        <v>1646</v>
      </c>
      <c r="B5748" t="s">
        <v>304</v>
      </c>
      <c r="C5748" t="s">
        <v>992</v>
      </c>
      <c r="D5748">
        <v>4</v>
      </c>
      <c r="E5748">
        <v>240</v>
      </c>
      <c r="F5748">
        <v>2700</v>
      </c>
      <c r="G5748" s="1">
        <f t="shared" si="89"/>
        <v>0.27</v>
      </c>
    </row>
    <row r="5749" spans="1:7" x14ac:dyDescent="0.35">
      <c r="A5749" t="s">
        <v>1646</v>
      </c>
      <c r="B5749" t="s">
        <v>304</v>
      </c>
      <c r="C5749" t="s">
        <v>992</v>
      </c>
      <c r="D5749">
        <v>4</v>
      </c>
      <c r="E5749">
        <v>6780</v>
      </c>
      <c r="F5749">
        <v>1053000</v>
      </c>
      <c r="G5749" s="1">
        <f t="shared" si="89"/>
        <v>105.3</v>
      </c>
    </row>
    <row r="5750" spans="1:7" x14ac:dyDescent="0.35">
      <c r="A5750" t="s">
        <v>1646</v>
      </c>
      <c r="B5750" t="s">
        <v>304</v>
      </c>
      <c r="C5750" t="s">
        <v>992</v>
      </c>
      <c r="D5750">
        <v>4</v>
      </c>
      <c r="E5750">
        <v>360</v>
      </c>
      <c r="F5750">
        <v>8100</v>
      </c>
      <c r="G5750" s="1">
        <f t="shared" si="89"/>
        <v>0.81</v>
      </c>
    </row>
    <row r="5751" spans="1:7" x14ac:dyDescent="0.35">
      <c r="A5751" t="s">
        <v>1646</v>
      </c>
      <c r="B5751" t="s">
        <v>304</v>
      </c>
      <c r="C5751" t="s">
        <v>992</v>
      </c>
      <c r="D5751">
        <v>4</v>
      </c>
      <c r="E5751">
        <v>2400</v>
      </c>
      <c r="F5751">
        <v>180000</v>
      </c>
      <c r="G5751" s="1">
        <f t="shared" si="89"/>
        <v>18</v>
      </c>
    </row>
    <row r="5752" spans="1:7" x14ac:dyDescent="0.35">
      <c r="A5752" t="s">
        <v>1646</v>
      </c>
      <c r="B5752" t="s">
        <v>304</v>
      </c>
      <c r="C5752" t="s">
        <v>992</v>
      </c>
      <c r="D5752">
        <v>4</v>
      </c>
      <c r="E5752">
        <v>242834.09712600001</v>
      </c>
      <c r="F5752">
        <v>357056728.70636201</v>
      </c>
      <c r="G5752" s="1">
        <f t="shared" si="89"/>
        <v>35705.672870636197</v>
      </c>
    </row>
    <row r="5753" spans="1:7" x14ac:dyDescent="0.35">
      <c r="A5753" t="s">
        <v>1646</v>
      </c>
      <c r="B5753" t="s">
        <v>304</v>
      </c>
      <c r="C5753" t="s">
        <v>992</v>
      </c>
      <c r="D5753">
        <v>5</v>
      </c>
      <c r="E5753">
        <v>726337.19216199999</v>
      </c>
      <c r="F5753">
        <v>1875228823.0161099</v>
      </c>
      <c r="G5753" s="1">
        <f t="shared" si="89"/>
        <v>187522.88230161098</v>
      </c>
    </row>
    <row r="5754" spans="1:7" x14ac:dyDescent="0.35">
      <c r="A5754" t="s">
        <v>1646</v>
      </c>
      <c r="B5754" t="s">
        <v>304</v>
      </c>
      <c r="C5754" t="s">
        <v>992</v>
      </c>
      <c r="D5754">
        <v>4</v>
      </c>
      <c r="E5754">
        <v>36509.874860999997</v>
      </c>
      <c r="F5754">
        <v>119500.22666299999</v>
      </c>
      <c r="G5754" s="1">
        <f t="shared" si="89"/>
        <v>11.950022666299999</v>
      </c>
    </row>
    <row r="5755" spans="1:7" x14ac:dyDescent="0.35">
      <c r="A5755" t="s">
        <v>1646</v>
      </c>
      <c r="B5755" t="s">
        <v>304</v>
      </c>
      <c r="C5755" t="s">
        <v>992</v>
      </c>
      <c r="D5755">
        <v>5</v>
      </c>
      <c r="E5755">
        <v>12165.591213</v>
      </c>
      <c r="F5755">
        <v>39511.565095999998</v>
      </c>
      <c r="G5755" s="1">
        <f t="shared" si="89"/>
        <v>3.9511565095999996</v>
      </c>
    </row>
    <row r="5756" spans="1:7" x14ac:dyDescent="0.35">
      <c r="A5756" t="s">
        <v>1647</v>
      </c>
      <c r="B5756" t="s">
        <v>1278</v>
      </c>
      <c r="C5756" t="s">
        <v>427</v>
      </c>
      <c r="D5756">
        <v>4</v>
      </c>
      <c r="E5756">
        <v>3840</v>
      </c>
      <c r="F5756">
        <v>414000</v>
      </c>
      <c r="G5756" s="1">
        <f t="shared" si="89"/>
        <v>41.4</v>
      </c>
    </row>
    <row r="5757" spans="1:7" x14ac:dyDescent="0.35">
      <c r="A5757" t="s">
        <v>1647</v>
      </c>
      <c r="B5757" t="s">
        <v>1278</v>
      </c>
      <c r="C5757" t="s">
        <v>427</v>
      </c>
      <c r="D5757">
        <v>4</v>
      </c>
      <c r="E5757">
        <v>120</v>
      </c>
      <c r="F5757">
        <v>900</v>
      </c>
      <c r="G5757" s="1">
        <f t="shared" si="89"/>
        <v>0.09</v>
      </c>
    </row>
    <row r="5758" spans="1:7" x14ac:dyDescent="0.35">
      <c r="A5758" t="s">
        <v>1647</v>
      </c>
      <c r="B5758" t="s">
        <v>1278</v>
      </c>
      <c r="C5758" t="s">
        <v>427</v>
      </c>
      <c r="D5758">
        <v>4</v>
      </c>
      <c r="E5758">
        <v>240</v>
      </c>
      <c r="F5758">
        <v>2700</v>
      </c>
      <c r="G5758" s="1">
        <f t="shared" si="89"/>
        <v>0.27</v>
      </c>
    </row>
    <row r="5759" spans="1:7" x14ac:dyDescent="0.35">
      <c r="A5759" t="s">
        <v>1647</v>
      </c>
      <c r="B5759" t="s">
        <v>1278</v>
      </c>
      <c r="C5759" t="s">
        <v>427</v>
      </c>
      <c r="D5759">
        <v>4</v>
      </c>
      <c r="E5759">
        <v>240</v>
      </c>
      <c r="F5759">
        <v>2700</v>
      </c>
      <c r="G5759" s="1">
        <f t="shared" si="89"/>
        <v>0.27</v>
      </c>
    </row>
    <row r="5760" spans="1:7" x14ac:dyDescent="0.35">
      <c r="A5760" t="s">
        <v>1647</v>
      </c>
      <c r="B5760" t="s">
        <v>1278</v>
      </c>
      <c r="C5760" t="s">
        <v>427</v>
      </c>
      <c r="D5760">
        <v>4</v>
      </c>
      <c r="E5760">
        <v>2520</v>
      </c>
      <c r="F5760">
        <v>207000</v>
      </c>
      <c r="G5760" s="1">
        <f t="shared" si="89"/>
        <v>20.7</v>
      </c>
    </row>
    <row r="5761" spans="1:7" x14ac:dyDescent="0.35">
      <c r="A5761" t="s">
        <v>1647</v>
      </c>
      <c r="B5761" t="s">
        <v>1278</v>
      </c>
      <c r="C5761" t="s">
        <v>427</v>
      </c>
      <c r="D5761">
        <v>4</v>
      </c>
      <c r="E5761">
        <v>152389.22258</v>
      </c>
      <c r="F5761">
        <v>319779627.927751</v>
      </c>
      <c r="G5761" s="1">
        <f t="shared" si="89"/>
        <v>31977.962792775099</v>
      </c>
    </row>
    <row r="5762" spans="1:7" x14ac:dyDescent="0.35">
      <c r="A5762" t="s">
        <v>1647</v>
      </c>
      <c r="B5762" t="s">
        <v>1278</v>
      </c>
      <c r="C5762" t="s">
        <v>427</v>
      </c>
      <c r="D5762">
        <v>5</v>
      </c>
      <c r="E5762">
        <v>278453.13135099999</v>
      </c>
      <c r="F5762">
        <v>504847460.62976599</v>
      </c>
      <c r="G5762" s="1">
        <f t="shared" si="89"/>
        <v>50484.746062976599</v>
      </c>
    </row>
    <row r="5763" spans="1:7" x14ac:dyDescent="0.35">
      <c r="A5763" t="s">
        <v>1647</v>
      </c>
      <c r="B5763" t="s">
        <v>1278</v>
      </c>
      <c r="C5763" t="s">
        <v>427</v>
      </c>
      <c r="D5763">
        <v>4</v>
      </c>
      <c r="E5763">
        <v>12727.091344</v>
      </c>
      <c r="F5763">
        <v>39297.207492000001</v>
      </c>
      <c r="G5763" s="1">
        <f t="shared" ref="G5763:G5826" si="90">+F5763/10000</f>
        <v>3.9297207491999999</v>
      </c>
    </row>
    <row r="5764" spans="1:7" x14ac:dyDescent="0.35">
      <c r="A5764" t="s">
        <v>1647</v>
      </c>
      <c r="B5764" t="s">
        <v>1278</v>
      </c>
      <c r="C5764" t="s">
        <v>427</v>
      </c>
      <c r="D5764">
        <v>5</v>
      </c>
      <c r="E5764">
        <v>133923.55155900001</v>
      </c>
      <c r="F5764">
        <v>426866.34199300001</v>
      </c>
      <c r="G5764" s="1">
        <f t="shared" si="90"/>
        <v>42.686634199300002</v>
      </c>
    </row>
    <row r="5765" spans="1:7" x14ac:dyDescent="0.35">
      <c r="A5765" t="s">
        <v>1277</v>
      </c>
      <c r="B5765" t="s">
        <v>1278</v>
      </c>
      <c r="C5765" t="s">
        <v>427</v>
      </c>
      <c r="D5765">
        <v>4</v>
      </c>
      <c r="E5765">
        <v>229.372623</v>
      </c>
      <c r="F5765">
        <v>2602.2207539999999</v>
      </c>
      <c r="G5765" s="1">
        <f t="shared" si="90"/>
        <v>0.26022207539999997</v>
      </c>
    </row>
    <row r="5766" spans="1:7" x14ac:dyDescent="0.35">
      <c r="A5766" t="s">
        <v>1277</v>
      </c>
      <c r="B5766" t="s">
        <v>1278</v>
      </c>
      <c r="C5766" t="s">
        <v>427</v>
      </c>
      <c r="D5766">
        <v>4</v>
      </c>
      <c r="E5766">
        <v>108.245397</v>
      </c>
      <c r="F5766">
        <v>694.33207600000003</v>
      </c>
      <c r="G5766" s="1">
        <f t="shared" si="90"/>
        <v>6.9433207600000005E-2</v>
      </c>
    </row>
    <row r="5767" spans="1:7" x14ac:dyDescent="0.35">
      <c r="A5767" t="s">
        <v>1277</v>
      </c>
      <c r="B5767" t="s">
        <v>1278</v>
      </c>
      <c r="C5767" t="s">
        <v>427</v>
      </c>
      <c r="D5767">
        <v>4</v>
      </c>
      <c r="E5767">
        <v>102.564662</v>
      </c>
      <c r="F5767">
        <v>517.30799999999999</v>
      </c>
      <c r="G5767" s="1">
        <f t="shared" si="90"/>
        <v>5.17308E-2</v>
      </c>
    </row>
    <row r="5768" spans="1:7" x14ac:dyDescent="0.35">
      <c r="A5768" t="s">
        <v>1277</v>
      </c>
      <c r="B5768" t="s">
        <v>1278</v>
      </c>
      <c r="C5768" t="s">
        <v>427</v>
      </c>
      <c r="D5768">
        <v>4</v>
      </c>
      <c r="E5768">
        <v>350.24887899999999</v>
      </c>
      <c r="F5768">
        <v>925.15986599999997</v>
      </c>
      <c r="G5768" s="1">
        <f t="shared" si="90"/>
        <v>9.2515986600000003E-2</v>
      </c>
    </row>
    <row r="5769" spans="1:7" x14ac:dyDescent="0.35">
      <c r="A5769" t="s">
        <v>1277</v>
      </c>
      <c r="B5769" t="s">
        <v>1278</v>
      </c>
      <c r="C5769" t="s">
        <v>427</v>
      </c>
      <c r="D5769">
        <v>4</v>
      </c>
      <c r="E5769">
        <v>89.789145000000005</v>
      </c>
      <c r="F5769">
        <v>339.11700000000002</v>
      </c>
      <c r="G5769" s="1">
        <f t="shared" si="90"/>
        <v>3.3911700000000003E-2</v>
      </c>
    </row>
    <row r="5770" spans="1:7" x14ac:dyDescent="0.35">
      <c r="A5770" t="s">
        <v>1277</v>
      </c>
      <c r="B5770" t="s">
        <v>1278</v>
      </c>
      <c r="C5770" t="s">
        <v>427</v>
      </c>
      <c r="D5770">
        <v>4</v>
      </c>
      <c r="E5770">
        <v>65.279871999999997</v>
      </c>
      <c r="F5770">
        <v>78.042000000000002</v>
      </c>
      <c r="G5770" s="1">
        <f t="shared" si="90"/>
        <v>7.8041999999999999E-3</v>
      </c>
    </row>
    <row r="5771" spans="1:7" x14ac:dyDescent="0.35">
      <c r="A5771" t="s">
        <v>1277</v>
      </c>
      <c r="B5771" t="s">
        <v>1278</v>
      </c>
      <c r="C5771" t="s">
        <v>427</v>
      </c>
      <c r="D5771">
        <v>4</v>
      </c>
      <c r="E5771">
        <v>1093.3006820000001</v>
      </c>
      <c r="F5771">
        <v>3687.8393529999998</v>
      </c>
      <c r="G5771" s="1">
        <f t="shared" si="90"/>
        <v>0.36878393529999998</v>
      </c>
    </row>
    <row r="5772" spans="1:7" x14ac:dyDescent="0.35">
      <c r="A5772" t="s">
        <v>1277</v>
      </c>
      <c r="B5772" t="s">
        <v>1278</v>
      </c>
      <c r="C5772" t="s">
        <v>427</v>
      </c>
      <c r="D5772">
        <v>4</v>
      </c>
      <c r="E5772">
        <v>57.839460000000003</v>
      </c>
      <c r="F5772">
        <v>138.695268</v>
      </c>
      <c r="G5772" s="1">
        <f t="shared" si="90"/>
        <v>1.38695268E-2</v>
      </c>
    </row>
    <row r="5773" spans="1:7" x14ac:dyDescent="0.35">
      <c r="A5773" t="s">
        <v>1277</v>
      </c>
      <c r="B5773" t="s">
        <v>1278</v>
      </c>
      <c r="C5773" t="s">
        <v>427</v>
      </c>
      <c r="D5773">
        <v>4</v>
      </c>
      <c r="E5773">
        <v>214.425073</v>
      </c>
      <c r="F5773">
        <v>824.35376499999995</v>
      </c>
      <c r="G5773" s="1">
        <f t="shared" si="90"/>
        <v>8.2435376499999991E-2</v>
      </c>
    </row>
    <row r="5774" spans="1:7" x14ac:dyDescent="0.35">
      <c r="A5774" t="s">
        <v>1277</v>
      </c>
      <c r="B5774" t="s">
        <v>1278</v>
      </c>
      <c r="C5774" t="s">
        <v>427</v>
      </c>
      <c r="D5774">
        <v>5</v>
      </c>
      <c r="E5774">
        <v>26.314944000000001</v>
      </c>
      <c r="F5774">
        <v>28.738916</v>
      </c>
      <c r="G5774" s="1">
        <f t="shared" si="90"/>
        <v>2.8738916000000002E-3</v>
      </c>
    </row>
    <row r="5775" spans="1:7" x14ac:dyDescent="0.35">
      <c r="A5775" t="s">
        <v>1277</v>
      </c>
      <c r="B5775" t="s">
        <v>1278</v>
      </c>
      <c r="C5775" t="s">
        <v>427</v>
      </c>
      <c r="D5775">
        <v>4</v>
      </c>
      <c r="E5775">
        <v>135.01414199999999</v>
      </c>
      <c r="F5775">
        <v>399.62258200000002</v>
      </c>
      <c r="G5775" s="1">
        <f t="shared" si="90"/>
        <v>3.9962258200000003E-2</v>
      </c>
    </row>
    <row r="5776" spans="1:7" x14ac:dyDescent="0.35">
      <c r="A5776" t="s">
        <v>1277</v>
      </c>
      <c r="B5776" t="s">
        <v>1278</v>
      </c>
      <c r="C5776" t="s">
        <v>427</v>
      </c>
      <c r="D5776">
        <v>4</v>
      </c>
      <c r="E5776">
        <v>120</v>
      </c>
      <c r="F5776">
        <v>900</v>
      </c>
      <c r="G5776" s="1">
        <f t="shared" si="90"/>
        <v>0.09</v>
      </c>
    </row>
    <row r="5777" spans="1:7" x14ac:dyDescent="0.35">
      <c r="A5777" t="s">
        <v>1277</v>
      </c>
      <c r="B5777" t="s">
        <v>1278</v>
      </c>
      <c r="C5777" t="s">
        <v>427</v>
      </c>
      <c r="D5777">
        <v>5</v>
      </c>
      <c r="E5777">
        <v>420</v>
      </c>
      <c r="F5777">
        <v>6300</v>
      </c>
      <c r="G5777" s="1">
        <f t="shared" si="90"/>
        <v>0.63</v>
      </c>
    </row>
    <row r="5778" spans="1:7" x14ac:dyDescent="0.35">
      <c r="A5778" t="s">
        <v>1277</v>
      </c>
      <c r="B5778" t="s">
        <v>1278</v>
      </c>
      <c r="C5778" t="s">
        <v>427</v>
      </c>
      <c r="D5778">
        <v>5</v>
      </c>
      <c r="E5778">
        <v>3120</v>
      </c>
      <c r="F5778">
        <v>167400</v>
      </c>
      <c r="G5778" s="1">
        <f t="shared" si="90"/>
        <v>16.739999999999998</v>
      </c>
    </row>
    <row r="5779" spans="1:7" x14ac:dyDescent="0.35">
      <c r="A5779" t="s">
        <v>1277</v>
      </c>
      <c r="B5779" t="s">
        <v>1278</v>
      </c>
      <c r="C5779" t="s">
        <v>427</v>
      </c>
      <c r="D5779">
        <v>5</v>
      </c>
      <c r="E5779">
        <v>2700</v>
      </c>
      <c r="F5779">
        <v>206100</v>
      </c>
      <c r="G5779" s="1">
        <f t="shared" si="90"/>
        <v>20.61</v>
      </c>
    </row>
    <row r="5780" spans="1:7" x14ac:dyDescent="0.35">
      <c r="A5780" t="s">
        <v>1277</v>
      </c>
      <c r="B5780" t="s">
        <v>1278</v>
      </c>
      <c r="C5780" t="s">
        <v>427</v>
      </c>
      <c r="D5780">
        <v>5</v>
      </c>
      <c r="E5780">
        <v>2700</v>
      </c>
      <c r="F5780">
        <v>139500</v>
      </c>
      <c r="G5780" s="1">
        <f t="shared" si="90"/>
        <v>13.95</v>
      </c>
    </row>
    <row r="5781" spans="1:7" x14ac:dyDescent="0.35">
      <c r="A5781" t="s">
        <v>1277</v>
      </c>
      <c r="B5781" t="s">
        <v>1278</v>
      </c>
      <c r="C5781" t="s">
        <v>427</v>
      </c>
      <c r="D5781">
        <v>5</v>
      </c>
      <c r="E5781">
        <v>4020</v>
      </c>
      <c r="F5781">
        <v>323100</v>
      </c>
      <c r="G5781" s="1">
        <f t="shared" si="90"/>
        <v>32.31</v>
      </c>
    </row>
    <row r="5782" spans="1:7" x14ac:dyDescent="0.35">
      <c r="A5782" t="s">
        <v>1277</v>
      </c>
      <c r="B5782" t="s">
        <v>1278</v>
      </c>
      <c r="C5782" t="s">
        <v>427</v>
      </c>
      <c r="D5782">
        <v>5</v>
      </c>
      <c r="E5782">
        <v>3780</v>
      </c>
      <c r="F5782">
        <v>231300</v>
      </c>
      <c r="G5782" s="1">
        <f t="shared" si="90"/>
        <v>23.13</v>
      </c>
    </row>
    <row r="5783" spans="1:7" x14ac:dyDescent="0.35">
      <c r="A5783" t="s">
        <v>1277</v>
      </c>
      <c r="B5783" t="s">
        <v>1278</v>
      </c>
      <c r="C5783" t="s">
        <v>427</v>
      </c>
      <c r="D5783">
        <v>5</v>
      </c>
      <c r="E5783">
        <v>6960</v>
      </c>
      <c r="F5783">
        <v>603000</v>
      </c>
      <c r="G5783" s="1">
        <f t="shared" si="90"/>
        <v>60.3</v>
      </c>
    </row>
    <row r="5784" spans="1:7" x14ac:dyDescent="0.35">
      <c r="A5784" t="s">
        <v>1277</v>
      </c>
      <c r="B5784" t="s">
        <v>1278</v>
      </c>
      <c r="C5784" t="s">
        <v>427</v>
      </c>
      <c r="D5784">
        <v>5</v>
      </c>
      <c r="E5784">
        <v>13560</v>
      </c>
      <c r="F5784">
        <v>871200</v>
      </c>
      <c r="G5784" s="1">
        <f t="shared" si="90"/>
        <v>87.12</v>
      </c>
    </row>
    <row r="5785" spans="1:7" x14ac:dyDescent="0.35">
      <c r="A5785" t="s">
        <v>1277</v>
      </c>
      <c r="B5785" t="s">
        <v>1278</v>
      </c>
      <c r="C5785" t="s">
        <v>427</v>
      </c>
      <c r="D5785">
        <v>5</v>
      </c>
      <c r="E5785">
        <v>648.39014999999995</v>
      </c>
      <c r="F5785">
        <v>14431.160523</v>
      </c>
      <c r="G5785" s="1">
        <f t="shared" si="90"/>
        <v>1.4431160523</v>
      </c>
    </row>
    <row r="5786" spans="1:7" x14ac:dyDescent="0.35">
      <c r="A5786" t="s">
        <v>1277</v>
      </c>
      <c r="B5786" t="s">
        <v>1278</v>
      </c>
      <c r="C5786" t="s">
        <v>427</v>
      </c>
      <c r="D5786">
        <v>5</v>
      </c>
      <c r="E5786">
        <v>87540</v>
      </c>
      <c r="F5786">
        <v>30848400</v>
      </c>
      <c r="G5786" s="1">
        <f t="shared" si="90"/>
        <v>3084.84</v>
      </c>
    </row>
    <row r="5787" spans="1:7" x14ac:dyDescent="0.35">
      <c r="A5787" t="s">
        <v>1277</v>
      </c>
      <c r="B5787" t="s">
        <v>1278</v>
      </c>
      <c r="C5787" t="s">
        <v>427</v>
      </c>
      <c r="D5787">
        <v>5</v>
      </c>
      <c r="E5787">
        <v>660</v>
      </c>
      <c r="F5787">
        <v>9000</v>
      </c>
      <c r="G5787" s="1">
        <f t="shared" si="90"/>
        <v>0.9</v>
      </c>
    </row>
    <row r="5788" spans="1:7" x14ac:dyDescent="0.35">
      <c r="A5788" t="s">
        <v>1277</v>
      </c>
      <c r="B5788" t="s">
        <v>1278</v>
      </c>
      <c r="C5788" t="s">
        <v>427</v>
      </c>
      <c r="D5788">
        <v>5</v>
      </c>
      <c r="E5788">
        <v>300</v>
      </c>
      <c r="F5788">
        <v>4500</v>
      </c>
      <c r="G5788" s="1">
        <f t="shared" si="90"/>
        <v>0.45</v>
      </c>
    </row>
    <row r="5789" spans="1:7" x14ac:dyDescent="0.35">
      <c r="A5789" t="s">
        <v>1277</v>
      </c>
      <c r="B5789" t="s">
        <v>1278</v>
      </c>
      <c r="C5789" t="s">
        <v>427</v>
      </c>
      <c r="D5789">
        <v>4</v>
      </c>
      <c r="E5789">
        <v>508618.861989</v>
      </c>
      <c r="F5789">
        <v>496240925.14893502</v>
      </c>
      <c r="G5789" s="1">
        <f t="shared" si="90"/>
        <v>49624.092514893498</v>
      </c>
    </row>
    <row r="5790" spans="1:7" x14ac:dyDescent="0.35">
      <c r="A5790" t="s">
        <v>1277</v>
      </c>
      <c r="B5790" t="s">
        <v>1278</v>
      </c>
      <c r="C5790" t="s">
        <v>427</v>
      </c>
      <c r="D5790">
        <v>5</v>
      </c>
      <c r="E5790">
        <v>83867.275857000001</v>
      </c>
      <c r="F5790">
        <v>145451188.16798601</v>
      </c>
      <c r="G5790" s="1">
        <f t="shared" si="90"/>
        <v>14545.1188167986</v>
      </c>
    </row>
    <row r="5791" spans="1:7" x14ac:dyDescent="0.35">
      <c r="A5791" t="s">
        <v>1648</v>
      </c>
      <c r="B5791" t="s">
        <v>1270</v>
      </c>
      <c r="C5791" t="s">
        <v>1154</v>
      </c>
      <c r="D5791">
        <v>3</v>
      </c>
      <c r="E5791">
        <v>57270.84259</v>
      </c>
      <c r="F5791">
        <v>182369.382801</v>
      </c>
      <c r="G5791" s="1">
        <f t="shared" si="90"/>
        <v>18.236938280099999</v>
      </c>
    </row>
    <row r="5792" spans="1:7" x14ac:dyDescent="0.35">
      <c r="A5792" t="s">
        <v>1648</v>
      </c>
      <c r="B5792" t="s">
        <v>1270</v>
      </c>
      <c r="C5792" t="s">
        <v>1154</v>
      </c>
      <c r="D5792">
        <v>3</v>
      </c>
      <c r="E5792">
        <v>239827.09973799999</v>
      </c>
      <c r="F5792">
        <v>1292286590.0234599</v>
      </c>
      <c r="G5792" s="1">
        <f t="shared" si="90"/>
        <v>129228.65900234599</v>
      </c>
    </row>
    <row r="5793" spans="1:7" x14ac:dyDescent="0.35">
      <c r="A5793" t="s">
        <v>1649</v>
      </c>
      <c r="B5793" t="s">
        <v>1644</v>
      </c>
      <c r="C5793" t="s">
        <v>1154</v>
      </c>
      <c r="D5793">
        <v>3</v>
      </c>
      <c r="E5793">
        <v>77926.496755999993</v>
      </c>
      <c r="F5793">
        <v>254558.45426900001</v>
      </c>
      <c r="G5793" s="1">
        <f t="shared" si="90"/>
        <v>25.455845426900002</v>
      </c>
    </row>
    <row r="5794" spans="1:7" x14ac:dyDescent="0.35">
      <c r="A5794" t="s">
        <v>1649</v>
      </c>
      <c r="B5794" t="s">
        <v>1644</v>
      </c>
      <c r="C5794" t="s">
        <v>1154</v>
      </c>
      <c r="D5794">
        <v>3</v>
      </c>
      <c r="E5794">
        <v>315643.26863800001</v>
      </c>
      <c r="F5794">
        <v>1865735199.38836</v>
      </c>
      <c r="G5794" s="1">
        <f t="shared" si="90"/>
        <v>186573.51993883599</v>
      </c>
    </row>
    <row r="5795" spans="1:7" x14ac:dyDescent="0.35">
      <c r="A5795" t="s">
        <v>1285</v>
      </c>
      <c r="B5795" t="s">
        <v>1278</v>
      </c>
      <c r="C5795" t="s">
        <v>427</v>
      </c>
      <c r="D5795">
        <v>4</v>
      </c>
      <c r="E5795">
        <v>240</v>
      </c>
      <c r="F5795">
        <v>2700</v>
      </c>
      <c r="G5795" s="1">
        <f t="shared" si="90"/>
        <v>0.27</v>
      </c>
    </row>
    <row r="5796" spans="1:7" x14ac:dyDescent="0.35">
      <c r="A5796" t="s">
        <v>1285</v>
      </c>
      <c r="B5796" t="s">
        <v>1278</v>
      </c>
      <c r="C5796" t="s">
        <v>427</v>
      </c>
      <c r="D5796">
        <v>5</v>
      </c>
      <c r="E5796">
        <v>7620</v>
      </c>
      <c r="F5796">
        <v>847800</v>
      </c>
      <c r="G5796" s="1">
        <f t="shared" si="90"/>
        <v>84.78</v>
      </c>
    </row>
    <row r="5797" spans="1:7" x14ac:dyDescent="0.35">
      <c r="A5797" t="s">
        <v>1285</v>
      </c>
      <c r="B5797" t="s">
        <v>1278</v>
      </c>
      <c r="C5797" t="s">
        <v>427</v>
      </c>
      <c r="D5797">
        <v>5</v>
      </c>
      <c r="E5797">
        <v>15300</v>
      </c>
      <c r="F5797">
        <v>3698100</v>
      </c>
      <c r="G5797" s="1">
        <f t="shared" si="90"/>
        <v>369.81</v>
      </c>
    </row>
    <row r="5798" spans="1:7" x14ac:dyDescent="0.35">
      <c r="A5798" t="s">
        <v>1285</v>
      </c>
      <c r="B5798" t="s">
        <v>1278</v>
      </c>
      <c r="C5798" t="s">
        <v>427</v>
      </c>
      <c r="D5798">
        <v>4</v>
      </c>
      <c r="E5798">
        <v>1500</v>
      </c>
      <c r="F5798">
        <v>73800</v>
      </c>
      <c r="G5798" s="1">
        <f t="shared" si="90"/>
        <v>7.38</v>
      </c>
    </row>
    <row r="5799" spans="1:7" x14ac:dyDescent="0.35">
      <c r="A5799" t="s">
        <v>1285</v>
      </c>
      <c r="B5799" t="s">
        <v>1278</v>
      </c>
      <c r="C5799" t="s">
        <v>427</v>
      </c>
      <c r="D5799">
        <v>4</v>
      </c>
      <c r="E5799">
        <v>2520</v>
      </c>
      <c r="F5799">
        <v>123300</v>
      </c>
      <c r="G5799" s="1">
        <f t="shared" si="90"/>
        <v>12.33</v>
      </c>
    </row>
    <row r="5800" spans="1:7" x14ac:dyDescent="0.35">
      <c r="A5800" t="s">
        <v>1285</v>
      </c>
      <c r="B5800" t="s">
        <v>1278</v>
      </c>
      <c r="C5800" t="s">
        <v>427</v>
      </c>
      <c r="D5800">
        <v>4</v>
      </c>
      <c r="E5800">
        <v>2340</v>
      </c>
      <c r="F5800">
        <v>188100</v>
      </c>
      <c r="G5800" s="1">
        <f t="shared" si="90"/>
        <v>18.809999999999999</v>
      </c>
    </row>
    <row r="5801" spans="1:7" x14ac:dyDescent="0.35">
      <c r="A5801" t="s">
        <v>1285</v>
      </c>
      <c r="B5801" t="s">
        <v>1278</v>
      </c>
      <c r="C5801" t="s">
        <v>427</v>
      </c>
      <c r="D5801">
        <v>4</v>
      </c>
      <c r="E5801">
        <v>600</v>
      </c>
      <c r="F5801">
        <v>10800</v>
      </c>
      <c r="G5801" s="1">
        <f t="shared" si="90"/>
        <v>1.08</v>
      </c>
    </row>
    <row r="5802" spans="1:7" x14ac:dyDescent="0.35">
      <c r="A5802" t="s">
        <v>1285</v>
      </c>
      <c r="B5802" t="s">
        <v>1278</v>
      </c>
      <c r="C5802" t="s">
        <v>427</v>
      </c>
      <c r="D5802">
        <v>4</v>
      </c>
      <c r="E5802">
        <v>420</v>
      </c>
      <c r="F5802">
        <v>6300</v>
      </c>
      <c r="G5802" s="1">
        <f t="shared" si="90"/>
        <v>0.63</v>
      </c>
    </row>
    <row r="5803" spans="1:7" x14ac:dyDescent="0.35">
      <c r="A5803" t="s">
        <v>1285</v>
      </c>
      <c r="B5803" t="s">
        <v>1278</v>
      </c>
      <c r="C5803" t="s">
        <v>427</v>
      </c>
      <c r="D5803">
        <v>4</v>
      </c>
      <c r="E5803">
        <v>3583.4762919999998</v>
      </c>
      <c r="F5803">
        <v>138952.15854599999</v>
      </c>
      <c r="G5803" s="1">
        <f t="shared" si="90"/>
        <v>13.8952158546</v>
      </c>
    </row>
    <row r="5804" spans="1:7" x14ac:dyDescent="0.35">
      <c r="A5804" t="s">
        <v>1285</v>
      </c>
      <c r="B5804" t="s">
        <v>1278</v>
      </c>
      <c r="C5804" t="s">
        <v>427</v>
      </c>
      <c r="D5804">
        <v>4</v>
      </c>
      <c r="E5804">
        <v>120</v>
      </c>
      <c r="F5804">
        <v>900</v>
      </c>
      <c r="G5804" s="1">
        <f t="shared" si="90"/>
        <v>0.09</v>
      </c>
    </row>
    <row r="5805" spans="1:7" x14ac:dyDescent="0.35">
      <c r="A5805" t="s">
        <v>1285</v>
      </c>
      <c r="B5805" t="s">
        <v>1278</v>
      </c>
      <c r="C5805" t="s">
        <v>427</v>
      </c>
      <c r="D5805">
        <v>4</v>
      </c>
      <c r="E5805">
        <v>1177.9815980000001</v>
      </c>
      <c r="F5805">
        <v>26390.052727999999</v>
      </c>
      <c r="G5805" s="1">
        <f t="shared" si="90"/>
        <v>2.6390052728</v>
      </c>
    </row>
    <row r="5806" spans="1:7" x14ac:dyDescent="0.35">
      <c r="A5806" t="s">
        <v>1285</v>
      </c>
      <c r="B5806" t="s">
        <v>1278</v>
      </c>
      <c r="C5806" t="s">
        <v>427</v>
      </c>
      <c r="D5806">
        <v>4</v>
      </c>
      <c r="E5806">
        <v>64195.057161999997</v>
      </c>
      <c r="F5806">
        <v>82403359.370890006</v>
      </c>
      <c r="G5806" s="1">
        <f t="shared" si="90"/>
        <v>8240.3359370890012</v>
      </c>
    </row>
    <row r="5807" spans="1:7" x14ac:dyDescent="0.35">
      <c r="A5807" t="s">
        <v>1285</v>
      </c>
      <c r="B5807" t="s">
        <v>1278</v>
      </c>
      <c r="C5807" t="s">
        <v>427</v>
      </c>
      <c r="D5807">
        <v>4</v>
      </c>
      <c r="E5807">
        <v>629.97789</v>
      </c>
      <c r="F5807">
        <v>11861.294561999999</v>
      </c>
      <c r="G5807" s="1">
        <f t="shared" si="90"/>
        <v>1.1861294562</v>
      </c>
    </row>
    <row r="5808" spans="1:7" x14ac:dyDescent="0.35">
      <c r="A5808" t="s">
        <v>1285</v>
      </c>
      <c r="B5808" t="s">
        <v>1278</v>
      </c>
      <c r="C5808" t="s">
        <v>427</v>
      </c>
      <c r="D5808">
        <v>4</v>
      </c>
      <c r="E5808">
        <v>118307.081913</v>
      </c>
      <c r="F5808">
        <v>158937348.076713</v>
      </c>
      <c r="G5808" s="1">
        <f t="shared" si="90"/>
        <v>15893.734807671299</v>
      </c>
    </row>
    <row r="5809" spans="1:7" x14ac:dyDescent="0.35">
      <c r="A5809" t="s">
        <v>1285</v>
      </c>
      <c r="B5809" t="s">
        <v>1278</v>
      </c>
      <c r="C5809" t="s">
        <v>427</v>
      </c>
      <c r="D5809">
        <v>5</v>
      </c>
      <c r="E5809">
        <v>193366.78749799999</v>
      </c>
      <c r="F5809">
        <v>516343412.557163</v>
      </c>
      <c r="G5809" s="1">
        <f t="shared" si="90"/>
        <v>51634.341255716303</v>
      </c>
    </row>
    <row r="5810" spans="1:7" x14ac:dyDescent="0.35">
      <c r="A5810" t="s">
        <v>1285</v>
      </c>
      <c r="B5810" t="s">
        <v>1278</v>
      </c>
      <c r="C5810" t="s">
        <v>427</v>
      </c>
      <c r="D5810">
        <v>4</v>
      </c>
      <c r="E5810">
        <v>82.538180999999994</v>
      </c>
      <c r="F5810">
        <v>322.67012899999997</v>
      </c>
      <c r="G5810" s="1">
        <f t="shared" si="90"/>
        <v>3.2267012899999996E-2</v>
      </c>
    </row>
    <row r="5811" spans="1:7" x14ac:dyDescent="0.35">
      <c r="A5811" t="s">
        <v>1285</v>
      </c>
      <c r="B5811" t="s">
        <v>1278</v>
      </c>
      <c r="C5811" t="s">
        <v>427</v>
      </c>
      <c r="D5811">
        <v>4</v>
      </c>
      <c r="E5811">
        <v>93.945604000000003</v>
      </c>
      <c r="F5811">
        <v>220.254074</v>
      </c>
      <c r="G5811" s="1">
        <f t="shared" si="90"/>
        <v>2.2025407399999999E-2</v>
      </c>
    </row>
    <row r="5812" spans="1:7" x14ac:dyDescent="0.35">
      <c r="A5812" t="s">
        <v>1285</v>
      </c>
      <c r="B5812" t="s">
        <v>1278</v>
      </c>
      <c r="C5812" t="s">
        <v>427</v>
      </c>
      <c r="D5812">
        <v>4</v>
      </c>
      <c r="E5812">
        <v>19760.519896999998</v>
      </c>
      <c r="F5812">
        <v>65023.390370000001</v>
      </c>
      <c r="G5812" s="1">
        <f t="shared" si="90"/>
        <v>6.5023390370000005</v>
      </c>
    </row>
    <row r="5813" spans="1:7" x14ac:dyDescent="0.35">
      <c r="A5813" t="s">
        <v>1285</v>
      </c>
      <c r="B5813" t="s">
        <v>1278</v>
      </c>
      <c r="C5813" t="s">
        <v>427</v>
      </c>
      <c r="D5813">
        <v>4</v>
      </c>
      <c r="E5813">
        <v>247.12287699999999</v>
      </c>
      <c r="F5813">
        <v>760.34552499999995</v>
      </c>
      <c r="G5813" s="1">
        <f t="shared" si="90"/>
        <v>7.6034552499999991E-2</v>
      </c>
    </row>
    <row r="5814" spans="1:7" x14ac:dyDescent="0.35">
      <c r="A5814" t="s">
        <v>1285</v>
      </c>
      <c r="B5814" t="s">
        <v>1278</v>
      </c>
      <c r="C5814" t="s">
        <v>427</v>
      </c>
      <c r="D5814">
        <v>5</v>
      </c>
      <c r="E5814">
        <v>48059.074028000003</v>
      </c>
      <c r="F5814">
        <v>151775.71689400001</v>
      </c>
      <c r="G5814" s="1">
        <f t="shared" si="90"/>
        <v>15.177571689400001</v>
      </c>
    </row>
    <row r="5815" spans="1:7" x14ac:dyDescent="0.35">
      <c r="A5815" t="s">
        <v>1650</v>
      </c>
      <c r="B5815" t="s">
        <v>1270</v>
      </c>
      <c r="C5815" t="s">
        <v>1154</v>
      </c>
      <c r="D5815">
        <v>3</v>
      </c>
      <c r="E5815">
        <v>135834.714393</v>
      </c>
      <c r="F5815">
        <v>661301560.790766</v>
      </c>
      <c r="G5815" s="1">
        <f t="shared" si="90"/>
        <v>66130.156079076594</v>
      </c>
    </row>
    <row r="5816" spans="1:7" x14ac:dyDescent="0.35">
      <c r="A5816" t="s">
        <v>1278</v>
      </c>
      <c r="B5816" t="s">
        <v>1278</v>
      </c>
      <c r="C5816" t="s">
        <v>427</v>
      </c>
      <c r="D5816">
        <v>4</v>
      </c>
      <c r="E5816">
        <v>840</v>
      </c>
      <c r="F5816">
        <v>23400</v>
      </c>
      <c r="G5816" s="1">
        <f t="shared" si="90"/>
        <v>2.34</v>
      </c>
    </row>
    <row r="5817" spans="1:7" x14ac:dyDescent="0.35">
      <c r="A5817" t="s">
        <v>1278</v>
      </c>
      <c r="B5817" t="s">
        <v>1278</v>
      </c>
      <c r="C5817" t="s">
        <v>427</v>
      </c>
      <c r="D5817">
        <v>4</v>
      </c>
      <c r="E5817">
        <v>4020</v>
      </c>
      <c r="F5817">
        <v>468000</v>
      </c>
      <c r="G5817" s="1">
        <f t="shared" si="90"/>
        <v>46.8</v>
      </c>
    </row>
    <row r="5818" spans="1:7" x14ac:dyDescent="0.35">
      <c r="A5818" t="s">
        <v>1278</v>
      </c>
      <c r="B5818" t="s">
        <v>1278</v>
      </c>
      <c r="C5818" t="s">
        <v>427</v>
      </c>
      <c r="D5818">
        <v>4</v>
      </c>
      <c r="E5818">
        <v>156951.15502199999</v>
      </c>
      <c r="F5818">
        <v>246659692.59371099</v>
      </c>
      <c r="G5818" s="1">
        <f t="shared" si="90"/>
        <v>24665.969259371101</v>
      </c>
    </row>
    <row r="5819" spans="1:7" x14ac:dyDescent="0.35">
      <c r="A5819" t="s">
        <v>1278</v>
      </c>
      <c r="B5819" t="s">
        <v>1278</v>
      </c>
      <c r="C5819" t="s">
        <v>427</v>
      </c>
      <c r="D5819">
        <v>4</v>
      </c>
      <c r="E5819">
        <v>66385.857707999996</v>
      </c>
      <c r="F5819">
        <v>56399263.808371998</v>
      </c>
      <c r="G5819" s="1">
        <f t="shared" si="90"/>
        <v>5639.9263808371998</v>
      </c>
    </row>
    <row r="5820" spans="1:7" x14ac:dyDescent="0.35">
      <c r="A5820" t="s">
        <v>1278</v>
      </c>
      <c r="B5820" t="s">
        <v>1278</v>
      </c>
      <c r="C5820" t="s">
        <v>427</v>
      </c>
      <c r="D5820">
        <v>5</v>
      </c>
      <c r="E5820">
        <v>271733.19220200001</v>
      </c>
      <c r="F5820">
        <v>806235490.20071697</v>
      </c>
      <c r="G5820" s="1">
        <f t="shared" si="90"/>
        <v>80623.549020071703</v>
      </c>
    </row>
    <row r="5821" spans="1:7" x14ac:dyDescent="0.35">
      <c r="A5821" t="s">
        <v>1299</v>
      </c>
      <c r="B5821" t="s">
        <v>1266</v>
      </c>
      <c r="C5821" t="s">
        <v>116</v>
      </c>
      <c r="D5821">
        <v>4</v>
      </c>
      <c r="E5821">
        <v>391.70124399999997</v>
      </c>
      <c r="F5821">
        <v>5645.5658329999997</v>
      </c>
      <c r="G5821" s="1">
        <f t="shared" si="90"/>
        <v>0.56455658329999991</v>
      </c>
    </row>
    <row r="5822" spans="1:7" x14ac:dyDescent="0.35">
      <c r="A5822" t="s">
        <v>1299</v>
      </c>
      <c r="B5822" t="s">
        <v>1266</v>
      </c>
      <c r="C5822" t="s">
        <v>116</v>
      </c>
      <c r="D5822">
        <v>4</v>
      </c>
      <c r="E5822">
        <v>3373.750477</v>
      </c>
      <c r="F5822">
        <v>506763.20874700003</v>
      </c>
      <c r="G5822" s="1">
        <f t="shared" si="90"/>
        <v>50.676320874700004</v>
      </c>
    </row>
    <row r="5823" spans="1:7" x14ac:dyDescent="0.35">
      <c r="A5823" t="s">
        <v>1299</v>
      </c>
      <c r="B5823" t="s">
        <v>1266</v>
      </c>
      <c r="C5823" t="s">
        <v>116</v>
      </c>
      <c r="D5823">
        <v>4</v>
      </c>
      <c r="E5823">
        <v>3256.7674999999999</v>
      </c>
      <c r="F5823">
        <v>210037.202555</v>
      </c>
      <c r="G5823" s="1">
        <f t="shared" si="90"/>
        <v>21.003720255499999</v>
      </c>
    </row>
    <row r="5824" spans="1:7" x14ac:dyDescent="0.35">
      <c r="A5824" t="s">
        <v>1299</v>
      </c>
      <c r="B5824" t="s">
        <v>1266</v>
      </c>
      <c r="C5824" t="s">
        <v>116</v>
      </c>
      <c r="D5824">
        <v>4</v>
      </c>
      <c r="E5824">
        <v>418.78296699999999</v>
      </c>
      <c r="F5824">
        <v>1598.0868399999999</v>
      </c>
      <c r="G5824" s="1">
        <f t="shared" si="90"/>
        <v>0.15980868400000001</v>
      </c>
    </row>
    <row r="5825" spans="1:7" x14ac:dyDescent="0.35">
      <c r="A5825" t="s">
        <v>1299</v>
      </c>
      <c r="B5825" t="s">
        <v>1266</v>
      </c>
      <c r="C5825" t="s">
        <v>116</v>
      </c>
      <c r="D5825">
        <v>5</v>
      </c>
      <c r="E5825">
        <v>1560</v>
      </c>
      <c r="F5825">
        <v>78300</v>
      </c>
      <c r="G5825" s="1">
        <f t="shared" si="90"/>
        <v>7.83</v>
      </c>
    </row>
    <row r="5826" spans="1:7" x14ac:dyDescent="0.35">
      <c r="A5826" t="s">
        <v>1299</v>
      </c>
      <c r="B5826" t="s">
        <v>1266</v>
      </c>
      <c r="C5826" t="s">
        <v>116</v>
      </c>
      <c r="D5826">
        <v>4</v>
      </c>
      <c r="E5826">
        <v>5230.1435449999999</v>
      </c>
      <c r="F5826">
        <v>575555.71520800004</v>
      </c>
      <c r="G5826" s="1">
        <f t="shared" si="90"/>
        <v>57.555571520800001</v>
      </c>
    </row>
    <row r="5827" spans="1:7" x14ac:dyDescent="0.35">
      <c r="A5827" t="s">
        <v>1299</v>
      </c>
      <c r="B5827" t="s">
        <v>1266</v>
      </c>
      <c r="C5827" t="s">
        <v>116</v>
      </c>
      <c r="D5827">
        <v>5</v>
      </c>
      <c r="E5827">
        <v>120</v>
      </c>
      <c r="F5827">
        <v>900</v>
      </c>
      <c r="G5827" s="1">
        <f t="shared" ref="G5827:G5890" si="91">+F5827/10000</f>
        <v>0.09</v>
      </c>
    </row>
    <row r="5828" spans="1:7" x14ac:dyDescent="0.35">
      <c r="A5828" t="s">
        <v>1299</v>
      </c>
      <c r="B5828" t="s">
        <v>1266</v>
      </c>
      <c r="C5828" t="s">
        <v>116</v>
      </c>
      <c r="D5828">
        <v>5</v>
      </c>
      <c r="E5828">
        <v>162.021029</v>
      </c>
      <c r="F5828">
        <v>460.95543099999998</v>
      </c>
      <c r="G5828" s="1">
        <f t="shared" si="91"/>
        <v>4.6095543099999997E-2</v>
      </c>
    </row>
    <row r="5829" spans="1:7" x14ac:dyDescent="0.35">
      <c r="A5829" t="s">
        <v>1299</v>
      </c>
      <c r="B5829" t="s">
        <v>1266</v>
      </c>
      <c r="C5829" t="s">
        <v>116</v>
      </c>
      <c r="D5829">
        <v>5</v>
      </c>
      <c r="E5829">
        <v>19.755374</v>
      </c>
      <c r="F5829">
        <v>16.182744</v>
      </c>
      <c r="G5829" s="1">
        <f t="shared" si="91"/>
        <v>1.6182744E-3</v>
      </c>
    </row>
    <row r="5830" spans="1:7" x14ac:dyDescent="0.35">
      <c r="A5830" t="s">
        <v>1299</v>
      </c>
      <c r="B5830" t="s">
        <v>1266</v>
      </c>
      <c r="C5830" t="s">
        <v>116</v>
      </c>
      <c r="D5830">
        <v>5</v>
      </c>
      <c r="E5830">
        <v>73.740979999999993</v>
      </c>
      <c r="F5830">
        <v>223.31017700000001</v>
      </c>
      <c r="G5830" s="1">
        <f t="shared" si="91"/>
        <v>2.2331017700000001E-2</v>
      </c>
    </row>
    <row r="5831" spans="1:7" x14ac:dyDescent="0.35">
      <c r="A5831" t="s">
        <v>1299</v>
      </c>
      <c r="B5831" t="s">
        <v>1266</v>
      </c>
      <c r="C5831" t="s">
        <v>116</v>
      </c>
      <c r="D5831">
        <v>5</v>
      </c>
      <c r="E5831">
        <v>36.590223000000002</v>
      </c>
      <c r="F5831">
        <v>54.982092000000002</v>
      </c>
      <c r="G5831" s="1">
        <f t="shared" si="91"/>
        <v>5.4982092000000005E-3</v>
      </c>
    </row>
    <row r="5832" spans="1:7" x14ac:dyDescent="0.35">
      <c r="A5832" t="s">
        <v>1299</v>
      </c>
      <c r="B5832" t="s">
        <v>1266</v>
      </c>
      <c r="C5832" t="s">
        <v>116</v>
      </c>
      <c r="D5832">
        <v>4</v>
      </c>
      <c r="E5832">
        <v>1003.836286</v>
      </c>
      <c r="F5832">
        <v>3008.0864879999999</v>
      </c>
      <c r="G5832" s="1">
        <f t="shared" si="91"/>
        <v>0.30080864879999997</v>
      </c>
    </row>
    <row r="5833" spans="1:7" x14ac:dyDescent="0.35">
      <c r="A5833" t="s">
        <v>1299</v>
      </c>
      <c r="B5833" t="s">
        <v>1266</v>
      </c>
      <c r="C5833" t="s">
        <v>116</v>
      </c>
      <c r="D5833">
        <v>5</v>
      </c>
      <c r="E5833">
        <v>258.36671799999999</v>
      </c>
      <c r="F5833">
        <v>1342.2703449999999</v>
      </c>
      <c r="G5833" s="1">
        <f t="shared" si="91"/>
        <v>0.13422703449999998</v>
      </c>
    </row>
    <row r="5834" spans="1:7" x14ac:dyDescent="0.35">
      <c r="A5834" t="s">
        <v>1299</v>
      </c>
      <c r="B5834" t="s">
        <v>1266</v>
      </c>
      <c r="C5834" t="s">
        <v>116</v>
      </c>
      <c r="D5834">
        <v>4</v>
      </c>
      <c r="E5834">
        <v>63.275623000000003</v>
      </c>
      <c r="F5834">
        <v>97.779246000000001</v>
      </c>
      <c r="G5834" s="1">
        <f t="shared" si="91"/>
        <v>9.7779245999999997E-3</v>
      </c>
    </row>
    <row r="5835" spans="1:7" x14ac:dyDescent="0.35">
      <c r="A5835" t="s">
        <v>1299</v>
      </c>
      <c r="B5835" t="s">
        <v>1266</v>
      </c>
      <c r="C5835" t="s">
        <v>116</v>
      </c>
      <c r="D5835">
        <v>4</v>
      </c>
      <c r="E5835">
        <v>69.987196999999995</v>
      </c>
      <c r="F5835">
        <v>205.667924</v>
      </c>
      <c r="G5835" s="1">
        <f t="shared" si="91"/>
        <v>2.0566792399999999E-2</v>
      </c>
    </row>
    <row r="5836" spans="1:7" x14ac:dyDescent="0.35">
      <c r="A5836" t="s">
        <v>1299</v>
      </c>
      <c r="B5836" t="s">
        <v>1266</v>
      </c>
      <c r="C5836" t="s">
        <v>116</v>
      </c>
      <c r="D5836">
        <v>4</v>
      </c>
      <c r="E5836">
        <v>93.590261999999996</v>
      </c>
      <c r="F5836">
        <v>382.69200000000001</v>
      </c>
      <c r="G5836" s="1">
        <f t="shared" si="91"/>
        <v>3.8269200000000003E-2</v>
      </c>
    </row>
    <row r="5837" spans="1:7" x14ac:dyDescent="0.35">
      <c r="A5837" t="s">
        <v>1299</v>
      </c>
      <c r="B5837" t="s">
        <v>1266</v>
      </c>
      <c r="C5837" t="s">
        <v>116</v>
      </c>
      <c r="D5837">
        <v>5</v>
      </c>
      <c r="E5837">
        <v>240</v>
      </c>
      <c r="F5837">
        <v>2700</v>
      </c>
      <c r="G5837" s="1">
        <f t="shared" si="91"/>
        <v>0.27</v>
      </c>
    </row>
    <row r="5838" spans="1:7" x14ac:dyDescent="0.35">
      <c r="A5838" t="s">
        <v>1299</v>
      </c>
      <c r="B5838" t="s">
        <v>1266</v>
      </c>
      <c r="C5838" t="s">
        <v>116</v>
      </c>
      <c r="D5838">
        <v>5</v>
      </c>
      <c r="E5838">
        <v>120</v>
      </c>
      <c r="F5838">
        <v>900</v>
      </c>
      <c r="G5838" s="1">
        <f t="shared" si="91"/>
        <v>0.09</v>
      </c>
    </row>
    <row r="5839" spans="1:7" x14ac:dyDescent="0.35">
      <c r="A5839" t="s">
        <v>1299</v>
      </c>
      <c r="B5839" t="s">
        <v>1266</v>
      </c>
      <c r="C5839" t="s">
        <v>116</v>
      </c>
      <c r="D5839">
        <v>5</v>
      </c>
      <c r="E5839">
        <v>120</v>
      </c>
      <c r="F5839">
        <v>900</v>
      </c>
      <c r="G5839" s="1">
        <f t="shared" si="91"/>
        <v>0.09</v>
      </c>
    </row>
    <row r="5840" spans="1:7" x14ac:dyDescent="0.35">
      <c r="A5840" t="s">
        <v>1299</v>
      </c>
      <c r="B5840" t="s">
        <v>1266</v>
      </c>
      <c r="C5840" t="s">
        <v>116</v>
      </c>
      <c r="D5840">
        <v>4</v>
      </c>
      <c r="E5840">
        <v>86760</v>
      </c>
      <c r="F5840">
        <v>37866600</v>
      </c>
      <c r="G5840" s="1">
        <f t="shared" si="91"/>
        <v>3786.66</v>
      </c>
    </row>
    <row r="5841" spans="1:7" x14ac:dyDescent="0.35">
      <c r="A5841" t="s">
        <v>1299</v>
      </c>
      <c r="B5841" t="s">
        <v>1266</v>
      </c>
      <c r="C5841" t="s">
        <v>116</v>
      </c>
      <c r="D5841">
        <v>4</v>
      </c>
      <c r="E5841">
        <v>30660</v>
      </c>
      <c r="F5841">
        <v>6198300</v>
      </c>
      <c r="G5841" s="1">
        <f t="shared" si="91"/>
        <v>619.83000000000004</v>
      </c>
    </row>
    <row r="5842" spans="1:7" x14ac:dyDescent="0.35">
      <c r="A5842" t="s">
        <v>1299</v>
      </c>
      <c r="B5842" t="s">
        <v>1266</v>
      </c>
      <c r="C5842" t="s">
        <v>116</v>
      </c>
      <c r="D5842">
        <v>4</v>
      </c>
      <c r="E5842">
        <v>4080</v>
      </c>
      <c r="F5842">
        <v>510300</v>
      </c>
      <c r="G5842" s="1">
        <f t="shared" si="91"/>
        <v>51.03</v>
      </c>
    </row>
    <row r="5843" spans="1:7" x14ac:dyDescent="0.35">
      <c r="A5843" t="s">
        <v>1299</v>
      </c>
      <c r="B5843" t="s">
        <v>1266</v>
      </c>
      <c r="C5843" t="s">
        <v>116</v>
      </c>
      <c r="D5843">
        <v>4</v>
      </c>
      <c r="E5843">
        <v>360</v>
      </c>
      <c r="F5843">
        <v>7200</v>
      </c>
      <c r="G5843" s="1">
        <f t="shared" si="91"/>
        <v>0.72</v>
      </c>
    </row>
    <row r="5844" spans="1:7" x14ac:dyDescent="0.35">
      <c r="A5844" t="s">
        <v>1299</v>
      </c>
      <c r="B5844" t="s">
        <v>1266</v>
      </c>
      <c r="C5844" t="s">
        <v>116</v>
      </c>
      <c r="D5844">
        <v>4</v>
      </c>
      <c r="E5844">
        <v>2940</v>
      </c>
      <c r="F5844">
        <v>249300</v>
      </c>
      <c r="G5844" s="1">
        <f t="shared" si="91"/>
        <v>24.93</v>
      </c>
    </row>
    <row r="5845" spans="1:7" x14ac:dyDescent="0.35">
      <c r="A5845" t="s">
        <v>1299</v>
      </c>
      <c r="B5845" t="s">
        <v>1266</v>
      </c>
      <c r="C5845" t="s">
        <v>116</v>
      </c>
      <c r="D5845">
        <v>4</v>
      </c>
      <c r="E5845">
        <v>360</v>
      </c>
      <c r="F5845">
        <v>8100</v>
      </c>
      <c r="G5845" s="1">
        <f t="shared" si="91"/>
        <v>0.81</v>
      </c>
    </row>
    <row r="5846" spans="1:7" x14ac:dyDescent="0.35">
      <c r="A5846" t="s">
        <v>1299</v>
      </c>
      <c r="B5846" t="s">
        <v>1266</v>
      </c>
      <c r="C5846" t="s">
        <v>116</v>
      </c>
      <c r="D5846">
        <v>4</v>
      </c>
      <c r="E5846">
        <v>480</v>
      </c>
      <c r="F5846">
        <v>14400</v>
      </c>
      <c r="G5846" s="1">
        <f t="shared" si="91"/>
        <v>1.44</v>
      </c>
    </row>
    <row r="5847" spans="1:7" x14ac:dyDescent="0.35">
      <c r="A5847" t="s">
        <v>1299</v>
      </c>
      <c r="B5847" t="s">
        <v>1266</v>
      </c>
      <c r="C5847" t="s">
        <v>116</v>
      </c>
      <c r="D5847">
        <v>4</v>
      </c>
      <c r="E5847">
        <v>360</v>
      </c>
      <c r="F5847">
        <v>4500</v>
      </c>
      <c r="G5847" s="1">
        <f t="shared" si="91"/>
        <v>0.45</v>
      </c>
    </row>
    <row r="5848" spans="1:7" x14ac:dyDescent="0.35">
      <c r="A5848" t="s">
        <v>1299</v>
      </c>
      <c r="B5848" t="s">
        <v>1266</v>
      </c>
      <c r="C5848" t="s">
        <v>116</v>
      </c>
      <c r="D5848">
        <v>4</v>
      </c>
      <c r="E5848">
        <v>120</v>
      </c>
      <c r="F5848">
        <v>900</v>
      </c>
      <c r="G5848" s="1">
        <f t="shared" si="91"/>
        <v>0.09</v>
      </c>
    </row>
    <row r="5849" spans="1:7" x14ac:dyDescent="0.35">
      <c r="A5849" t="s">
        <v>1299</v>
      </c>
      <c r="B5849" t="s">
        <v>1266</v>
      </c>
      <c r="C5849" t="s">
        <v>116</v>
      </c>
      <c r="D5849">
        <v>4</v>
      </c>
      <c r="E5849">
        <v>180</v>
      </c>
      <c r="F5849">
        <v>1800</v>
      </c>
      <c r="G5849" s="1">
        <f t="shared" si="91"/>
        <v>0.18</v>
      </c>
    </row>
    <row r="5850" spans="1:7" x14ac:dyDescent="0.35">
      <c r="A5850" t="s">
        <v>1299</v>
      </c>
      <c r="B5850" t="s">
        <v>1266</v>
      </c>
      <c r="C5850" t="s">
        <v>116</v>
      </c>
      <c r="D5850">
        <v>5</v>
      </c>
      <c r="E5850">
        <v>120</v>
      </c>
      <c r="F5850">
        <v>900</v>
      </c>
      <c r="G5850" s="1">
        <f t="shared" si="91"/>
        <v>0.09</v>
      </c>
    </row>
    <row r="5851" spans="1:7" x14ac:dyDescent="0.35">
      <c r="A5851" t="s">
        <v>1299</v>
      </c>
      <c r="B5851" t="s">
        <v>1266</v>
      </c>
      <c r="C5851" t="s">
        <v>116</v>
      </c>
      <c r="D5851">
        <v>5</v>
      </c>
      <c r="E5851">
        <v>240</v>
      </c>
      <c r="F5851">
        <v>2700</v>
      </c>
      <c r="G5851" s="1">
        <f t="shared" si="91"/>
        <v>0.27</v>
      </c>
    </row>
    <row r="5852" spans="1:7" x14ac:dyDescent="0.35">
      <c r="A5852" t="s">
        <v>1299</v>
      </c>
      <c r="B5852" t="s">
        <v>1266</v>
      </c>
      <c r="C5852" t="s">
        <v>116</v>
      </c>
      <c r="D5852">
        <v>5</v>
      </c>
      <c r="E5852">
        <v>120</v>
      </c>
      <c r="F5852">
        <v>900</v>
      </c>
      <c r="G5852" s="1">
        <f t="shared" si="91"/>
        <v>0.09</v>
      </c>
    </row>
    <row r="5853" spans="1:7" x14ac:dyDescent="0.35">
      <c r="A5853" t="s">
        <v>1299</v>
      </c>
      <c r="B5853" t="s">
        <v>1266</v>
      </c>
      <c r="C5853" t="s">
        <v>116</v>
      </c>
      <c r="D5853">
        <v>5</v>
      </c>
      <c r="E5853">
        <v>120</v>
      </c>
      <c r="F5853">
        <v>900</v>
      </c>
      <c r="G5853" s="1">
        <f t="shared" si="91"/>
        <v>0.09</v>
      </c>
    </row>
    <row r="5854" spans="1:7" x14ac:dyDescent="0.35">
      <c r="A5854" t="s">
        <v>1299</v>
      </c>
      <c r="B5854" t="s">
        <v>1266</v>
      </c>
      <c r="C5854" t="s">
        <v>116</v>
      </c>
      <c r="D5854">
        <v>4</v>
      </c>
      <c r="E5854">
        <v>120</v>
      </c>
      <c r="F5854">
        <v>900</v>
      </c>
      <c r="G5854" s="1">
        <f t="shared" si="91"/>
        <v>0.09</v>
      </c>
    </row>
    <row r="5855" spans="1:7" x14ac:dyDescent="0.35">
      <c r="A5855" t="s">
        <v>1299</v>
      </c>
      <c r="B5855" t="s">
        <v>1266</v>
      </c>
      <c r="C5855" t="s">
        <v>116</v>
      </c>
      <c r="D5855">
        <v>4</v>
      </c>
      <c r="E5855">
        <v>5089.0964279999998</v>
      </c>
      <c r="F5855">
        <v>434458.193776</v>
      </c>
      <c r="G5855" s="1">
        <f t="shared" si="91"/>
        <v>43.445819377600003</v>
      </c>
    </row>
    <row r="5856" spans="1:7" x14ac:dyDescent="0.35">
      <c r="A5856" t="s">
        <v>1299</v>
      </c>
      <c r="B5856" t="s">
        <v>1266</v>
      </c>
      <c r="C5856" t="s">
        <v>116</v>
      </c>
      <c r="D5856">
        <v>4</v>
      </c>
      <c r="E5856">
        <v>360</v>
      </c>
      <c r="F5856">
        <v>4500</v>
      </c>
      <c r="G5856" s="1">
        <f t="shared" si="91"/>
        <v>0.45</v>
      </c>
    </row>
    <row r="5857" spans="1:7" x14ac:dyDescent="0.35">
      <c r="A5857" t="s">
        <v>1299</v>
      </c>
      <c r="B5857" t="s">
        <v>1266</v>
      </c>
      <c r="C5857" t="s">
        <v>116</v>
      </c>
      <c r="D5857">
        <v>4</v>
      </c>
      <c r="E5857">
        <v>1140</v>
      </c>
      <c r="F5857">
        <v>63000</v>
      </c>
      <c r="G5857" s="1">
        <f t="shared" si="91"/>
        <v>6.3</v>
      </c>
    </row>
    <row r="5858" spans="1:7" x14ac:dyDescent="0.35">
      <c r="A5858" t="s">
        <v>1299</v>
      </c>
      <c r="B5858" t="s">
        <v>1266</v>
      </c>
      <c r="C5858" t="s">
        <v>116</v>
      </c>
      <c r="D5858">
        <v>4</v>
      </c>
      <c r="E5858">
        <v>2820</v>
      </c>
      <c r="F5858">
        <v>278100</v>
      </c>
      <c r="G5858" s="1">
        <f t="shared" si="91"/>
        <v>27.81</v>
      </c>
    </row>
    <row r="5859" spans="1:7" x14ac:dyDescent="0.35">
      <c r="A5859" t="s">
        <v>1299</v>
      </c>
      <c r="B5859" t="s">
        <v>1266</v>
      </c>
      <c r="C5859" t="s">
        <v>116</v>
      </c>
      <c r="D5859">
        <v>5</v>
      </c>
      <c r="E5859">
        <v>120</v>
      </c>
      <c r="F5859">
        <v>900</v>
      </c>
      <c r="G5859" s="1">
        <f t="shared" si="91"/>
        <v>0.09</v>
      </c>
    </row>
    <row r="5860" spans="1:7" x14ac:dyDescent="0.35">
      <c r="A5860" t="s">
        <v>1299</v>
      </c>
      <c r="B5860" t="s">
        <v>1266</v>
      </c>
      <c r="C5860" t="s">
        <v>116</v>
      </c>
      <c r="D5860">
        <v>5</v>
      </c>
      <c r="E5860">
        <v>3660</v>
      </c>
      <c r="F5860">
        <v>497700</v>
      </c>
      <c r="G5860" s="1">
        <f t="shared" si="91"/>
        <v>49.77</v>
      </c>
    </row>
    <row r="5861" spans="1:7" x14ac:dyDescent="0.35">
      <c r="A5861" t="s">
        <v>1299</v>
      </c>
      <c r="B5861" t="s">
        <v>1266</v>
      </c>
      <c r="C5861" t="s">
        <v>116</v>
      </c>
      <c r="D5861">
        <v>4</v>
      </c>
      <c r="E5861">
        <v>5880</v>
      </c>
      <c r="F5861">
        <v>810900</v>
      </c>
      <c r="G5861" s="1">
        <f t="shared" si="91"/>
        <v>81.09</v>
      </c>
    </row>
    <row r="5862" spans="1:7" x14ac:dyDescent="0.35">
      <c r="A5862" t="s">
        <v>1299</v>
      </c>
      <c r="B5862" t="s">
        <v>1266</v>
      </c>
      <c r="C5862" t="s">
        <v>116</v>
      </c>
      <c r="D5862">
        <v>5</v>
      </c>
      <c r="E5862">
        <v>120</v>
      </c>
      <c r="F5862">
        <v>900</v>
      </c>
      <c r="G5862" s="1">
        <f t="shared" si="91"/>
        <v>0.09</v>
      </c>
    </row>
    <row r="5863" spans="1:7" x14ac:dyDescent="0.35">
      <c r="A5863" t="s">
        <v>1299</v>
      </c>
      <c r="B5863" t="s">
        <v>1266</v>
      </c>
      <c r="C5863" t="s">
        <v>116</v>
      </c>
      <c r="D5863">
        <v>4</v>
      </c>
      <c r="E5863">
        <v>2040</v>
      </c>
      <c r="F5863">
        <v>134100</v>
      </c>
      <c r="G5863" s="1">
        <f t="shared" si="91"/>
        <v>13.41</v>
      </c>
    </row>
    <row r="5864" spans="1:7" x14ac:dyDescent="0.35">
      <c r="A5864" t="s">
        <v>1299</v>
      </c>
      <c r="B5864" t="s">
        <v>1266</v>
      </c>
      <c r="C5864" t="s">
        <v>116</v>
      </c>
      <c r="D5864">
        <v>5</v>
      </c>
      <c r="E5864">
        <v>120</v>
      </c>
      <c r="F5864">
        <v>900</v>
      </c>
      <c r="G5864" s="1">
        <f t="shared" si="91"/>
        <v>0.09</v>
      </c>
    </row>
    <row r="5865" spans="1:7" x14ac:dyDescent="0.35">
      <c r="A5865" t="s">
        <v>1299</v>
      </c>
      <c r="B5865" t="s">
        <v>1266</v>
      </c>
      <c r="C5865" t="s">
        <v>116</v>
      </c>
      <c r="D5865">
        <v>4</v>
      </c>
      <c r="E5865">
        <v>900</v>
      </c>
      <c r="F5865">
        <v>32400</v>
      </c>
      <c r="G5865" s="1">
        <f t="shared" si="91"/>
        <v>3.24</v>
      </c>
    </row>
    <row r="5866" spans="1:7" x14ac:dyDescent="0.35">
      <c r="A5866" t="s">
        <v>1299</v>
      </c>
      <c r="B5866" t="s">
        <v>1266</v>
      </c>
      <c r="C5866" t="s">
        <v>116</v>
      </c>
      <c r="D5866">
        <v>4</v>
      </c>
      <c r="E5866">
        <v>113220</v>
      </c>
      <c r="F5866">
        <v>80844300</v>
      </c>
      <c r="G5866" s="1">
        <f t="shared" si="91"/>
        <v>8084.43</v>
      </c>
    </row>
    <row r="5867" spans="1:7" x14ac:dyDescent="0.35">
      <c r="A5867" t="s">
        <v>1299</v>
      </c>
      <c r="B5867" t="s">
        <v>1266</v>
      </c>
      <c r="C5867" t="s">
        <v>116</v>
      </c>
      <c r="D5867">
        <v>5</v>
      </c>
      <c r="E5867">
        <v>120</v>
      </c>
      <c r="F5867">
        <v>900</v>
      </c>
      <c r="G5867" s="1">
        <f t="shared" si="91"/>
        <v>0.09</v>
      </c>
    </row>
    <row r="5868" spans="1:7" x14ac:dyDescent="0.35">
      <c r="A5868" t="s">
        <v>1299</v>
      </c>
      <c r="B5868" t="s">
        <v>1266</v>
      </c>
      <c r="C5868" t="s">
        <v>116</v>
      </c>
      <c r="D5868">
        <v>4</v>
      </c>
      <c r="E5868">
        <v>1800</v>
      </c>
      <c r="F5868">
        <v>90900</v>
      </c>
      <c r="G5868" s="1">
        <f t="shared" si="91"/>
        <v>9.09</v>
      </c>
    </row>
    <row r="5869" spans="1:7" x14ac:dyDescent="0.35">
      <c r="A5869" t="s">
        <v>1299</v>
      </c>
      <c r="B5869" t="s">
        <v>1266</v>
      </c>
      <c r="C5869" t="s">
        <v>116</v>
      </c>
      <c r="D5869">
        <v>4</v>
      </c>
      <c r="E5869">
        <v>1140</v>
      </c>
      <c r="F5869">
        <v>33300</v>
      </c>
      <c r="G5869" s="1">
        <f t="shared" si="91"/>
        <v>3.33</v>
      </c>
    </row>
    <row r="5870" spans="1:7" x14ac:dyDescent="0.35">
      <c r="A5870" t="s">
        <v>1299</v>
      </c>
      <c r="B5870" t="s">
        <v>1266</v>
      </c>
      <c r="C5870" t="s">
        <v>116</v>
      </c>
      <c r="D5870">
        <v>5</v>
      </c>
      <c r="E5870">
        <v>120</v>
      </c>
      <c r="F5870">
        <v>900</v>
      </c>
      <c r="G5870" s="1">
        <f t="shared" si="91"/>
        <v>0.09</v>
      </c>
    </row>
    <row r="5871" spans="1:7" x14ac:dyDescent="0.35">
      <c r="A5871" t="s">
        <v>1299</v>
      </c>
      <c r="B5871" t="s">
        <v>1266</v>
      </c>
      <c r="C5871" t="s">
        <v>116</v>
      </c>
      <c r="D5871">
        <v>5</v>
      </c>
      <c r="E5871">
        <v>120</v>
      </c>
      <c r="F5871">
        <v>900</v>
      </c>
      <c r="G5871" s="1">
        <f t="shared" si="91"/>
        <v>0.09</v>
      </c>
    </row>
    <row r="5872" spans="1:7" x14ac:dyDescent="0.35">
      <c r="A5872" t="s">
        <v>1299</v>
      </c>
      <c r="B5872" t="s">
        <v>1266</v>
      </c>
      <c r="C5872" t="s">
        <v>116</v>
      </c>
      <c r="D5872">
        <v>4</v>
      </c>
      <c r="E5872">
        <v>6180</v>
      </c>
      <c r="F5872">
        <v>712800</v>
      </c>
      <c r="G5872" s="1">
        <f t="shared" si="91"/>
        <v>71.28</v>
      </c>
    </row>
    <row r="5873" spans="1:7" x14ac:dyDescent="0.35">
      <c r="A5873" t="s">
        <v>1299</v>
      </c>
      <c r="B5873" t="s">
        <v>1266</v>
      </c>
      <c r="C5873" t="s">
        <v>116</v>
      </c>
      <c r="D5873">
        <v>4</v>
      </c>
      <c r="E5873">
        <v>300</v>
      </c>
      <c r="F5873">
        <v>4500</v>
      </c>
      <c r="G5873" s="1">
        <f t="shared" si="91"/>
        <v>0.45</v>
      </c>
    </row>
    <row r="5874" spans="1:7" x14ac:dyDescent="0.35">
      <c r="A5874" t="s">
        <v>1299</v>
      </c>
      <c r="B5874" t="s">
        <v>1266</v>
      </c>
      <c r="C5874" t="s">
        <v>116</v>
      </c>
      <c r="D5874">
        <v>4</v>
      </c>
      <c r="E5874">
        <v>7740</v>
      </c>
      <c r="F5874">
        <v>467100</v>
      </c>
      <c r="G5874" s="1">
        <f t="shared" si="91"/>
        <v>46.71</v>
      </c>
    </row>
    <row r="5875" spans="1:7" x14ac:dyDescent="0.35">
      <c r="A5875" t="s">
        <v>1299</v>
      </c>
      <c r="B5875" t="s">
        <v>1266</v>
      </c>
      <c r="C5875" t="s">
        <v>116</v>
      </c>
      <c r="D5875">
        <v>5</v>
      </c>
      <c r="E5875">
        <v>358376.95371700003</v>
      </c>
      <c r="F5875">
        <v>645311900.04134798</v>
      </c>
      <c r="G5875" s="1">
        <f t="shared" si="91"/>
        <v>64531.190004134798</v>
      </c>
    </row>
    <row r="5876" spans="1:7" x14ac:dyDescent="0.35">
      <c r="A5876" t="s">
        <v>1299</v>
      </c>
      <c r="B5876" t="s">
        <v>1266</v>
      </c>
      <c r="C5876" t="s">
        <v>116</v>
      </c>
      <c r="D5876">
        <v>5</v>
      </c>
      <c r="E5876">
        <v>600</v>
      </c>
      <c r="F5876">
        <v>17100</v>
      </c>
      <c r="G5876" s="1">
        <f t="shared" si="91"/>
        <v>1.71</v>
      </c>
    </row>
    <row r="5877" spans="1:7" x14ac:dyDescent="0.35">
      <c r="A5877" t="s">
        <v>1299</v>
      </c>
      <c r="B5877" t="s">
        <v>1266</v>
      </c>
      <c r="C5877" t="s">
        <v>116</v>
      </c>
      <c r="D5877">
        <v>4</v>
      </c>
      <c r="E5877">
        <v>67205.582079</v>
      </c>
      <c r="F5877">
        <v>40598074.840134002</v>
      </c>
      <c r="G5877" s="1">
        <f t="shared" si="91"/>
        <v>4059.8074840134004</v>
      </c>
    </row>
    <row r="5878" spans="1:7" x14ac:dyDescent="0.35">
      <c r="A5878" t="s">
        <v>1299</v>
      </c>
      <c r="B5878" t="s">
        <v>1266</v>
      </c>
      <c r="C5878" t="s">
        <v>116</v>
      </c>
      <c r="D5878">
        <v>4</v>
      </c>
      <c r="E5878">
        <v>10889.739173</v>
      </c>
      <c r="F5878">
        <v>1573267.4372</v>
      </c>
      <c r="G5878" s="1">
        <f t="shared" si="91"/>
        <v>157.32674372</v>
      </c>
    </row>
    <row r="5879" spans="1:7" x14ac:dyDescent="0.35">
      <c r="A5879" t="s">
        <v>1299</v>
      </c>
      <c r="B5879" t="s">
        <v>1266</v>
      </c>
      <c r="C5879" t="s">
        <v>116</v>
      </c>
      <c r="D5879">
        <v>5</v>
      </c>
      <c r="E5879">
        <v>25333.052534999999</v>
      </c>
      <c r="F5879">
        <v>79618.061061999993</v>
      </c>
      <c r="G5879" s="1">
        <f t="shared" si="91"/>
        <v>7.9618061061999992</v>
      </c>
    </row>
    <row r="5880" spans="1:7" x14ac:dyDescent="0.35">
      <c r="A5880" t="s">
        <v>1299</v>
      </c>
      <c r="B5880" t="s">
        <v>1266</v>
      </c>
      <c r="C5880" t="s">
        <v>116</v>
      </c>
      <c r="D5880">
        <v>4</v>
      </c>
      <c r="E5880">
        <v>7500.5179719999996</v>
      </c>
      <c r="F5880">
        <v>24335.098400999999</v>
      </c>
      <c r="G5880" s="1">
        <f t="shared" si="91"/>
        <v>2.4335098400999997</v>
      </c>
    </row>
    <row r="5881" spans="1:7" x14ac:dyDescent="0.35">
      <c r="A5881" t="s">
        <v>1651</v>
      </c>
      <c r="B5881" t="s">
        <v>1270</v>
      </c>
      <c r="C5881" t="s">
        <v>1154</v>
      </c>
      <c r="D5881">
        <v>3</v>
      </c>
      <c r="E5881">
        <v>140838.40212499999</v>
      </c>
      <c r="F5881">
        <v>449007.74517000001</v>
      </c>
      <c r="G5881" s="1">
        <f t="shared" si="91"/>
        <v>44.900774517000002</v>
      </c>
    </row>
    <row r="5882" spans="1:7" x14ac:dyDescent="0.35">
      <c r="A5882" t="s">
        <v>1651</v>
      </c>
      <c r="B5882" t="s">
        <v>1270</v>
      </c>
      <c r="C5882" t="s">
        <v>1154</v>
      </c>
      <c r="D5882">
        <v>3</v>
      </c>
      <c r="E5882">
        <v>310568.88140200003</v>
      </c>
      <c r="F5882">
        <v>2059494667.0204699</v>
      </c>
      <c r="G5882" s="1">
        <f t="shared" si="91"/>
        <v>205949.46670204698</v>
      </c>
    </row>
    <row r="5883" spans="1:7" x14ac:dyDescent="0.35">
      <c r="A5883" t="s">
        <v>1326</v>
      </c>
      <c r="B5883" t="s">
        <v>1278</v>
      </c>
      <c r="C5883" t="s">
        <v>427</v>
      </c>
      <c r="D5883">
        <v>4</v>
      </c>
      <c r="E5883">
        <v>1157.9247</v>
      </c>
      <c r="F5883">
        <v>4162.7974450000002</v>
      </c>
      <c r="G5883" s="1">
        <f t="shared" si="91"/>
        <v>0.41627974449999999</v>
      </c>
    </row>
    <row r="5884" spans="1:7" x14ac:dyDescent="0.35">
      <c r="A5884" t="s">
        <v>1326</v>
      </c>
      <c r="B5884" t="s">
        <v>1278</v>
      </c>
      <c r="C5884" t="s">
        <v>427</v>
      </c>
      <c r="D5884">
        <v>4</v>
      </c>
      <c r="E5884">
        <v>528.76376700000003</v>
      </c>
      <c r="F5884">
        <v>9201.9131600000001</v>
      </c>
      <c r="G5884" s="1">
        <f t="shared" si="91"/>
        <v>0.92019131600000004</v>
      </c>
    </row>
    <row r="5885" spans="1:7" x14ac:dyDescent="0.35">
      <c r="A5885" t="s">
        <v>1326</v>
      </c>
      <c r="B5885" t="s">
        <v>1278</v>
      </c>
      <c r="C5885" t="s">
        <v>427</v>
      </c>
      <c r="D5885">
        <v>4</v>
      </c>
      <c r="E5885">
        <v>1049.5567450000001</v>
      </c>
      <c r="F5885">
        <v>3144.2847919999999</v>
      </c>
      <c r="G5885" s="1">
        <f t="shared" si="91"/>
        <v>0.3144284792</v>
      </c>
    </row>
    <row r="5886" spans="1:7" x14ac:dyDescent="0.35">
      <c r="A5886" t="s">
        <v>1326</v>
      </c>
      <c r="B5886" t="s">
        <v>1278</v>
      </c>
      <c r="C5886" t="s">
        <v>427</v>
      </c>
      <c r="D5886">
        <v>5</v>
      </c>
      <c r="E5886">
        <v>275.97942899999998</v>
      </c>
      <c r="F5886">
        <v>3139.0445690000001</v>
      </c>
      <c r="G5886" s="1">
        <f t="shared" si="91"/>
        <v>0.31390445690000002</v>
      </c>
    </row>
    <row r="5887" spans="1:7" x14ac:dyDescent="0.35">
      <c r="A5887" t="s">
        <v>1326</v>
      </c>
      <c r="B5887" t="s">
        <v>1278</v>
      </c>
      <c r="C5887" t="s">
        <v>427</v>
      </c>
      <c r="D5887">
        <v>5</v>
      </c>
      <c r="E5887">
        <v>116.72337400000001</v>
      </c>
      <c r="F5887">
        <v>883.81725600000004</v>
      </c>
      <c r="G5887" s="1">
        <f t="shared" si="91"/>
        <v>8.8381725600000002E-2</v>
      </c>
    </row>
    <row r="5888" spans="1:7" x14ac:dyDescent="0.35">
      <c r="A5888" t="s">
        <v>1326</v>
      </c>
      <c r="B5888" t="s">
        <v>1278</v>
      </c>
      <c r="C5888" t="s">
        <v>427</v>
      </c>
      <c r="D5888">
        <v>5</v>
      </c>
      <c r="E5888">
        <v>167.88677999999999</v>
      </c>
      <c r="F5888">
        <v>1576.6898229999999</v>
      </c>
      <c r="G5888" s="1">
        <f t="shared" si="91"/>
        <v>0.15766898229999998</v>
      </c>
    </row>
    <row r="5889" spans="1:7" x14ac:dyDescent="0.35">
      <c r="A5889" t="s">
        <v>1326</v>
      </c>
      <c r="B5889" t="s">
        <v>1278</v>
      </c>
      <c r="C5889" t="s">
        <v>427</v>
      </c>
      <c r="D5889">
        <v>5</v>
      </c>
      <c r="E5889">
        <v>113.989423</v>
      </c>
      <c r="F5889">
        <v>845.01790800000003</v>
      </c>
      <c r="G5889" s="1">
        <f t="shared" si="91"/>
        <v>8.4501790800000004E-2</v>
      </c>
    </row>
    <row r="5890" spans="1:7" x14ac:dyDescent="0.35">
      <c r="A5890" t="s">
        <v>1326</v>
      </c>
      <c r="B5890" t="s">
        <v>1278</v>
      </c>
      <c r="C5890" t="s">
        <v>427</v>
      </c>
      <c r="D5890">
        <v>4</v>
      </c>
      <c r="E5890">
        <v>3472.9716859999999</v>
      </c>
      <c r="F5890">
        <v>266091.913512</v>
      </c>
      <c r="G5890" s="1">
        <f t="shared" si="91"/>
        <v>26.6091913512</v>
      </c>
    </row>
    <row r="5891" spans="1:7" x14ac:dyDescent="0.35">
      <c r="A5891" t="s">
        <v>1326</v>
      </c>
      <c r="B5891" t="s">
        <v>1278</v>
      </c>
      <c r="C5891" t="s">
        <v>427</v>
      </c>
      <c r="D5891">
        <v>5</v>
      </c>
      <c r="E5891">
        <v>886.88011800000004</v>
      </c>
      <c r="F5891">
        <v>22057.729654999999</v>
      </c>
      <c r="G5891" s="1">
        <f t="shared" ref="G5891:G5954" si="92">+F5891/10000</f>
        <v>2.2057729655</v>
      </c>
    </row>
    <row r="5892" spans="1:7" x14ac:dyDescent="0.35">
      <c r="A5892" t="s">
        <v>1326</v>
      </c>
      <c r="B5892" t="s">
        <v>1278</v>
      </c>
      <c r="C5892" t="s">
        <v>427</v>
      </c>
      <c r="D5892">
        <v>4</v>
      </c>
      <c r="E5892">
        <v>1030.410828</v>
      </c>
      <c r="F5892">
        <v>2941.8062239999999</v>
      </c>
      <c r="G5892" s="1">
        <f t="shared" si="92"/>
        <v>0.29418062239999998</v>
      </c>
    </row>
    <row r="5893" spans="1:7" x14ac:dyDescent="0.35">
      <c r="A5893" t="s">
        <v>1326</v>
      </c>
      <c r="B5893" t="s">
        <v>1278</v>
      </c>
      <c r="C5893" t="s">
        <v>427</v>
      </c>
      <c r="D5893">
        <v>5</v>
      </c>
      <c r="E5893">
        <v>25534.658116999999</v>
      </c>
      <c r="F5893">
        <v>79899.958652000001</v>
      </c>
      <c r="G5893" s="1">
        <f t="shared" si="92"/>
        <v>7.9899958652</v>
      </c>
    </row>
    <row r="5894" spans="1:7" x14ac:dyDescent="0.35">
      <c r="A5894" t="s">
        <v>1326</v>
      </c>
      <c r="B5894" t="s">
        <v>1278</v>
      </c>
      <c r="C5894" t="s">
        <v>427</v>
      </c>
      <c r="D5894">
        <v>4</v>
      </c>
      <c r="E5894">
        <v>4886.4655730000004</v>
      </c>
      <c r="F5894">
        <v>16132.5628</v>
      </c>
      <c r="G5894" s="1">
        <f t="shared" si="92"/>
        <v>1.6132562799999999</v>
      </c>
    </row>
    <row r="5895" spans="1:7" x14ac:dyDescent="0.35">
      <c r="A5895" t="s">
        <v>1326</v>
      </c>
      <c r="B5895" t="s">
        <v>1278</v>
      </c>
      <c r="C5895" t="s">
        <v>427</v>
      </c>
      <c r="D5895">
        <v>4</v>
      </c>
      <c r="E5895">
        <v>5700</v>
      </c>
      <c r="F5895">
        <v>636300</v>
      </c>
      <c r="G5895" s="1">
        <f t="shared" si="92"/>
        <v>63.63</v>
      </c>
    </row>
    <row r="5896" spans="1:7" x14ac:dyDescent="0.35">
      <c r="A5896" t="s">
        <v>1326</v>
      </c>
      <c r="B5896" t="s">
        <v>1278</v>
      </c>
      <c r="C5896" t="s">
        <v>427</v>
      </c>
      <c r="D5896">
        <v>4</v>
      </c>
      <c r="E5896">
        <v>240</v>
      </c>
      <c r="F5896">
        <v>2700</v>
      </c>
      <c r="G5896" s="1">
        <f t="shared" si="92"/>
        <v>0.27</v>
      </c>
    </row>
    <row r="5897" spans="1:7" x14ac:dyDescent="0.35">
      <c r="A5897" t="s">
        <v>1326</v>
      </c>
      <c r="B5897" t="s">
        <v>1278</v>
      </c>
      <c r="C5897" t="s">
        <v>427</v>
      </c>
      <c r="D5897">
        <v>4</v>
      </c>
      <c r="E5897">
        <v>7920</v>
      </c>
      <c r="F5897">
        <v>2442600</v>
      </c>
      <c r="G5897" s="1">
        <f t="shared" si="92"/>
        <v>244.26</v>
      </c>
    </row>
    <row r="5898" spans="1:7" x14ac:dyDescent="0.35">
      <c r="A5898" t="s">
        <v>1326</v>
      </c>
      <c r="B5898" t="s">
        <v>1278</v>
      </c>
      <c r="C5898" t="s">
        <v>427</v>
      </c>
      <c r="D5898">
        <v>5</v>
      </c>
      <c r="E5898">
        <v>21526.017629000002</v>
      </c>
      <c r="F5898">
        <v>5553102.0840689996</v>
      </c>
      <c r="G5898" s="1">
        <f t="shared" si="92"/>
        <v>555.31020840689996</v>
      </c>
    </row>
    <row r="5899" spans="1:7" x14ac:dyDescent="0.35">
      <c r="A5899" t="s">
        <v>1326</v>
      </c>
      <c r="B5899" t="s">
        <v>1278</v>
      </c>
      <c r="C5899" t="s">
        <v>427</v>
      </c>
      <c r="D5899">
        <v>4</v>
      </c>
      <c r="E5899">
        <v>420</v>
      </c>
      <c r="F5899">
        <v>10800</v>
      </c>
      <c r="G5899" s="1">
        <f t="shared" si="92"/>
        <v>1.08</v>
      </c>
    </row>
    <row r="5900" spans="1:7" x14ac:dyDescent="0.35">
      <c r="A5900" t="s">
        <v>1326</v>
      </c>
      <c r="B5900" t="s">
        <v>1278</v>
      </c>
      <c r="C5900" t="s">
        <v>427</v>
      </c>
      <c r="D5900">
        <v>4</v>
      </c>
      <c r="E5900">
        <v>600</v>
      </c>
      <c r="F5900">
        <v>10800</v>
      </c>
      <c r="G5900" s="1">
        <f t="shared" si="92"/>
        <v>1.08</v>
      </c>
    </row>
    <row r="5901" spans="1:7" x14ac:dyDescent="0.35">
      <c r="A5901" t="s">
        <v>1326</v>
      </c>
      <c r="B5901" t="s">
        <v>1278</v>
      </c>
      <c r="C5901" t="s">
        <v>427</v>
      </c>
      <c r="D5901">
        <v>5</v>
      </c>
      <c r="E5901">
        <v>19620</v>
      </c>
      <c r="F5901">
        <v>3237300</v>
      </c>
      <c r="G5901" s="1">
        <f t="shared" si="92"/>
        <v>323.73</v>
      </c>
    </row>
    <row r="5902" spans="1:7" x14ac:dyDescent="0.35">
      <c r="A5902" t="s">
        <v>1326</v>
      </c>
      <c r="B5902" t="s">
        <v>1278</v>
      </c>
      <c r="C5902" t="s">
        <v>427</v>
      </c>
      <c r="D5902">
        <v>4</v>
      </c>
      <c r="E5902">
        <v>1200</v>
      </c>
      <c r="F5902">
        <v>45000</v>
      </c>
      <c r="G5902" s="1">
        <f t="shared" si="92"/>
        <v>4.5</v>
      </c>
    </row>
    <row r="5903" spans="1:7" x14ac:dyDescent="0.35">
      <c r="A5903" t="s">
        <v>1326</v>
      </c>
      <c r="B5903" t="s">
        <v>1278</v>
      </c>
      <c r="C5903" t="s">
        <v>427</v>
      </c>
      <c r="D5903">
        <v>4</v>
      </c>
      <c r="E5903">
        <v>300</v>
      </c>
      <c r="F5903">
        <v>3600</v>
      </c>
      <c r="G5903" s="1">
        <f t="shared" si="92"/>
        <v>0.36</v>
      </c>
    </row>
    <row r="5904" spans="1:7" x14ac:dyDescent="0.35">
      <c r="A5904" t="s">
        <v>1326</v>
      </c>
      <c r="B5904" t="s">
        <v>1278</v>
      </c>
      <c r="C5904" t="s">
        <v>427</v>
      </c>
      <c r="D5904">
        <v>4</v>
      </c>
      <c r="E5904">
        <v>120</v>
      </c>
      <c r="F5904">
        <v>900</v>
      </c>
      <c r="G5904" s="1">
        <f t="shared" si="92"/>
        <v>0.09</v>
      </c>
    </row>
    <row r="5905" spans="1:7" x14ac:dyDescent="0.35">
      <c r="A5905" t="s">
        <v>1326</v>
      </c>
      <c r="B5905" t="s">
        <v>1278</v>
      </c>
      <c r="C5905" t="s">
        <v>427</v>
      </c>
      <c r="D5905">
        <v>4</v>
      </c>
      <c r="E5905">
        <v>300</v>
      </c>
      <c r="F5905">
        <v>4500</v>
      </c>
      <c r="G5905" s="1">
        <f t="shared" si="92"/>
        <v>0.45</v>
      </c>
    </row>
    <row r="5906" spans="1:7" x14ac:dyDescent="0.35">
      <c r="A5906" t="s">
        <v>1326</v>
      </c>
      <c r="B5906" t="s">
        <v>1278</v>
      </c>
      <c r="C5906" t="s">
        <v>427</v>
      </c>
      <c r="D5906">
        <v>4</v>
      </c>
      <c r="E5906">
        <v>1860</v>
      </c>
      <c r="F5906">
        <v>103500</v>
      </c>
      <c r="G5906" s="1">
        <f t="shared" si="92"/>
        <v>10.35</v>
      </c>
    </row>
    <row r="5907" spans="1:7" x14ac:dyDescent="0.35">
      <c r="A5907" t="s">
        <v>1326</v>
      </c>
      <c r="B5907" t="s">
        <v>1278</v>
      </c>
      <c r="C5907" t="s">
        <v>427</v>
      </c>
      <c r="D5907">
        <v>4</v>
      </c>
      <c r="E5907">
        <v>5160</v>
      </c>
      <c r="F5907">
        <v>706500</v>
      </c>
      <c r="G5907" s="1">
        <f t="shared" si="92"/>
        <v>70.650000000000006</v>
      </c>
    </row>
    <row r="5908" spans="1:7" x14ac:dyDescent="0.35">
      <c r="A5908" t="s">
        <v>1326</v>
      </c>
      <c r="B5908" t="s">
        <v>1278</v>
      </c>
      <c r="C5908" t="s">
        <v>427</v>
      </c>
      <c r="D5908">
        <v>4</v>
      </c>
      <c r="E5908">
        <v>3000</v>
      </c>
      <c r="F5908">
        <v>204300</v>
      </c>
      <c r="G5908" s="1">
        <f t="shared" si="92"/>
        <v>20.43</v>
      </c>
    </row>
    <row r="5909" spans="1:7" x14ac:dyDescent="0.35">
      <c r="A5909" t="s">
        <v>1326</v>
      </c>
      <c r="B5909" t="s">
        <v>1278</v>
      </c>
      <c r="C5909" t="s">
        <v>427</v>
      </c>
      <c r="D5909">
        <v>4</v>
      </c>
      <c r="E5909">
        <v>360</v>
      </c>
      <c r="F5909">
        <v>5400</v>
      </c>
      <c r="G5909" s="1">
        <f t="shared" si="92"/>
        <v>0.54</v>
      </c>
    </row>
    <row r="5910" spans="1:7" x14ac:dyDescent="0.35">
      <c r="A5910" t="s">
        <v>1326</v>
      </c>
      <c r="B5910" t="s">
        <v>1278</v>
      </c>
      <c r="C5910" t="s">
        <v>427</v>
      </c>
      <c r="D5910">
        <v>4</v>
      </c>
      <c r="E5910">
        <v>120</v>
      </c>
      <c r="F5910">
        <v>900</v>
      </c>
      <c r="G5910" s="1">
        <f t="shared" si="92"/>
        <v>0.09</v>
      </c>
    </row>
    <row r="5911" spans="1:7" x14ac:dyDescent="0.35">
      <c r="A5911" t="s">
        <v>1326</v>
      </c>
      <c r="B5911" t="s">
        <v>1278</v>
      </c>
      <c r="C5911" t="s">
        <v>427</v>
      </c>
      <c r="D5911">
        <v>5</v>
      </c>
      <c r="E5911">
        <v>72766.807935000004</v>
      </c>
      <c r="F5911">
        <v>45494581.938937999</v>
      </c>
      <c r="G5911" s="1">
        <f t="shared" si="92"/>
        <v>4549.4581938937999</v>
      </c>
    </row>
    <row r="5912" spans="1:7" x14ac:dyDescent="0.35">
      <c r="A5912" t="s">
        <v>1326</v>
      </c>
      <c r="B5912" t="s">
        <v>1278</v>
      </c>
      <c r="C5912" t="s">
        <v>427</v>
      </c>
      <c r="D5912">
        <v>4</v>
      </c>
      <c r="E5912">
        <v>409974.35270799999</v>
      </c>
      <c r="F5912">
        <v>1175535780.75442</v>
      </c>
      <c r="G5912" s="1">
        <f t="shared" si="92"/>
        <v>117553.578075442</v>
      </c>
    </row>
    <row r="5913" spans="1:7" x14ac:dyDescent="0.35">
      <c r="A5913" t="s">
        <v>1326</v>
      </c>
      <c r="B5913" t="s">
        <v>1278</v>
      </c>
      <c r="C5913" t="s">
        <v>427</v>
      </c>
      <c r="D5913">
        <v>4</v>
      </c>
      <c r="E5913">
        <v>95080.121568999995</v>
      </c>
      <c r="F5913">
        <v>41960728.721791998</v>
      </c>
      <c r="G5913" s="1">
        <f t="shared" si="92"/>
        <v>4196.0728721792002</v>
      </c>
    </row>
    <row r="5914" spans="1:7" x14ac:dyDescent="0.35">
      <c r="A5914" t="s">
        <v>1326</v>
      </c>
      <c r="B5914" t="s">
        <v>1278</v>
      </c>
      <c r="C5914" t="s">
        <v>427</v>
      </c>
      <c r="D5914">
        <v>5</v>
      </c>
      <c r="E5914">
        <v>335183.24304099998</v>
      </c>
      <c r="F5914">
        <v>955759918.66578996</v>
      </c>
      <c r="G5914" s="1">
        <f t="shared" si="92"/>
        <v>95575.991866579003</v>
      </c>
    </row>
    <row r="5915" spans="1:7" x14ac:dyDescent="0.35">
      <c r="A5915" t="s">
        <v>1652</v>
      </c>
      <c r="B5915" t="s">
        <v>1154</v>
      </c>
      <c r="C5915" t="s">
        <v>1514</v>
      </c>
      <c r="D5915">
        <v>3</v>
      </c>
      <c r="E5915">
        <v>350722.39485400001</v>
      </c>
      <c r="F5915">
        <v>2434275705.2360101</v>
      </c>
      <c r="G5915" s="1">
        <f t="shared" si="92"/>
        <v>243427.570523601</v>
      </c>
    </row>
    <row r="5916" spans="1:7" x14ac:dyDescent="0.35">
      <c r="A5916" t="s">
        <v>1652</v>
      </c>
      <c r="B5916" t="s">
        <v>1154</v>
      </c>
      <c r="C5916" t="s">
        <v>1514</v>
      </c>
      <c r="D5916">
        <v>3</v>
      </c>
      <c r="E5916">
        <v>201152.539842</v>
      </c>
      <c r="F5916">
        <v>643880.52203500003</v>
      </c>
      <c r="G5916" s="1">
        <f t="shared" si="92"/>
        <v>64.38805220350001</v>
      </c>
    </row>
    <row r="5917" spans="1:7" x14ac:dyDescent="0.35">
      <c r="A5917" t="s">
        <v>1653</v>
      </c>
      <c r="B5917" t="s">
        <v>104</v>
      </c>
      <c r="C5917" t="s">
        <v>427</v>
      </c>
      <c r="D5917">
        <v>5</v>
      </c>
      <c r="E5917">
        <v>916.66406500000005</v>
      </c>
      <c r="F5917">
        <v>19958.075814</v>
      </c>
      <c r="G5917" s="1">
        <f t="shared" si="92"/>
        <v>1.9958075814</v>
      </c>
    </row>
    <row r="5918" spans="1:7" x14ac:dyDescent="0.35">
      <c r="A5918" t="s">
        <v>1653</v>
      </c>
      <c r="B5918" t="s">
        <v>104</v>
      </c>
      <c r="C5918" t="s">
        <v>427</v>
      </c>
      <c r="D5918">
        <v>4</v>
      </c>
      <c r="E5918">
        <v>540</v>
      </c>
      <c r="F5918">
        <v>7200</v>
      </c>
      <c r="G5918" s="1">
        <f t="shared" si="92"/>
        <v>0.72</v>
      </c>
    </row>
    <row r="5919" spans="1:7" x14ac:dyDescent="0.35">
      <c r="A5919" t="s">
        <v>1653</v>
      </c>
      <c r="B5919" t="s">
        <v>104</v>
      </c>
      <c r="C5919" t="s">
        <v>427</v>
      </c>
      <c r="D5919">
        <v>4</v>
      </c>
      <c r="E5919">
        <v>45992.546433000003</v>
      </c>
      <c r="F5919">
        <v>23275417.085374001</v>
      </c>
      <c r="G5919" s="1">
        <f t="shared" si="92"/>
        <v>2327.5417085374002</v>
      </c>
    </row>
    <row r="5920" spans="1:7" x14ac:dyDescent="0.35">
      <c r="A5920" t="s">
        <v>1653</v>
      </c>
      <c r="B5920" t="s">
        <v>104</v>
      </c>
      <c r="C5920" t="s">
        <v>427</v>
      </c>
      <c r="D5920">
        <v>4</v>
      </c>
      <c r="E5920">
        <v>25680</v>
      </c>
      <c r="F5920">
        <v>11031300</v>
      </c>
      <c r="G5920" s="1">
        <f t="shared" si="92"/>
        <v>1103.1300000000001</v>
      </c>
    </row>
    <row r="5921" spans="1:7" x14ac:dyDescent="0.35">
      <c r="A5921" t="s">
        <v>1653</v>
      </c>
      <c r="B5921" t="s">
        <v>104</v>
      </c>
      <c r="C5921" t="s">
        <v>427</v>
      </c>
      <c r="D5921">
        <v>4</v>
      </c>
      <c r="E5921">
        <v>180</v>
      </c>
      <c r="F5921">
        <v>1800</v>
      </c>
      <c r="G5921" s="1">
        <f t="shared" si="92"/>
        <v>0.18</v>
      </c>
    </row>
    <row r="5922" spans="1:7" x14ac:dyDescent="0.35">
      <c r="A5922" t="s">
        <v>1653</v>
      </c>
      <c r="B5922" t="s">
        <v>104</v>
      </c>
      <c r="C5922" t="s">
        <v>427</v>
      </c>
      <c r="D5922">
        <v>5</v>
      </c>
      <c r="E5922">
        <v>4980</v>
      </c>
      <c r="F5922">
        <v>211500</v>
      </c>
      <c r="G5922" s="1">
        <f t="shared" si="92"/>
        <v>21.15</v>
      </c>
    </row>
    <row r="5923" spans="1:7" x14ac:dyDescent="0.35">
      <c r="A5923" t="s">
        <v>1653</v>
      </c>
      <c r="B5923" t="s">
        <v>104</v>
      </c>
      <c r="C5923" t="s">
        <v>427</v>
      </c>
      <c r="D5923">
        <v>4</v>
      </c>
      <c r="E5923">
        <v>31560</v>
      </c>
      <c r="F5923">
        <v>19254600</v>
      </c>
      <c r="G5923" s="1">
        <f t="shared" si="92"/>
        <v>1925.46</v>
      </c>
    </row>
    <row r="5924" spans="1:7" x14ac:dyDescent="0.35">
      <c r="A5924" t="s">
        <v>1653</v>
      </c>
      <c r="B5924" t="s">
        <v>104</v>
      </c>
      <c r="C5924" t="s">
        <v>427</v>
      </c>
      <c r="D5924">
        <v>4</v>
      </c>
      <c r="E5924">
        <v>480</v>
      </c>
      <c r="F5924">
        <v>14400</v>
      </c>
      <c r="G5924" s="1">
        <f t="shared" si="92"/>
        <v>1.44</v>
      </c>
    </row>
    <row r="5925" spans="1:7" x14ac:dyDescent="0.35">
      <c r="A5925" t="s">
        <v>1653</v>
      </c>
      <c r="B5925" t="s">
        <v>104</v>
      </c>
      <c r="C5925" t="s">
        <v>427</v>
      </c>
      <c r="D5925">
        <v>4</v>
      </c>
      <c r="E5925">
        <v>4140</v>
      </c>
      <c r="F5925">
        <v>393300</v>
      </c>
      <c r="G5925" s="1">
        <f t="shared" si="92"/>
        <v>39.33</v>
      </c>
    </row>
    <row r="5926" spans="1:7" x14ac:dyDescent="0.35">
      <c r="A5926" t="s">
        <v>1653</v>
      </c>
      <c r="B5926" t="s">
        <v>104</v>
      </c>
      <c r="C5926" t="s">
        <v>427</v>
      </c>
      <c r="D5926">
        <v>4</v>
      </c>
      <c r="E5926">
        <v>120</v>
      </c>
      <c r="F5926">
        <v>900</v>
      </c>
      <c r="G5926" s="1">
        <f t="shared" si="92"/>
        <v>0.09</v>
      </c>
    </row>
    <row r="5927" spans="1:7" x14ac:dyDescent="0.35">
      <c r="A5927" t="s">
        <v>1653</v>
      </c>
      <c r="B5927" t="s">
        <v>104</v>
      </c>
      <c r="C5927" t="s">
        <v>427</v>
      </c>
      <c r="D5927">
        <v>5</v>
      </c>
      <c r="E5927">
        <v>9901.5792290000009</v>
      </c>
      <c r="F5927">
        <v>1720697.9159309999</v>
      </c>
      <c r="G5927" s="1">
        <f t="shared" si="92"/>
        <v>172.06979159309998</v>
      </c>
    </row>
    <row r="5928" spans="1:7" x14ac:dyDescent="0.35">
      <c r="A5928" t="s">
        <v>1653</v>
      </c>
      <c r="B5928" t="s">
        <v>104</v>
      </c>
      <c r="C5928" t="s">
        <v>427</v>
      </c>
      <c r="D5928">
        <v>4</v>
      </c>
      <c r="E5928">
        <v>177154.62315299999</v>
      </c>
      <c r="F5928">
        <v>906242948.26946402</v>
      </c>
      <c r="G5928" s="1">
        <f t="shared" si="92"/>
        <v>90624.294826946396</v>
      </c>
    </row>
    <row r="5929" spans="1:7" x14ac:dyDescent="0.35">
      <c r="A5929" t="s">
        <v>1653</v>
      </c>
      <c r="B5929" t="s">
        <v>104</v>
      </c>
      <c r="C5929" t="s">
        <v>427</v>
      </c>
      <c r="D5929">
        <v>4</v>
      </c>
      <c r="E5929">
        <v>62499.245059000001</v>
      </c>
      <c r="F5929">
        <v>63948462.812647</v>
      </c>
      <c r="G5929" s="1">
        <f t="shared" si="92"/>
        <v>6394.8462812647003</v>
      </c>
    </row>
    <row r="5930" spans="1:7" x14ac:dyDescent="0.35">
      <c r="A5930" t="s">
        <v>1653</v>
      </c>
      <c r="B5930" t="s">
        <v>104</v>
      </c>
      <c r="C5930" t="s">
        <v>427</v>
      </c>
      <c r="D5930">
        <v>5</v>
      </c>
      <c r="E5930">
        <v>316754.68189200002</v>
      </c>
      <c r="F5930">
        <v>783713531.39811301</v>
      </c>
      <c r="G5930" s="1">
        <f t="shared" si="92"/>
        <v>78371.353139811297</v>
      </c>
    </row>
    <row r="5931" spans="1:7" x14ac:dyDescent="0.35">
      <c r="A5931" t="s">
        <v>1361</v>
      </c>
      <c r="B5931" t="s">
        <v>1270</v>
      </c>
      <c r="C5931" t="s">
        <v>1154</v>
      </c>
      <c r="D5931">
        <v>3</v>
      </c>
      <c r="E5931">
        <v>205297.20291399999</v>
      </c>
      <c r="F5931">
        <v>670418.25854099996</v>
      </c>
      <c r="G5931" s="1">
        <f t="shared" si="92"/>
        <v>67.041825854099997</v>
      </c>
    </row>
    <row r="5932" spans="1:7" x14ac:dyDescent="0.35">
      <c r="A5932" t="s">
        <v>1361</v>
      </c>
      <c r="B5932" t="s">
        <v>1270</v>
      </c>
      <c r="C5932" t="s">
        <v>1154</v>
      </c>
      <c r="D5932">
        <v>3</v>
      </c>
      <c r="E5932">
        <v>649464.31103900005</v>
      </c>
      <c r="F5932">
        <v>11644576921.3591</v>
      </c>
      <c r="G5932" s="1">
        <f t="shared" si="92"/>
        <v>1164457.69213591</v>
      </c>
    </row>
    <row r="5933" spans="1:7" x14ac:dyDescent="0.35">
      <c r="A5933" t="s">
        <v>1654</v>
      </c>
      <c r="B5933" t="s">
        <v>436</v>
      </c>
      <c r="C5933" t="s">
        <v>427</v>
      </c>
      <c r="D5933">
        <v>5</v>
      </c>
      <c r="E5933">
        <v>296.471431</v>
      </c>
      <c r="F5933">
        <v>1106.771017</v>
      </c>
      <c r="G5933" s="1">
        <f t="shared" si="92"/>
        <v>0.1106771017</v>
      </c>
    </row>
    <row r="5934" spans="1:7" x14ac:dyDescent="0.35">
      <c r="A5934" t="s">
        <v>1654</v>
      </c>
      <c r="B5934" t="s">
        <v>436</v>
      </c>
      <c r="C5934" t="s">
        <v>427</v>
      </c>
      <c r="D5934">
        <v>4</v>
      </c>
      <c r="E5934">
        <v>193868.76177700001</v>
      </c>
      <c r="F5934">
        <v>633903.18717399996</v>
      </c>
      <c r="G5934" s="1">
        <f t="shared" si="92"/>
        <v>63.3903187174</v>
      </c>
    </row>
    <row r="5935" spans="1:7" x14ac:dyDescent="0.35">
      <c r="A5935" t="s">
        <v>1654</v>
      </c>
      <c r="B5935" t="s">
        <v>436</v>
      </c>
      <c r="C5935" t="s">
        <v>427</v>
      </c>
      <c r="D5935">
        <v>4</v>
      </c>
      <c r="E5935">
        <v>3360</v>
      </c>
      <c r="F5935">
        <v>247500</v>
      </c>
      <c r="G5935" s="1">
        <f t="shared" si="92"/>
        <v>24.75</v>
      </c>
    </row>
    <row r="5936" spans="1:7" x14ac:dyDescent="0.35">
      <c r="A5936" t="s">
        <v>1654</v>
      </c>
      <c r="B5936" t="s">
        <v>436</v>
      </c>
      <c r="C5936" t="s">
        <v>427</v>
      </c>
      <c r="D5936">
        <v>4</v>
      </c>
      <c r="E5936">
        <v>21000</v>
      </c>
      <c r="F5936">
        <v>10116900</v>
      </c>
      <c r="G5936" s="1">
        <f t="shared" si="92"/>
        <v>1011.69</v>
      </c>
    </row>
    <row r="5937" spans="1:7" x14ac:dyDescent="0.35">
      <c r="A5937" t="s">
        <v>1654</v>
      </c>
      <c r="B5937" t="s">
        <v>436</v>
      </c>
      <c r="C5937" t="s">
        <v>427</v>
      </c>
      <c r="D5937">
        <v>4</v>
      </c>
      <c r="E5937">
        <v>15017.187984</v>
      </c>
      <c r="F5937">
        <v>4673237.3169419998</v>
      </c>
      <c r="G5937" s="1">
        <f t="shared" si="92"/>
        <v>467.32373169419998</v>
      </c>
    </row>
    <row r="5938" spans="1:7" x14ac:dyDescent="0.35">
      <c r="A5938" t="s">
        <v>1654</v>
      </c>
      <c r="B5938" t="s">
        <v>436</v>
      </c>
      <c r="C5938" t="s">
        <v>427</v>
      </c>
      <c r="D5938">
        <v>4</v>
      </c>
      <c r="E5938">
        <v>34680</v>
      </c>
      <c r="F5938">
        <v>12210300</v>
      </c>
      <c r="G5938" s="1">
        <f t="shared" si="92"/>
        <v>1221.03</v>
      </c>
    </row>
    <row r="5939" spans="1:7" x14ac:dyDescent="0.35">
      <c r="A5939" t="s">
        <v>1654</v>
      </c>
      <c r="B5939" t="s">
        <v>436</v>
      </c>
      <c r="C5939" t="s">
        <v>427</v>
      </c>
      <c r="D5939">
        <v>4</v>
      </c>
      <c r="E5939">
        <v>1860</v>
      </c>
      <c r="F5939">
        <v>94500</v>
      </c>
      <c r="G5939" s="1">
        <f t="shared" si="92"/>
        <v>9.4499999999999993</v>
      </c>
    </row>
    <row r="5940" spans="1:7" x14ac:dyDescent="0.35">
      <c r="A5940" t="s">
        <v>1654</v>
      </c>
      <c r="B5940" t="s">
        <v>436</v>
      </c>
      <c r="C5940" t="s">
        <v>427</v>
      </c>
      <c r="D5940">
        <v>4</v>
      </c>
      <c r="E5940">
        <v>27241.813955000001</v>
      </c>
      <c r="F5940">
        <v>6331700.652187</v>
      </c>
      <c r="G5940" s="1">
        <f t="shared" si="92"/>
        <v>633.17006521869996</v>
      </c>
    </row>
    <row r="5941" spans="1:7" x14ac:dyDescent="0.35">
      <c r="A5941" t="s">
        <v>1654</v>
      </c>
      <c r="B5941" t="s">
        <v>436</v>
      </c>
      <c r="C5941" t="s">
        <v>427</v>
      </c>
      <c r="D5941">
        <v>4</v>
      </c>
      <c r="E5941">
        <v>4260</v>
      </c>
      <c r="F5941">
        <v>687600</v>
      </c>
      <c r="G5941" s="1">
        <f t="shared" si="92"/>
        <v>68.760000000000005</v>
      </c>
    </row>
    <row r="5942" spans="1:7" x14ac:dyDescent="0.35">
      <c r="A5942" t="s">
        <v>1654</v>
      </c>
      <c r="B5942" t="s">
        <v>436</v>
      </c>
      <c r="C5942" t="s">
        <v>427</v>
      </c>
      <c r="D5942">
        <v>4</v>
      </c>
      <c r="E5942">
        <v>960</v>
      </c>
      <c r="F5942">
        <v>27000</v>
      </c>
      <c r="G5942" s="1">
        <f t="shared" si="92"/>
        <v>2.7</v>
      </c>
    </row>
    <row r="5943" spans="1:7" x14ac:dyDescent="0.35">
      <c r="A5943" t="s">
        <v>1654</v>
      </c>
      <c r="B5943" t="s">
        <v>436</v>
      </c>
      <c r="C5943" t="s">
        <v>427</v>
      </c>
      <c r="D5943">
        <v>4</v>
      </c>
      <c r="E5943">
        <v>67634.487913000004</v>
      </c>
      <c r="F5943">
        <v>22510551.865499999</v>
      </c>
      <c r="G5943" s="1">
        <f t="shared" si="92"/>
        <v>2251.0551865500001</v>
      </c>
    </row>
    <row r="5944" spans="1:7" x14ac:dyDescent="0.35">
      <c r="A5944" t="s">
        <v>1654</v>
      </c>
      <c r="B5944" t="s">
        <v>436</v>
      </c>
      <c r="C5944" t="s">
        <v>427</v>
      </c>
      <c r="D5944">
        <v>4</v>
      </c>
      <c r="E5944">
        <v>1560</v>
      </c>
      <c r="F5944">
        <v>88200</v>
      </c>
      <c r="G5944" s="1">
        <f t="shared" si="92"/>
        <v>8.82</v>
      </c>
    </row>
    <row r="5945" spans="1:7" x14ac:dyDescent="0.35">
      <c r="A5945" t="s">
        <v>1654</v>
      </c>
      <c r="B5945" t="s">
        <v>436</v>
      </c>
      <c r="C5945" t="s">
        <v>427</v>
      </c>
      <c r="D5945">
        <v>5</v>
      </c>
      <c r="E5945">
        <v>5280</v>
      </c>
      <c r="F5945">
        <v>144000</v>
      </c>
      <c r="G5945" s="1">
        <f t="shared" si="92"/>
        <v>14.4</v>
      </c>
    </row>
    <row r="5946" spans="1:7" x14ac:dyDescent="0.35">
      <c r="A5946" t="s">
        <v>1654</v>
      </c>
      <c r="B5946" t="s">
        <v>436</v>
      </c>
      <c r="C5946" t="s">
        <v>427</v>
      </c>
      <c r="D5946">
        <v>4</v>
      </c>
      <c r="E5946">
        <v>4380</v>
      </c>
      <c r="F5946">
        <v>681300</v>
      </c>
      <c r="G5946" s="1">
        <f t="shared" si="92"/>
        <v>68.13</v>
      </c>
    </row>
    <row r="5947" spans="1:7" x14ac:dyDescent="0.35">
      <c r="A5947" t="s">
        <v>1654</v>
      </c>
      <c r="B5947" t="s">
        <v>436</v>
      </c>
      <c r="C5947" t="s">
        <v>427</v>
      </c>
      <c r="D5947">
        <v>5</v>
      </c>
      <c r="E5947">
        <v>4066.6275970000002</v>
      </c>
      <c r="F5947">
        <v>372618.39821100002</v>
      </c>
      <c r="G5947" s="1">
        <f t="shared" si="92"/>
        <v>37.261839821100004</v>
      </c>
    </row>
    <row r="5948" spans="1:7" x14ac:dyDescent="0.35">
      <c r="A5948" t="s">
        <v>1654</v>
      </c>
      <c r="B5948" t="s">
        <v>436</v>
      </c>
      <c r="C5948" t="s">
        <v>427</v>
      </c>
      <c r="D5948">
        <v>5</v>
      </c>
      <c r="E5948">
        <v>6060</v>
      </c>
      <c r="F5948">
        <v>507600</v>
      </c>
      <c r="G5948" s="1">
        <f t="shared" si="92"/>
        <v>50.76</v>
      </c>
    </row>
    <row r="5949" spans="1:7" x14ac:dyDescent="0.35">
      <c r="A5949" t="s">
        <v>1654</v>
      </c>
      <c r="B5949" t="s">
        <v>436</v>
      </c>
      <c r="C5949" t="s">
        <v>427</v>
      </c>
      <c r="D5949">
        <v>4</v>
      </c>
      <c r="E5949">
        <v>120</v>
      </c>
      <c r="F5949">
        <v>900</v>
      </c>
      <c r="G5949" s="1">
        <f t="shared" si="92"/>
        <v>0.09</v>
      </c>
    </row>
    <row r="5950" spans="1:7" x14ac:dyDescent="0.35">
      <c r="A5950" t="s">
        <v>1654</v>
      </c>
      <c r="B5950" t="s">
        <v>436</v>
      </c>
      <c r="C5950" t="s">
        <v>427</v>
      </c>
      <c r="D5950">
        <v>4</v>
      </c>
      <c r="E5950">
        <v>120</v>
      </c>
      <c r="F5950">
        <v>900</v>
      </c>
      <c r="G5950" s="1">
        <f t="shared" si="92"/>
        <v>0.09</v>
      </c>
    </row>
    <row r="5951" spans="1:7" x14ac:dyDescent="0.35">
      <c r="A5951" t="s">
        <v>1654</v>
      </c>
      <c r="B5951" t="s">
        <v>436</v>
      </c>
      <c r="C5951" t="s">
        <v>427</v>
      </c>
      <c r="D5951">
        <v>5</v>
      </c>
      <c r="E5951">
        <v>4560</v>
      </c>
      <c r="F5951">
        <v>176400</v>
      </c>
      <c r="G5951" s="1">
        <f t="shared" si="92"/>
        <v>17.64</v>
      </c>
    </row>
    <row r="5952" spans="1:7" x14ac:dyDescent="0.35">
      <c r="A5952" t="s">
        <v>1654</v>
      </c>
      <c r="B5952" t="s">
        <v>436</v>
      </c>
      <c r="C5952" t="s">
        <v>427</v>
      </c>
      <c r="D5952">
        <v>5</v>
      </c>
      <c r="E5952">
        <v>868.83988699999998</v>
      </c>
      <c r="F5952">
        <v>27471.633525000001</v>
      </c>
      <c r="G5952" s="1">
        <f t="shared" si="92"/>
        <v>2.7471633525000003</v>
      </c>
    </row>
    <row r="5953" spans="1:7" x14ac:dyDescent="0.35">
      <c r="A5953" t="s">
        <v>1654</v>
      </c>
      <c r="B5953" t="s">
        <v>436</v>
      </c>
      <c r="C5953" t="s">
        <v>427</v>
      </c>
      <c r="D5953">
        <v>4</v>
      </c>
      <c r="E5953">
        <v>1740</v>
      </c>
      <c r="F5953">
        <v>35100</v>
      </c>
      <c r="G5953" s="1">
        <f t="shared" si="92"/>
        <v>3.51</v>
      </c>
    </row>
    <row r="5954" spans="1:7" x14ac:dyDescent="0.35">
      <c r="A5954" t="s">
        <v>1654</v>
      </c>
      <c r="B5954" t="s">
        <v>436</v>
      </c>
      <c r="C5954" t="s">
        <v>427</v>
      </c>
      <c r="D5954">
        <v>4</v>
      </c>
      <c r="E5954">
        <v>360</v>
      </c>
      <c r="F5954">
        <v>8100</v>
      </c>
      <c r="G5954" s="1">
        <f t="shared" si="92"/>
        <v>0.81</v>
      </c>
    </row>
    <row r="5955" spans="1:7" x14ac:dyDescent="0.35">
      <c r="A5955" t="s">
        <v>1654</v>
      </c>
      <c r="B5955" t="s">
        <v>436</v>
      </c>
      <c r="C5955" t="s">
        <v>427</v>
      </c>
      <c r="D5955">
        <v>4</v>
      </c>
      <c r="E5955">
        <v>120</v>
      </c>
      <c r="F5955">
        <v>900</v>
      </c>
      <c r="G5955" s="1">
        <f t="shared" ref="G5955:G6018" si="93">+F5955/10000</f>
        <v>0.09</v>
      </c>
    </row>
    <row r="5956" spans="1:7" x14ac:dyDescent="0.35">
      <c r="A5956" t="s">
        <v>1654</v>
      </c>
      <c r="B5956" t="s">
        <v>436</v>
      </c>
      <c r="C5956" t="s">
        <v>427</v>
      </c>
      <c r="D5956">
        <v>4</v>
      </c>
      <c r="E5956">
        <v>7740</v>
      </c>
      <c r="F5956">
        <v>1420200</v>
      </c>
      <c r="G5956" s="1">
        <f t="shared" si="93"/>
        <v>142.02000000000001</v>
      </c>
    </row>
    <row r="5957" spans="1:7" x14ac:dyDescent="0.35">
      <c r="A5957" t="s">
        <v>1654</v>
      </c>
      <c r="B5957" t="s">
        <v>436</v>
      </c>
      <c r="C5957" t="s">
        <v>427</v>
      </c>
      <c r="D5957">
        <v>4</v>
      </c>
      <c r="E5957">
        <v>82964.277732999995</v>
      </c>
      <c r="F5957">
        <v>44614389.690125003</v>
      </c>
      <c r="G5957" s="1">
        <f t="shared" si="93"/>
        <v>4461.4389690124999</v>
      </c>
    </row>
    <row r="5958" spans="1:7" x14ac:dyDescent="0.35">
      <c r="A5958" t="s">
        <v>1654</v>
      </c>
      <c r="B5958" t="s">
        <v>436</v>
      </c>
      <c r="C5958" t="s">
        <v>427</v>
      </c>
      <c r="D5958">
        <v>5</v>
      </c>
      <c r="E5958">
        <v>37740</v>
      </c>
      <c r="F5958">
        <v>10431900</v>
      </c>
      <c r="G5958" s="1">
        <f t="shared" si="93"/>
        <v>1043.19</v>
      </c>
    </row>
    <row r="5959" spans="1:7" x14ac:dyDescent="0.35">
      <c r="A5959" t="s">
        <v>1654</v>
      </c>
      <c r="B5959" t="s">
        <v>436</v>
      </c>
      <c r="C5959" t="s">
        <v>427</v>
      </c>
      <c r="D5959">
        <v>5</v>
      </c>
      <c r="E5959">
        <v>9900</v>
      </c>
      <c r="F5959">
        <v>387000</v>
      </c>
      <c r="G5959" s="1">
        <f t="shared" si="93"/>
        <v>38.700000000000003</v>
      </c>
    </row>
    <row r="5960" spans="1:7" x14ac:dyDescent="0.35">
      <c r="A5960" t="s">
        <v>1654</v>
      </c>
      <c r="B5960" t="s">
        <v>436</v>
      </c>
      <c r="C5960" t="s">
        <v>427</v>
      </c>
      <c r="D5960">
        <v>5</v>
      </c>
      <c r="E5960">
        <v>15180</v>
      </c>
      <c r="F5960">
        <v>1110600</v>
      </c>
      <c r="G5960" s="1">
        <f t="shared" si="93"/>
        <v>111.06</v>
      </c>
    </row>
    <row r="5961" spans="1:7" x14ac:dyDescent="0.35">
      <c r="A5961" t="s">
        <v>1654</v>
      </c>
      <c r="B5961" t="s">
        <v>436</v>
      </c>
      <c r="C5961" t="s">
        <v>427</v>
      </c>
      <c r="D5961">
        <v>4</v>
      </c>
      <c r="E5961">
        <v>18480</v>
      </c>
      <c r="F5961">
        <v>8146800</v>
      </c>
      <c r="G5961" s="1">
        <f t="shared" si="93"/>
        <v>814.68</v>
      </c>
    </row>
    <row r="5962" spans="1:7" x14ac:dyDescent="0.35">
      <c r="A5962" t="s">
        <v>1654</v>
      </c>
      <c r="B5962" t="s">
        <v>436</v>
      </c>
      <c r="C5962" t="s">
        <v>427</v>
      </c>
      <c r="D5962">
        <v>4</v>
      </c>
      <c r="E5962">
        <v>120</v>
      </c>
      <c r="F5962">
        <v>900</v>
      </c>
      <c r="G5962" s="1">
        <f t="shared" si="93"/>
        <v>0.09</v>
      </c>
    </row>
    <row r="5963" spans="1:7" x14ac:dyDescent="0.35">
      <c r="A5963" t="s">
        <v>1654</v>
      </c>
      <c r="B5963" t="s">
        <v>436</v>
      </c>
      <c r="C5963" t="s">
        <v>427</v>
      </c>
      <c r="D5963">
        <v>4</v>
      </c>
      <c r="E5963">
        <v>120</v>
      </c>
      <c r="F5963">
        <v>900</v>
      </c>
      <c r="G5963" s="1">
        <f t="shared" si="93"/>
        <v>0.09</v>
      </c>
    </row>
    <row r="5964" spans="1:7" x14ac:dyDescent="0.35">
      <c r="A5964" t="s">
        <v>1654</v>
      </c>
      <c r="B5964" t="s">
        <v>436</v>
      </c>
      <c r="C5964" t="s">
        <v>427</v>
      </c>
      <c r="D5964">
        <v>4</v>
      </c>
      <c r="E5964">
        <v>120</v>
      </c>
      <c r="F5964">
        <v>900</v>
      </c>
      <c r="G5964" s="1">
        <f t="shared" si="93"/>
        <v>0.09</v>
      </c>
    </row>
    <row r="5965" spans="1:7" x14ac:dyDescent="0.35">
      <c r="A5965" t="s">
        <v>1654</v>
      </c>
      <c r="B5965" t="s">
        <v>436</v>
      </c>
      <c r="C5965" t="s">
        <v>427</v>
      </c>
      <c r="D5965">
        <v>5</v>
      </c>
      <c r="E5965">
        <v>5340</v>
      </c>
      <c r="F5965">
        <v>176400</v>
      </c>
      <c r="G5965" s="1">
        <f t="shared" si="93"/>
        <v>17.64</v>
      </c>
    </row>
    <row r="5966" spans="1:7" x14ac:dyDescent="0.35">
      <c r="A5966" t="s">
        <v>1654</v>
      </c>
      <c r="B5966" t="s">
        <v>436</v>
      </c>
      <c r="C5966" t="s">
        <v>427</v>
      </c>
      <c r="D5966">
        <v>4</v>
      </c>
      <c r="E5966">
        <v>5640</v>
      </c>
      <c r="F5966">
        <v>682200</v>
      </c>
      <c r="G5966" s="1">
        <f t="shared" si="93"/>
        <v>68.22</v>
      </c>
    </row>
    <row r="5967" spans="1:7" x14ac:dyDescent="0.35">
      <c r="A5967" t="s">
        <v>1654</v>
      </c>
      <c r="B5967" t="s">
        <v>436</v>
      </c>
      <c r="C5967" t="s">
        <v>427</v>
      </c>
      <c r="D5967">
        <v>4</v>
      </c>
      <c r="E5967">
        <v>120</v>
      </c>
      <c r="F5967">
        <v>900</v>
      </c>
      <c r="G5967" s="1">
        <f t="shared" si="93"/>
        <v>0.09</v>
      </c>
    </row>
    <row r="5968" spans="1:7" x14ac:dyDescent="0.35">
      <c r="A5968" t="s">
        <v>1654</v>
      </c>
      <c r="B5968" t="s">
        <v>436</v>
      </c>
      <c r="C5968" t="s">
        <v>427</v>
      </c>
      <c r="D5968">
        <v>4</v>
      </c>
      <c r="E5968">
        <v>240</v>
      </c>
      <c r="F5968">
        <v>2700</v>
      </c>
      <c r="G5968" s="1">
        <f t="shared" si="93"/>
        <v>0.27</v>
      </c>
    </row>
    <row r="5969" spans="1:7" x14ac:dyDescent="0.35">
      <c r="A5969" t="s">
        <v>1654</v>
      </c>
      <c r="B5969" t="s">
        <v>436</v>
      </c>
      <c r="C5969" t="s">
        <v>427</v>
      </c>
      <c r="D5969">
        <v>4</v>
      </c>
      <c r="E5969">
        <v>2340</v>
      </c>
      <c r="F5969">
        <v>194400</v>
      </c>
      <c r="G5969" s="1">
        <f t="shared" si="93"/>
        <v>19.440000000000001</v>
      </c>
    </row>
    <row r="5970" spans="1:7" x14ac:dyDescent="0.35">
      <c r="A5970" t="s">
        <v>1654</v>
      </c>
      <c r="B5970" t="s">
        <v>436</v>
      </c>
      <c r="C5970" t="s">
        <v>427</v>
      </c>
      <c r="D5970">
        <v>4</v>
      </c>
      <c r="E5970">
        <v>300</v>
      </c>
      <c r="F5970">
        <v>4500</v>
      </c>
      <c r="G5970" s="1">
        <f t="shared" si="93"/>
        <v>0.45</v>
      </c>
    </row>
    <row r="5971" spans="1:7" x14ac:dyDescent="0.35">
      <c r="A5971" t="s">
        <v>1654</v>
      </c>
      <c r="B5971" t="s">
        <v>436</v>
      </c>
      <c r="C5971" t="s">
        <v>427</v>
      </c>
      <c r="D5971">
        <v>4</v>
      </c>
      <c r="E5971">
        <v>120</v>
      </c>
      <c r="F5971">
        <v>900</v>
      </c>
      <c r="G5971" s="1">
        <f t="shared" si="93"/>
        <v>0.09</v>
      </c>
    </row>
    <row r="5972" spans="1:7" x14ac:dyDescent="0.35">
      <c r="A5972" t="s">
        <v>1654</v>
      </c>
      <c r="B5972" t="s">
        <v>436</v>
      </c>
      <c r="C5972" t="s">
        <v>427</v>
      </c>
      <c r="D5972">
        <v>4</v>
      </c>
      <c r="E5972">
        <v>120</v>
      </c>
      <c r="F5972">
        <v>900</v>
      </c>
      <c r="G5972" s="1">
        <f t="shared" si="93"/>
        <v>0.09</v>
      </c>
    </row>
    <row r="5973" spans="1:7" x14ac:dyDescent="0.35">
      <c r="A5973" t="s">
        <v>1654</v>
      </c>
      <c r="B5973" t="s">
        <v>436</v>
      </c>
      <c r="C5973" t="s">
        <v>427</v>
      </c>
      <c r="D5973">
        <v>4</v>
      </c>
      <c r="E5973">
        <v>420</v>
      </c>
      <c r="F5973">
        <v>6300</v>
      </c>
      <c r="G5973" s="1">
        <f t="shared" si="93"/>
        <v>0.63</v>
      </c>
    </row>
    <row r="5974" spans="1:7" x14ac:dyDescent="0.35">
      <c r="A5974" t="s">
        <v>1654</v>
      </c>
      <c r="B5974" t="s">
        <v>436</v>
      </c>
      <c r="C5974" t="s">
        <v>427</v>
      </c>
      <c r="D5974">
        <v>4</v>
      </c>
      <c r="E5974">
        <v>9600</v>
      </c>
      <c r="F5974">
        <v>345600</v>
      </c>
      <c r="G5974" s="1">
        <f t="shared" si="93"/>
        <v>34.56</v>
      </c>
    </row>
    <row r="5975" spans="1:7" x14ac:dyDescent="0.35">
      <c r="A5975" t="s">
        <v>1654</v>
      </c>
      <c r="B5975" t="s">
        <v>436</v>
      </c>
      <c r="C5975" t="s">
        <v>427</v>
      </c>
      <c r="D5975">
        <v>5</v>
      </c>
      <c r="E5975">
        <v>6900</v>
      </c>
      <c r="F5975">
        <v>349200</v>
      </c>
      <c r="G5975" s="1">
        <f t="shared" si="93"/>
        <v>34.92</v>
      </c>
    </row>
    <row r="5976" spans="1:7" x14ac:dyDescent="0.35">
      <c r="A5976" t="s">
        <v>1654</v>
      </c>
      <c r="B5976" t="s">
        <v>436</v>
      </c>
      <c r="C5976" t="s">
        <v>427</v>
      </c>
      <c r="D5976">
        <v>5</v>
      </c>
      <c r="E5976">
        <v>6540</v>
      </c>
      <c r="F5976">
        <v>401400</v>
      </c>
      <c r="G5976" s="1">
        <f t="shared" si="93"/>
        <v>40.14</v>
      </c>
    </row>
    <row r="5977" spans="1:7" x14ac:dyDescent="0.35">
      <c r="A5977" t="s">
        <v>1654</v>
      </c>
      <c r="B5977" t="s">
        <v>436</v>
      </c>
      <c r="C5977" t="s">
        <v>427</v>
      </c>
      <c r="D5977">
        <v>4</v>
      </c>
      <c r="E5977">
        <v>240</v>
      </c>
      <c r="F5977">
        <v>2700</v>
      </c>
      <c r="G5977" s="1">
        <f t="shared" si="93"/>
        <v>0.27</v>
      </c>
    </row>
    <row r="5978" spans="1:7" x14ac:dyDescent="0.35">
      <c r="A5978" t="s">
        <v>1654</v>
      </c>
      <c r="B5978" t="s">
        <v>436</v>
      </c>
      <c r="C5978" t="s">
        <v>427</v>
      </c>
      <c r="D5978">
        <v>5</v>
      </c>
      <c r="E5978">
        <v>7140</v>
      </c>
      <c r="F5978">
        <v>417600</v>
      </c>
      <c r="G5978" s="1">
        <f t="shared" si="93"/>
        <v>41.76</v>
      </c>
    </row>
    <row r="5979" spans="1:7" x14ac:dyDescent="0.35">
      <c r="A5979" t="s">
        <v>1654</v>
      </c>
      <c r="B5979" t="s">
        <v>436</v>
      </c>
      <c r="C5979" t="s">
        <v>427</v>
      </c>
      <c r="D5979">
        <v>4</v>
      </c>
      <c r="E5979">
        <v>300</v>
      </c>
      <c r="F5979">
        <v>3600</v>
      </c>
      <c r="G5979" s="1">
        <f t="shared" si="93"/>
        <v>0.36</v>
      </c>
    </row>
    <row r="5980" spans="1:7" x14ac:dyDescent="0.35">
      <c r="A5980" t="s">
        <v>1654</v>
      </c>
      <c r="B5980" t="s">
        <v>436</v>
      </c>
      <c r="C5980" t="s">
        <v>427</v>
      </c>
      <c r="D5980">
        <v>4</v>
      </c>
      <c r="E5980">
        <v>120</v>
      </c>
      <c r="F5980">
        <v>900</v>
      </c>
      <c r="G5980" s="1">
        <f t="shared" si="93"/>
        <v>0.09</v>
      </c>
    </row>
    <row r="5981" spans="1:7" x14ac:dyDescent="0.35">
      <c r="A5981" t="s">
        <v>1654</v>
      </c>
      <c r="B5981" t="s">
        <v>436</v>
      </c>
      <c r="C5981" t="s">
        <v>427</v>
      </c>
      <c r="D5981">
        <v>4</v>
      </c>
      <c r="E5981">
        <v>10380</v>
      </c>
      <c r="F5981">
        <v>559800</v>
      </c>
      <c r="G5981" s="1">
        <f t="shared" si="93"/>
        <v>55.98</v>
      </c>
    </row>
    <row r="5982" spans="1:7" x14ac:dyDescent="0.35">
      <c r="A5982" t="s">
        <v>1654</v>
      </c>
      <c r="B5982" t="s">
        <v>436</v>
      </c>
      <c r="C5982" t="s">
        <v>427</v>
      </c>
      <c r="D5982">
        <v>5</v>
      </c>
      <c r="E5982">
        <v>40080</v>
      </c>
      <c r="F5982">
        <v>31389300</v>
      </c>
      <c r="G5982" s="1">
        <f t="shared" si="93"/>
        <v>3138.93</v>
      </c>
    </row>
    <row r="5983" spans="1:7" x14ac:dyDescent="0.35">
      <c r="A5983" t="s">
        <v>1654</v>
      </c>
      <c r="B5983" t="s">
        <v>436</v>
      </c>
      <c r="C5983" t="s">
        <v>427</v>
      </c>
      <c r="D5983">
        <v>5</v>
      </c>
      <c r="E5983">
        <v>9060</v>
      </c>
      <c r="F5983">
        <v>1411200</v>
      </c>
      <c r="G5983" s="1">
        <f t="shared" si="93"/>
        <v>141.12</v>
      </c>
    </row>
    <row r="5984" spans="1:7" x14ac:dyDescent="0.35">
      <c r="A5984" t="s">
        <v>1654</v>
      </c>
      <c r="B5984" t="s">
        <v>436</v>
      </c>
      <c r="C5984" t="s">
        <v>427</v>
      </c>
      <c r="D5984">
        <v>5</v>
      </c>
      <c r="E5984">
        <v>13440</v>
      </c>
      <c r="F5984">
        <v>917100</v>
      </c>
      <c r="G5984" s="1">
        <f t="shared" si="93"/>
        <v>91.71</v>
      </c>
    </row>
    <row r="5985" spans="1:7" x14ac:dyDescent="0.35">
      <c r="A5985" t="s">
        <v>1654</v>
      </c>
      <c r="B5985" t="s">
        <v>436</v>
      </c>
      <c r="C5985" t="s">
        <v>427</v>
      </c>
      <c r="D5985">
        <v>5</v>
      </c>
      <c r="E5985">
        <v>11280</v>
      </c>
      <c r="F5985">
        <v>1697400</v>
      </c>
      <c r="G5985" s="1">
        <f t="shared" si="93"/>
        <v>169.74</v>
      </c>
    </row>
    <row r="5986" spans="1:7" x14ac:dyDescent="0.35">
      <c r="A5986" t="s">
        <v>1654</v>
      </c>
      <c r="B5986" t="s">
        <v>436</v>
      </c>
      <c r="C5986" t="s">
        <v>427</v>
      </c>
      <c r="D5986">
        <v>5</v>
      </c>
      <c r="E5986">
        <v>26100</v>
      </c>
      <c r="F5986">
        <v>2785500</v>
      </c>
      <c r="G5986" s="1">
        <f t="shared" si="93"/>
        <v>278.55</v>
      </c>
    </row>
    <row r="5987" spans="1:7" x14ac:dyDescent="0.35">
      <c r="A5987" t="s">
        <v>1654</v>
      </c>
      <c r="B5987" t="s">
        <v>436</v>
      </c>
      <c r="C5987" t="s">
        <v>427</v>
      </c>
      <c r="D5987">
        <v>5</v>
      </c>
      <c r="E5987">
        <v>4140</v>
      </c>
      <c r="F5987">
        <v>171000</v>
      </c>
      <c r="G5987" s="1">
        <f t="shared" si="93"/>
        <v>17.100000000000001</v>
      </c>
    </row>
    <row r="5988" spans="1:7" x14ac:dyDescent="0.35">
      <c r="A5988" t="s">
        <v>1654</v>
      </c>
      <c r="B5988" t="s">
        <v>436</v>
      </c>
      <c r="C5988" t="s">
        <v>427</v>
      </c>
      <c r="D5988">
        <v>5</v>
      </c>
      <c r="E5988">
        <v>5640</v>
      </c>
      <c r="F5988">
        <v>172800</v>
      </c>
      <c r="G5988" s="1">
        <f t="shared" si="93"/>
        <v>17.28</v>
      </c>
    </row>
    <row r="5989" spans="1:7" x14ac:dyDescent="0.35">
      <c r="A5989" t="s">
        <v>1654</v>
      </c>
      <c r="B5989" t="s">
        <v>436</v>
      </c>
      <c r="C5989" t="s">
        <v>427</v>
      </c>
      <c r="D5989">
        <v>5</v>
      </c>
      <c r="E5989">
        <v>2940</v>
      </c>
      <c r="F5989">
        <v>106200</v>
      </c>
      <c r="G5989" s="1">
        <f t="shared" si="93"/>
        <v>10.62</v>
      </c>
    </row>
    <row r="5990" spans="1:7" x14ac:dyDescent="0.35">
      <c r="A5990" t="s">
        <v>1654</v>
      </c>
      <c r="B5990" t="s">
        <v>436</v>
      </c>
      <c r="C5990" t="s">
        <v>427</v>
      </c>
      <c r="D5990">
        <v>5</v>
      </c>
      <c r="E5990">
        <v>5400</v>
      </c>
      <c r="F5990">
        <v>252900</v>
      </c>
      <c r="G5990" s="1">
        <f t="shared" si="93"/>
        <v>25.29</v>
      </c>
    </row>
    <row r="5991" spans="1:7" x14ac:dyDescent="0.35">
      <c r="A5991" t="s">
        <v>1654</v>
      </c>
      <c r="B5991" t="s">
        <v>436</v>
      </c>
      <c r="C5991" t="s">
        <v>427</v>
      </c>
      <c r="D5991">
        <v>5</v>
      </c>
      <c r="E5991">
        <v>4680</v>
      </c>
      <c r="F5991">
        <v>183600</v>
      </c>
      <c r="G5991" s="1">
        <f t="shared" si="93"/>
        <v>18.36</v>
      </c>
    </row>
    <row r="5992" spans="1:7" x14ac:dyDescent="0.35">
      <c r="A5992" t="s">
        <v>1654</v>
      </c>
      <c r="B5992" t="s">
        <v>436</v>
      </c>
      <c r="C5992" t="s">
        <v>427</v>
      </c>
      <c r="D5992">
        <v>5</v>
      </c>
      <c r="E5992">
        <v>2100</v>
      </c>
      <c r="F5992">
        <v>118800</v>
      </c>
      <c r="G5992" s="1">
        <f t="shared" si="93"/>
        <v>11.88</v>
      </c>
    </row>
    <row r="5993" spans="1:7" x14ac:dyDescent="0.35">
      <c r="A5993" t="s">
        <v>1654</v>
      </c>
      <c r="B5993" t="s">
        <v>436</v>
      </c>
      <c r="C5993" t="s">
        <v>427</v>
      </c>
      <c r="D5993">
        <v>5</v>
      </c>
      <c r="E5993">
        <v>2940</v>
      </c>
      <c r="F5993">
        <v>169200</v>
      </c>
      <c r="G5993" s="1">
        <f t="shared" si="93"/>
        <v>16.920000000000002</v>
      </c>
    </row>
    <row r="5994" spans="1:7" x14ac:dyDescent="0.35">
      <c r="A5994" t="s">
        <v>1654</v>
      </c>
      <c r="B5994" t="s">
        <v>436</v>
      </c>
      <c r="C5994" t="s">
        <v>427</v>
      </c>
      <c r="D5994">
        <v>5</v>
      </c>
      <c r="E5994">
        <v>3360</v>
      </c>
      <c r="F5994">
        <v>135000</v>
      </c>
      <c r="G5994" s="1">
        <f t="shared" si="93"/>
        <v>13.5</v>
      </c>
    </row>
    <row r="5995" spans="1:7" x14ac:dyDescent="0.35">
      <c r="A5995" t="s">
        <v>1654</v>
      </c>
      <c r="B5995" t="s">
        <v>436</v>
      </c>
      <c r="C5995" t="s">
        <v>427</v>
      </c>
      <c r="D5995">
        <v>5</v>
      </c>
      <c r="E5995">
        <v>4440</v>
      </c>
      <c r="F5995">
        <v>406800</v>
      </c>
      <c r="G5995" s="1">
        <f t="shared" si="93"/>
        <v>40.68</v>
      </c>
    </row>
    <row r="5996" spans="1:7" x14ac:dyDescent="0.35">
      <c r="A5996" t="s">
        <v>1654</v>
      </c>
      <c r="B5996" t="s">
        <v>436</v>
      </c>
      <c r="C5996" t="s">
        <v>427</v>
      </c>
      <c r="D5996">
        <v>5</v>
      </c>
      <c r="E5996">
        <v>120</v>
      </c>
      <c r="F5996">
        <v>900</v>
      </c>
      <c r="G5996" s="1">
        <f t="shared" si="93"/>
        <v>0.09</v>
      </c>
    </row>
    <row r="5997" spans="1:7" x14ac:dyDescent="0.35">
      <c r="A5997" t="s">
        <v>1654</v>
      </c>
      <c r="B5997" t="s">
        <v>436</v>
      </c>
      <c r="C5997" t="s">
        <v>427</v>
      </c>
      <c r="D5997">
        <v>5</v>
      </c>
      <c r="E5997">
        <v>85800</v>
      </c>
      <c r="F5997">
        <v>178356600</v>
      </c>
      <c r="G5997" s="1">
        <f t="shared" si="93"/>
        <v>17835.66</v>
      </c>
    </row>
    <row r="5998" spans="1:7" x14ac:dyDescent="0.35">
      <c r="A5998" t="s">
        <v>1654</v>
      </c>
      <c r="B5998" t="s">
        <v>436</v>
      </c>
      <c r="C5998" t="s">
        <v>427</v>
      </c>
      <c r="D5998">
        <v>5</v>
      </c>
      <c r="E5998">
        <v>95640</v>
      </c>
      <c r="F5998">
        <v>87532200</v>
      </c>
      <c r="G5998" s="1">
        <f t="shared" si="93"/>
        <v>8753.2199999999993</v>
      </c>
    </row>
    <row r="5999" spans="1:7" x14ac:dyDescent="0.35">
      <c r="A5999" t="s">
        <v>1654</v>
      </c>
      <c r="B5999" t="s">
        <v>436</v>
      </c>
      <c r="C5999" t="s">
        <v>427</v>
      </c>
      <c r="D5999">
        <v>5</v>
      </c>
      <c r="E5999">
        <v>16620</v>
      </c>
      <c r="F5999">
        <v>3378600</v>
      </c>
      <c r="G5999" s="1">
        <f t="shared" si="93"/>
        <v>337.86</v>
      </c>
    </row>
    <row r="6000" spans="1:7" x14ac:dyDescent="0.35">
      <c r="A6000" t="s">
        <v>1654</v>
      </c>
      <c r="B6000" t="s">
        <v>436</v>
      </c>
      <c r="C6000" t="s">
        <v>427</v>
      </c>
      <c r="D6000">
        <v>5</v>
      </c>
      <c r="E6000">
        <v>32400</v>
      </c>
      <c r="F6000">
        <v>50266800</v>
      </c>
      <c r="G6000" s="1">
        <f t="shared" si="93"/>
        <v>5026.68</v>
      </c>
    </row>
    <row r="6001" spans="1:7" x14ac:dyDescent="0.35">
      <c r="A6001" t="s">
        <v>1654</v>
      </c>
      <c r="B6001" t="s">
        <v>436</v>
      </c>
      <c r="C6001" t="s">
        <v>427</v>
      </c>
      <c r="D6001">
        <v>5</v>
      </c>
      <c r="E6001">
        <v>37510.948085000004</v>
      </c>
      <c r="F6001">
        <v>66591604.358960003</v>
      </c>
      <c r="G6001" s="1">
        <f t="shared" si="93"/>
        <v>6659.1604358960003</v>
      </c>
    </row>
    <row r="6002" spans="1:7" x14ac:dyDescent="0.35">
      <c r="A6002" t="s">
        <v>1654</v>
      </c>
      <c r="B6002" t="s">
        <v>436</v>
      </c>
      <c r="C6002" t="s">
        <v>427</v>
      </c>
      <c r="D6002">
        <v>4</v>
      </c>
      <c r="E6002">
        <v>240</v>
      </c>
      <c r="F6002">
        <v>2700</v>
      </c>
      <c r="G6002" s="1">
        <f t="shared" si="93"/>
        <v>0.27</v>
      </c>
    </row>
    <row r="6003" spans="1:7" x14ac:dyDescent="0.35">
      <c r="A6003" t="s">
        <v>1654</v>
      </c>
      <c r="B6003" t="s">
        <v>436</v>
      </c>
      <c r="C6003" t="s">
        <v>427</v>
      </c>
      <c r="D6003">
        <v>5</v>
      </c>
      <c r="E6003">
        <v>195660</v>
      </c>
      <c r="F6003">
        <v>364097700</v>
      </c>
      <c r="G6003" s="1">
        <f t="shared" si="93"/>
        <v>36409.769999999997</v>
      </c>
    </row>
    <row r="6004" spans="1:7" x14ac:dyDescent="0.35">
      <c r="A6004" t="s">
        <v>1654</v>
      </c>
      <c r="B6004" t="s">
        <v>436</v>
      </c>
      <c r="C6004" t="s">
        <v>427</v>
      </c>
      <c r="D6004">
        <v>5</v>
      </c>
      <c r="E6004">
        <v>35580</v>
      </c>
      <c r="F6004">
        <v>60860700</v>
      </c>
      <c r="G6004" s="1">
        <f t="shared" si="93"/>
        <v>6086.07</v>
      </c>
    </row>
    <row r="6005" spans="1:7" x14ac:dyDescent="0.35">
      <c r="A6005" t="s">
        <v>1654</v>
      </c>
      <c r="B6005" t="s">
        <v>436</v>
      </c>
      <c r="C6005" t="s">
        <v>427</v>
      </c>
      <c r="D6005">
        <v>5</v>
      </c>
      <c r="E6005">
        <v>43380</v>
      </c>
      <c r="F6005">
        <v>80259300</v>
      </c>
      <c r="G6005" s="1">
        <f t="shared" si="93"/>
        <v>8025.93</v>
      </c>
    </row>
    <row r="6006" spans="1:7" x14ac:dyDescent="0.35">
      <c r="A6006" t="s">
        <v>1654</v>
      </c>
      <c r="B6006" t="s">
        <v>436</v>
      </c>
      <c r="C6006" t="s">
        <v>427</v>
      </c>
      <c r="D6006">
        <v>4</v>
      </c>
      <c r="E6006">
        <v>1501436.420311</v>
      </c>
      <c r="F6006">
        <v>3957054365.3506198</v>
      </c>
      <c r="G6006" s="1">
        <f t="shared" si="93"/>
        <v>395705.43653506198</v>
      </c>
    </row>
    <row r="6007" spans="1:7" x14ac:dyDescent="0.35">
      <c r="A6007" t="s">
        <v>1654</v>
      </c>
      <c r="B6007" t="s">
        <v>436</v>
      </c>
      <c r="C6007" t="s">
        <v>427</v>
      </c>
      <c r="D6007">
        <v>5</v>
      </c>
      <c r="E6007">
        <v>768426.85487200005</v>
      </c>
      <c r="F6007">
        <v>957305807.39019001</v>
      </c>
      <c r="G6007" s="1">
        <f t="shared" si="93"/>
        <v>95730.580739019002</v>
      </c>
    </row>
    <row r="6008" spans="1:7" x14ac:dyDescent="0.35">
      <c r="A6008" t="s">
        <v>1654</v>
      </c>
      <c r="B6008" t="s">
        <v>436</v>
      </c>
      <c r="C6008" t="s">
        <v>427</v>
      </c>
      <c r="D6008">
        <v>4</v>
      </c>
      <c r="E6008">
        <v>22712.586461999999</v>
      </c>
      <c r="F6008">
        <v>74221.266508999994</v>
      </c>
      <c r="G6008" s="1">
        <f t="shared" si="93"/>
        <v>7.4221266508999992</v>
      </c>
    </row>
    <row r="6009" spans="1:7" x14ac:dyDescent="0.35">
      <c r="A6009" t="s">
        <v>1655</v>
      </c>
      <c r="B6009" t="s">
        <v>1154</v>
      </c>
      <c r="C6009" t="s">
        <v>1514</v>
      </c>
      <c r="D6009">
        <v>4</v>
      </c>
      <c r="E6009">
        <v>378286.56336299999</v>
      </c>
      <c r="F6009">
        <v>1613140854.9443099</v>
      </c>
      <c r="G6009" s="1">
        <f t="shared" si="93"/>
        <v>161314.085494431</v>
      </c>
    </row>
    <row r="6010" spans="1:7" x14ac:dyDescent="0.35">
      <c r="A6010" t="s">
        <v>1655</v>
      </c>
      <c r="B6010" t="s">
        <v>1154</v>
      </c>
      <c r="C6010" t="s">
        <v>1514</v>
      </c>
      <c r="D6010">
        <v>3</v>
      </c>
      <c r="E6010">
        <v>630980.87511100003</v>
      </c>
      <c r="F6010">
        <v>9414831576.9486103</v>
      </c>
      <c r="G6010" s="1">
        <f t="shared" si="93"/>
        <v>941483.15769486106</v>
      </c>
    </row>
    <row r="6011" spans="1:7" x14ac:dyDescent="0.35">
      <c r="A6011" t="s">
        <v>1655</v>
      </c>
      <c r="B6011" t="s">
        <v>1154</v>
      </c>
      <c r="C6011" t="s">
        <v>1514</v>
      </c>
      <c r="D6011">
        <v>4</v>
      </c>
      <c r="E6011">
        <v>66104.729560000007</v>
      </c>
      <c r="F6011">
        <v>209432.39365799999</v>
      </c>
      <c r="G6011" s="1">
        <f t="shared" si="93"/>
        <v>20.9432393658</v>
      </c>
    </row>
    <row r="6012" spans="1:7" x14ac:dyDescent="0.35">
      <c r="A6012" t="s">
        <v>1655</v>
      </c>
      <c r="B6012" t="s">
        <v>1154</v>
      </c>
      <c r="C6012" t="s">
        <v>1514</v>
      </c>
      <c r="D6012">
        <v>4</v>
      </c>
      <c r="E6012">
        <v>57555.364379999999</v>
      </c>
      <c r="F6012">
        <v>190344.07372499999</v>
      </c>
      <c r="G6012" s="1">
        <f t="shared" si="93"/>
        <v>19.034407372499999</v>
      </c>
    </row>
    <row r="6013" spans="1:7" x14ac:dyDescent="0.35">
      <c r="A6013" t="s">
        <v>1655</v>
      </c>
      <c r="B6013" t="s">
        <v>1154</v>
      </c>
      <c r="C6013" t="s">
        <v>1514</v>
      </c>
      <c r="D6013">
        <v>4</v>
      </c>
      <c r="E6013">
        <v>58901.347491</v>
      </c>
      <c r="F6013">
        <v>191629.46013799999</v>
      </c>
      <c r="G6013" s="1">
        <f t="shared" si="93"/>
        <v>19.162946013799999</v>
      </c>
    </row>
    <row r="6014" spans="1:7" x14ac:dyDescent="0.35">
      <c r="A6014" t="s">
        <v>1655</v>
      </c>
      <c r="B6014" t="s">
        <v>1154</v>
      </c>
      <c r="C6014" t="s">
        <v>1514</v>
      </c>
      <c r="D6014">
        <v>3</v>
      </c>
      <c r="E6014">
        <v>139184.789873</v>
      </c>
      <c r="F6014">
        <v>454958.69570600003</v>
      </c>
      <c r="G6014" s="1">
        <f t="shared" si="93"/>
        <v>45.4958695706</v>
      </c>
    </row>
    <row r="6015" spans="1:7" x14ac:dyDescent="0.35">
      <c r="A6015" t="s">
        <v>1656</v>
      </c>
      <c r="B6015" t="s">
        <v>104</v>
      </c>
      <c r="C6015" t="s">
        <v>427</v>
      </c>
      <c r="D6015">
        <v>4</v>
      </c>
      <c r="E6015">
        <v>6024.1176640000003</v>
      </c>
      <c r="F6015">
        <v>754585.39106099994</v>
      </c>
      <c r="G6015" s="1">
        <f t="shared" si="93"/>
        <v>75.458539106099991</v>
      </c>
    </row>
    <row r="6016" spans="1:7" x14ac:dyDescent="0.35">
      <c r="A6016" t="s">
        <v>1656</v>
      </c>
      <c r="B6016" t="s">
        <v>104</v>
      </c>
      <c r="C6016" t="s">
        <v>427</v>
      </c>
      <c r="D6016">
        <v>5</v>
      </c>
      <c r="E6016">
        <v>137788.75044199999</v>
      </c>
      <c r="F6016">
        <v>452339051.35019797</v>
      </c>
      <c r="G6016" s="1">
        <f t="shared" si="93"/>
        <v>45233.905135019799</v>
      </c>
    </row>
    <row r="6017" spans="1:7" x14ac:dyDescent="0.35">
      <c r="A6017" t="s">
        <v>1373</v>
      </c>
      <c r="B6017" t="s">
        <v>1343</v>
      </c>
      <c r="C6017" t="s">
        <v>116</v>
      </c>
      <c r="D6017">
        <v>5</v>
      </c>
      <c r="E6017">
        <v>13920</v>
      </c>
      <c r="F6017">
        <v>3450600</v>
      </c>
      <c r="G6017" s="1">
        <f t="shared" si="93"/>
        <v>345.06</v>
      </c>
    </row>
    <row r="6018" spans="1:7" x14ac:dyDescent="0.35">
      <c r="A6018" t="s">
        <v>1657</v>
      </c>
      <c r="B6018" t="s">
        <v>436</v>
      </c>
      <c r="C6018" t="s">
        <v>427</v>
      </c>
      <c r="D6018">
        <v>4</v>
      </c>
      <c r="E6018">
        <v>22652.751249000001</v>
      </c>
      <c r="F6018">
        <v>9648407.5442030001</v>
      </c>
      <c r="G6018" s="1">
        <f t="shared" si="93"/>
        <v>964.84075442029996</v>
      </c>
    </row>
    <row r="6019" spans="1:7" x14ac:dyDescent="0.35">
      <c r="A6019" t="s">
        <v>1657</v>
      </c>
      <c r="B6019" t="s">
        <v>436</v>
      </c>
      <c r="C6019" t="s">
        <v>427</v>
      </c>
      <c r="D6019">
        <v>5</v>
      </c>
      <c r="E6019">
        <v>1850.2237970000001</v>
      </c>
      <c r="F6019">
        <v>67481.601788999993</v>
      </c>
      <c r="G6019" s="1">
        <f t="shared" ref="G6019:G6082" si="94">+F6019/10000</f>
        <v>6.7481601788999992</v>
      </c>
    </row>
    <row r="6020" spans="1:7" x14ac:dyDescent="0.35">
      <c r="A6020" t="s">
        <v>1657</v>
      </c>
      <c r="B6020" t="s">
        <v>436</v>
      </c>
      <c r="C6020" t="s">
        <v>427</v>
      </c>
      <c r="D6020">
        <v>5</v>
      </c>
      <c r="E6020">
        <v>3360</v>
      </c>
      <c r="F6020">
        <v>127800</v>
      </c>
      <c r="G6020" s="1">
        <f t="shared" si="94"/>
        <v>12.78</v>
      </c>
    </row>
    <row r="6021" spans="1:7" x14ac:dyDescent="0.35">
      <c r="A6021" t="s">
        <v>1657</v>
      </c>
      <c r="B6021" t="s">
        <v>436</v>
      </c>
      <c r="C6021" t="s">
        <v>427</v>
      </c>
      <c r="D6021">
        <v>5</v>
      </c>
      <c r="E6021">
        <v>4500</v>
      </c>
      <c r="F6021">
        <v>166500</v>
      </c>
      <c r="G6021" s="1">
        <f t="shared" si="94"/>
        <v>16.649999999999999</v>
      </c>
    </row>
    <row r="6022" spans="1:7" x14ac:dyDescent="0.35">
      <c r="A6022" t="s">
        <v>1657</v>
      </c>
      <c r="B6022" t="s">
        <v>436</v>
      </c>
      <c r="C6022" t="s">
        <v>427</v>
      </c>
      <c r="D6022">
        <v>4</v>
      </c>
      <c r="E6022">
        <v>780</v>
      </c>
      <c r="F6022">
        <v>16200</v>
      </c>
      <c r="G6022" s="1">
        <f t="shared" si="94"/>
        <v>1.62</v>
      </c>
    </row>
    <row r="6023" spans="1:7" x14ac:dyDescent="0.35">
      <c r="A6023" t="s">
        <v>1657</v>
      </c>
      <c r="B6023" t="s">
        <v>436</v>
      </c>
      <c r="C6023" t="s">
        <v>427</v>
      </c>
      <c r="D6023">
        <v>4</v>
      </c>
      <c r="E6023">
        <v>86003.363733000006</v>
      </c>
      <c r="F6023">
        <v>29647310.309875</v>
      </c>
      <c r="G6023" s="1">
        <f t="shared" si="94"/>
        <v>2964.7310309875002</v>
      </c>
    </row>
    <row r="6024" spans="1:7" x14ac:dyDescent="0.35">
      <c r="A6024" t="s">
        <v>1657</v>
      </c>
      <c r="B6024" t="s">
        <v>436</v>
      </c>
      <c r="C6024" t="s">
        <v>427</v>
      </c>
      <c r="D6024">
        <v>4</v>
      </c>
      <c r="E6024">
        <v>2760</v>
      </c>
      <c r="F6024">
        <v>178200</v>
      </c>
      <c r="G6024" s="1">
        <f t="shared" si="94"/>
        <v>17.82</v>
      </c>
    </row>
    <row r="6025" spans="1:7" x14ac:dyDescent="0.35">
      <c r="A6025" t="s">
        <v>1657</v>
      </c>
      <c r="B6025" t="s">
        <v>436</v>
      </c>
      <c r="C6025" t="s">
        <v>427</v>
      </c>
      <c r="D6025">
        <v>4</v>
      </c>
      <c r="E6025">
        <v>540</v>
      </c>
      <c r="F6025">
        <v>8100</v>
      </c>
      <c r="G6025" s="1">
        <f t="shared" si="94"/>
        <v>0.81</v>
      </c>
    </row>
    <row r="6026" spans="1:7" x14ac:dyDescent="0.35">
      <c r="A6026" t="s">
        <v>1657</v>
      </c>
      <c r="B6026" t="s">
        <v>436</v>
      </c>
      <c r="C6026" t="s">
        <v>427</v>
      </c>
      <c r="D6026">
        <v>4</v>
      </c>
      <c r="E6026">
        <v>780</v>
      </c>
      <c r="F6026">
        <v>27900</v>
      </c>
      <c r="G6026" s="1">
        <f t="shared" si="94"/>
        <v>2.79</v>
      </c>
    </row>
    <row r="6027" spans="1:7" x14ac:dyDescent="0.35">
      <c r="A6027" t="s">
        <v>1657</v>
      </c>
      <c r="B6027" t="s">
        <v>436</v>
      </c>
      <c r="C6027" t="s">
        <v>427</v>
      </c>
      <c r="D6027">
        <v>4</v>
      </c>
      <c r="E6027">
        <v>16140</v>
      </c>
      <c r="F6027">
        <v>1244700</v>
      </c>
      <c r="G6027" s="1">
        <f t="shared" si="94"/>
        <v>124.47</v>
      </c>
    </row>
    <row r="6028" spans="1:7" x14ac:dyDescent="0.35">
      <c r="A6028" t="s">
        <v>1657</v>
      </c>
      <c r="B6028" t="s">
        <v>436</v>
      </c>
      <c r="C6028" t="s">
        <v>427</v>
      </c>
      <c r="D6028">
        <v>4</v>
      </c>
      <c r="E6028">
        <v>4826.9614080000001</v>
      </c>
      <c r="F6028">
        <v>353497.55738100002</v>
      </c>
      <c r="G6028" s="1">
        <f t="shared" si="94"/>
        <v>35.349755738100001</v>
      </c>
    </row>
    <row r="6029" spans="1:7" x14ac:dyDescent="0.35">
      <c r="A6029" t="s">
        <v>1657</v>
      </c>
      <c r="B6029" t="s">
        <v>436</v>
      </c>
      <c r="C6029" t="s">
        <v>427</v>
      </c>
      <c r="D6029">
        <v>5</v>
      </c>
      <c r="E6029">
        <v>246313.89800300001</v>
      </c>
      <c r="F6029">
        <v>216306370.960161</v>
      </c>
      <c r="G6029" s="1">
        <f t="shared" si="94"/>
        <v>21630.6370960161</v>
      </c>
    </row>
    <row r="6030" spans="1:7" x14ac:dyDescent="0.35">
      <c r="A6030" t="s">
        <v>1658</v>
      </c>
      <c r="B6030" t="s">
        <v>104</v>
      </c>
      <c r="C6030" t="s">
        <v>427</v>
      </c>
      <c r="D6030">
        <v>4</v>
      </c>
      <c r="E6030">
        <v>5912.6136539999998</v>
      </c>
      <c r="F6030">
        <v>828505.261252</v>
      </c>
      <c r="G6030" s="1">
        <f t="shared" si="94"/>
        <v>82.850526125200005</v>
      </c>
    </row>
    <row r="6031" spans="1:7" x14ac:dyDescent="0.35">
      <c r="A6031" t="s">
        <v>1658</v>
      </c>
      <c r="B6031" t="s">
        <v>104</v>
      </c>
      <c r="C6031" t="s">
        <v>427</v>
      </c>
      <c r="D6031">
        <v>4</v>
      </c>
      <c r="E6031">
        <v>240</v>
      </c>
      <c r="F6031">
        <v>2700</v>
      </c>
      <c r="G6031" s="1">
        <f t="shared" si="94"/>
        <v>0.27</v>
      </c>
    </row>
    <row r="6032" spans="1:7" x14ac:dyDescent="0.35">
      <c r="A6032" t="s">
        <v>1658</v>
      </c>
      <c r="B6032" t="s">
        <v>104</v>
      </c>
      <c r="C6032" t="s">
        <v>427</v>
      </c>
      <c r="D6032">
        <v>4</v>
      </c>
      <c r="E6032">
        <v>420</v>
      </c>
      <c r="F6032">
        <v>7200</v>
      </c>
      <c r="G6032" s="1">
        <f t="shared" si="94"/>
        <v>0.72</v>
      </c>
    </row>
    <row r="6033" spans="1:7" x14ac:dyDescent="0.35">
      <c r="A6033" t="s">
        <v>1658</v>
      </c>
      <c r="B6033" t="s">
        <v>104</v>
      </c>
      <c r="C6033" t="s">
        <v>427</v>
      </c>
      <c r="D6033">
        <v>4</v>
      </c>
      <c r="E6033">
        <v>360</v>
      </c>
      <c r="F6033">
        <v>5400</v>
      </c>
      <c r="G6033" s="1">
        <f t="shared" si="94"/>
        <v>0.54</v>
      </c>
    </row>
    <row r="6034" spans="1:7" x14ac:dyDescent="0.35">
      <c r="A6034" t="s">
        <v>1658</v>
      </c>
      <c r="B6034" t="s">
        <v>104</v>
      </c>
      <c r="C6034" t="s">
        <v>427</v>
      </c>
      <c r="D6034">
        <v>4</v>
      </c>
      <c r="E6034">
        <v>9060</v>
      </c>
      <c r="F6034">
        <v>1401300</v>
      </c>
      <c r="G6034" s="1">
        <f t="shared" si="94"/>
        <v>140.13</v>
      </c>
    </row>
    <row r="6035" spans="1:7" x14ac:dyDescent="0.35">
      <c r="A6035" t="s">
        <v>1658</v>
      </c>
      <c r="B6035" t="s">
        <v>104</v>
      </c>
      <c r="C6035" t="s">
        <v>427</v>
      </c>
      <c r="D6035">
        <v>4</v>
      </c>
      <c r="E6035">
        <v>38215.182298</v>
      </c>
      <c r="F6035">
        <v>17678403.905701999</v>
      </c>
      <c r="G6035" s="1">
        <f t="shared" si="94"/>
        <v>1767.8403905701998</v>
      </c>
    </row>
    <row r="6036" spans="1:7" x14ac:dyDescent="0.35">
      <c r="A6036" t="s">
        <v>1658</v>
      </c>
      <c r="B6036" t="s">
        <v>104</v>
      </c>
      <c r="C6036" t="s">
        <v>427</v>
      </c>
      <c r="D6036">
        <v>5</v>
      </c>
      <c r="E6036">
        <v>2568.1736649999998</v>
      </c>
      <c r="F6036">
        <v>122241.924186</v>
      </c>
      <c r="G6036" s="1">
        <f t="shared" si="94"/>
        <v>12.224192418599999</v>
      </c>
    </row>
    <row r="6037" spans="1:7" x14ac:dyDescent="0.35">
      <c r="A6037" t="s">
        <v>1658</v>
      </c>
      <c r="B6037" t="s">
        <v>104</v>
      </c>
      <c r="C6037" t="s">
        <v>427</v>
      </c>
      <c r="D6037">
        <v>4</v>
      </c>
      <c r="E6037">
        <v>34773.738232999996</v>
      </c>
      <c r="F6037">
        <v>10820182.914626</v>
      </c>
      <c r="G6037" s="1">
        <f t="shared" si="94"/>
        <v>1082.0182914626</v>
      </c>
    </row>
    <row r="6038" spans="1:7" x14ac:dyDescent="0.35">
      <c r="A6038" t="s">
        <v>1658</v>
      </c>
      <c r="B6038" t="s">
        <v>104</v>
      </c>
      <c r="C6038" t="s">
        <v>427</v>
      </c>
      <c r="D6038">
        <v>5</v>
      </c>
      <c r="E6038">
        <v>241090.444624</v>
      </c>
      <c r="F6038">
        <v>416825966.20561701</v>
      </c>
      <c r="G6038" s="1">
        <f t="shared" si="94"/>
        <v>41682.596620561701</v>
      </c>
    </row>
    <row r="6039" spans="1:7" x14ac:dyDescent="0.35">
      <c r="A6039" t="s">
        <v>1659</v>
      </c>
      <c r="B6039" t="s">
        <v>1657</v>
      </c>
      <c r="C6039" t="s">
        <v>427</v>
      </c>
      <c r="D6039">
        <v>5</v>
      </c>
      <c r="E6039">
        <v>71839.201965</v>
      </c>
      <c r="F6039">
        <v>161729750.55663699</v>
      </c>
      <c r="G6039" s="1">
        <f t="shared" si="94"/>
        <v>16172.975055663699</v>
      </c>
    </row>
    <row r="6040" spans="1:7" x14ac:dyDescent="0.35">
      <c r="A6040" t="s">
        <v>1660</v>
      </c>
      <c r="B6040" t="s">
        <v>1657</v>
      </c>
      <c r="C6040" t="s">
        <v>427</v>
      </c>
      <c r="D6040">
        <v>5</v>
      </c>
      <c r="E6040">
        <v>36977.438694999997</v>
      </c>
      <c r="F6040">
        <v>46663883.269878998</v>
      </c>
      <c r="G6040" s="1">
        <f t="shared" si="94"/>
        <v>4666.3883269878997</v>
      </c>
    </row>
    <row r="6041" spans="1:7" x14ac:dyDescent="0.35">
      <c r="A6041" t="s">
        <v>1661</v>
      </c>
      <c r="B6041" t="s">
        <v>436</v>
      </c>
      <c r="C6041" t="s">
        <v>427</v>
      </c>
      <c r="D6041">
        <v>5</v>
      </c>
      <c r="E6041">
        <v>236.10002900000001</v>
      </c>
      <c r="F6041">
        <v>736.12798099999998</v>
      </c>
      <c r="G6041" s="1">
        <f t="shared" si="94"/>
        <v>7.3612798100000001E-2</v>
      </c>
    </row>
    <row r="6042" spans="1:7" x14ac:dyDescent="0.35">
      <c r="A6042" t="s">
        <v>1661</v>
      </c>
      <c r="B6042" t="s">
        <v>436</v>
      </c>
      <c r="C6042" t="s">
        <v>427</v>
      </c>
      <c r="D6042">
        <v>4</v>
      </c>
      <c r="E6042">
        <v>16018.800719000001</v>
      </c>
      <c r="F6042">
        <v>49175.497969999997</v>
      </c>
      <c r="G6042" s="1">
        <f t="shared" si="94"/>
        <v>4.9175497969999995</v>
      </c>
    </row>
    <row r="6043" spans="1:7" x14ac:dyDescent="0.35">
      <c r="A6043" t="s">
        <v>1661</v>
      </c>
      <c r="B6043" t="s">
        <v>436</v>
      </c>
      <c r="C6043" t="s">
        <v>427</v>
      </c>
      <c r="D6043">
        <v>5</v>
      </c>
      <c r="E6043">
        <v>14195.993881</v>
      </c>
      <c r="F6043">
        <v>44831.951851999998</v>
      </c>
      <c r="G6043" s="1">
        <f t="shared" si="94"/>
        <v>4.4831951851999996</v>
      </c>
    </row>
    <row r="6044" spans="1:7" x14ac:dyDescent="0.35">
      <c r="A6044" t="s">
        <v>1661</v>
      </c>
      <c r="B6044" t="s">
        <v>436</v>
      </c>
      <c r="C6044" t="s">
        <v>427</v>
      </c>
      <c r="D6044">
        <v>5</v>
      </c>
      <c r="E6044">
        <v>2100</v>
      </c>
      <c r="F6044">
        <v>108000</v>
      </c>
      <c r="G6044" s="1">
        <f t="shared" si="94"/>
        <v>10.8</v>
      </c>
    </row>
    <row r="6045" spans="1:7" x14ac:dyDescent="0.35">
      <c r="A6045" t="s">
        <v>1661</v>
      </c>
      <c r="B6045" t="s">
        <v>436</v>
      </c>
      <c r="C6045" t="s">
        <v>427</v>
      </c>
      <c r="D6045">
        <v>4</v>
      </c>
      <c r="E6045">
        <v>600</v>
      </c>
      <c r="F6045">
        <v>14400</v>
      </c>
      <c r="G6045" s="1">
        <f t="shared" si="94"/>
        <v>1.44</v>
      </c>
    </row>
    <row r="6046" spans="1:7" x14ac:dyDescent="0.35">
      <c r="A6046" t="s">
        <v>1661</v>
      </c>
      <c r="B6046" t="s">
        <v>436</v>
      </c>
      <c r="C6046" t="s">
        <v>427</v>
      </c>
      <c r="D6046">
        <v>4</v>
      </c>
      <c r="E6046">
        <v>420</v>
      </c>
      <c r="F6046">
        <v>8100</v>
      </c>
      <c r="G6046" s="1">
        <f t="shared" si="94"/>
        <v>0.81</v>
      </c>
    </row>
    <row r="6047" spans="1:7" x14ac:dyDescent="0.35">
      <c r="A6047" t="s">
        <v>1661</v>
      </c>
      <c r="B6047" t="s">
        <v>436</v>
      </c>
      <c r="C6047" t="s">
        <v>427</v>
      </c>
      <c r="D6047">
        <v>5</v>
      </c>
      <c r="E6047">
        <v>3720</v>
      </c>
      <c r="F6047">
        <v>304200</v>
      </c>
      <c r="G6047" s="1">
        <f t="shared" si="94"/>
        <v>30.42</v>
      </c>
    </row>
    <row r="6048" spans="1:7" x14ac:dyDescent="0.35">
      <c r="A6048" t="s">
        <v>1661</v>
      </c>
      <c r="B6048" t="s">
        <v>436</v>
      </c>
      <c r="C6048" t="s">
        <v>427</v>
      </c>
      <c r="D6048">
        <v>4</v>
      </c>
      <c r="E6048">
        <v>3720</v>
      </c>
      <c r="F6048">
        <v>252900</v>
      </c>
      <c r="G6048" s="1">
        <f t="shared" si="94"/>
        <v>25.29</v>
      </c>
    </row>
    <row r="6049" spans="1:7" x14ac:dyDescent="0.35">
      <c r="A6049" t="s">
        <v>1661</v>
      </c>
      <c r="B6049" t="s">
        <v>436</v>
      </c>
      <c r="C6049" t="s">
        <v>427</v>
      </c>
      <c r="D6049">
        <v>4</v>
      </c>
      <c r="E6049">
        <v>2280</v>
      </c>
      <c r="F6049">
        <v>70200</v>
      </c>
      <c r="G6049" s="1">
        <f t="shared" si="94"/>
        <v>7.02</v>
      </c>
    </row>
    <row r="6050" spans="1:7" x14ac:dyDescent="0.35">
      <c r="A6050" t="s">
        <v>1661</v>
      </c>
      <c r="B6050" t="s">
        <v>436</v>
      </c>
      <c r="C6050" t="s">
        <v>427</v>
      </c>
      <c r="D6050">
        <v>4</v>
      </c>
      <c r="E6050">
        <v>1620</v>
      </c>
      <c r="F6050">
        <v>44100</v>
      </c>
      <c r="G6050" s="1">
        <f t="shared" si="94"/>
        <v>4.41</v>
      </c>
    </row>
    <row r="6051" spans="1:7" x14ac:dyDescent="0.35">
      <c r="A6051" t="s">
        <v>1661</v>
      </c>
      <c r="B6051" t="s">
        <v>436</v>
      </c>
      <c r="C6051" t="s">
        <v>427</v>
      </c>
      <c r="D6051">
        <v>4</v>
      </c>
      <c r="E6051">
        <v>1860</v>
      </c>
      <c r="F6051">
        <v>80100</v>
      </c>
      <c r="G6051" s="1">
        <f t="shared" si="94"/>
        <v>8.01</v>
      </c>
    </row>
    <row r="6052" spans="1:7" x14ac:dyDescent="0.35">
      <c r="A6052" t="s">
        <v>1661</v>
      </c>
      <c r="B6052" t="s">
        <v>436</v>
      </c>
      <c r="C6052" t="s">
        <v>427</v>
      </c>
      <c r="D6052">
        <v>4</v>
      </c>
      <c r="E6052">
        <v>147321.41834500001</v>
      </c>
      <c r="F6052">
        <v>59447663.932429999</v>
      </c>
      <c r="G6052" s="1">
        <f t="shared" si="94"/>
        <v>5944.7663932429996</v>
      </c>
    </row>
    <row r="6053" spans="1:7" x14ac:dyDescent="0.35">
      <c r="A6053" t="s">
        <v>1661</v>
      </c>
      <c r="B6053" t="s">
        <v>436</v>
      </c>
      <c r="C6053" t="s">
        <v>427</v>
      </c>
      <c r="D6053">
        <v>4</v>
      </c>
      <c r="E6053">
        <v>360</v>
      </c>
      <c r="F6053">
        <v>4500</v>
      </c>
      <c r="G6053" s="1">
        <f t="shared" si="94"/>
        <v>0.45</v>
      </c>
    </row>
    <row r="6054" spans="1:7" x14ac:dyDescent="0.35">
      <c r="A6054" t="s">
        <v>1661</v>
      </c>
      <c r="B6054" t="s">
        <v>436</v>
      </c>
      <c r="C6054" t="s">
        <v>427</v>
      </c>
      <c r="D6054">
        <v>4</v>
      </c>
      <c r="E6054">
        <v>120</v>
      </c>
      <c r="F6054">
        <v>900</v>
      </c>
      <c r="G6054" s="1">
        <f t="shared" si="94"/>
        <v>0.09</v>
      </c>
    </row>
    <row r="6055" spans="1:7" x14ac:dyDescent="0.35">
      <c r="A6055" t="s">
        <v>1661</v>
      </c>
      <c r="B6055" t="s">
        <v>436</v>
      </c>
      <c r="C6055" t="s">
        <v>427</v>
      </c>
      <c r="D6055">
        <v>4</v>
      </c>
      <c r="E6055">
        <v>7020</v>
      </c>
      <c r="F6055">
        <v>336600</v>
      </c>
      <c r="G6055" s="1">
        <f t="shared" si="94"/>
        <v>33.659999999999997</v>
      </c>
    </row>
    <row r="6056" spans="1:7" x14ac:dyDescent="0.35">
      <c r="A6056" t="s">
        <v>1661</v>
      </c>
      <c r="B6056" t="s">
        <v>436</v>
      </c>
      <c r="C6056" t="s">
        <v>427</v>
      </c>
      <c r="D6056">
        <v>4</v>
      </c>
      <c r="E6056">
        <v>2040</v>
      </c>
      <c r="F6056">
        <v>63000</v>
      </c>
      <c r="G6056" s="1">
        <f t="shared" si="94"/>
        <v>6.3</v>
      </c>
    </row>
    <row r="6057" spans="1:7" x14ac:dyDescent="0.35">
      <c r="A6057" t="s">
        <v>1661</v>
      </c>
      <c r="B6057" t="s">
        <v>436</v>
      </c>
      <c r="C6057" t="s">
        <v>427</v>
      </c>
      <c r="D6057">
        <v>4</v>
      </c>
      <c r="E6057">
        <v>1680</v>
      </c>
      <c r="F6057">
        <v>75600</v>
      </c>
      <c r="G6057" s="1">
        <f t="shared" si="94"/>
        <v>7.56</v>
      </c>
    </row>
    <row r="6058" spans="1:7" x14ac:dyDescent="0.35">
      <c r="A6058" t="s">
        <v>1661</v>
      </c>
      <c r="B6058" t="s">
        <v>436</v>
      </c>
      <c r="C6058" t="s">
        <v>427</v>
      </c>
      <c r="D6058">
        <v>4</v>
      </c>
      <c r="E6058">
        <v>300</v>
      </c>
      <c r="F6058">
        <v>3600</v>
      </c>
      <c r="G6058" s="1">
        <f t="shared" si="94"/>
        <v>0.36</v>
      </c>
    </row>
    <row r="6059" spans="1:7" x14ac:dyDescent="0.35">
      <c r="A6059" t="s">
        <v>1661</v>
      </c>
      <c r="B6059" t="s">
        <v>436</v>
      </c>
      <c r="C6059" t="s">
        <v>427</v>
      </c>
      <c r="D6059">
        <v>4</v>
      </c>
      <c r="E6059">
        <v>540</v>
      </c>
      <c r="F6059">
        <v>11700</v>
      </c>
      <c r="G6059" s="1">
        <f t="shared" si="94"/>
        <v>1.17</v>
      </c>
    </row>
    <row r="6060" spans="1:7" x14ac:dyDescent="0.35">
      <c r="A6060" t="s">
        <v>1661</v>
      </c>
      <c r="B6060" t="s">
        <v>436</v>
      </c>
      <c r="C6060" t="s">
        <v>427</v>
      </c>
      <c r="D6060">
        <v>4</v>
      </c>
      <c r="E6060">
        <v>120</v>
      </c>
      <c r="F6060">
        <v>900</v>
      </c>
      <c r="G6060" s="1">
        <f t="shared" si="94"/>
        <v>0.09</v>
      </c>
    </row>
    <row r="6061" spans="1:7" x14ac:dyDescent="0.35">
      <c r="A6061" t="s">
        <v>1661</v>
      </c>
      <c r="B6061" t="s">
        <v>436</v>
      </c>
      <c r="C6061" t="s">
        <v>427</v>
      </c>
      <c r="D6061">
        <v>4</v>
      </c>
      <c r="E6061">
        <v>480</v>
      </c>
      <c r="F6061">
        <v>8100</v>
      </c>
      <c r="G6061" s="1">
        <f t="shared" si="94"/>
        <v>0.81</v>
      </c>
    </row>
    <row r="6062" spans="1:7" x14ac:dyDescent="0.35">
      <c r="A6062" t="s">
        <v>1661</v>
      </c>
      <c r="B6062" t="s">
        <v>436</v>
      </c>
      <c r="C6062" t="s">
        <v>427</v>
      </c>
      <c r="D6062">
        <v>4</v>
      </c>
      <c r="E6062">
        <v>480</v>
      </c>
      <c r="F6062">
        <v>9000</v>
      </c>
      <c r="G6062" s="1">
        <f t="shared" si="94"/>
        <v>0.9</v>
      </c>
    </row>
    <row r="6063" spans="1:7" x14ac:dyDescent="0.35">
      <c r="A6063" t="s">
        <v>1661</v>
      </c>
      <c r="B6063" t="s">
        <v>436</v>
      </c>
      <c r="C6063" t="s">
        <v>427</v>
      </c>
      <c r="D6063">
        <v>4</v>
      </c>
      <c r="E6063">
        <v>420</v>
      </c>
      <c r="F6063">
        <v>7200</v>
      </c>
      <c r="G6063" s="1">
        <f t="shared" si="94"/>
        <v>0.72</v>
      </c>
    </row>
    <row r="6064" spans="1:7" x14ac:dyDescent="0.35">
      <c r="A6064" t="s">
        <v>1661</v>
      </c>
      <c r="B6064" t="s">
        <v>436</v>
      </c>
      <c r="C6064" t="s">
        <v>427</v>
      </c>
      <c r="D6064">
        <v>4</v>
      </c>
      <c r="E6064">
        <v>7200</v>
      </c>
      <c r="F6064">
        <v>1054800</v>
      </c>
      <c r="G6064" s="1">
        <f t="shared" si="94"/>
        <v>105.48</v>
      </c>
    </row>
    <row r="6065" spans="1:7" x14ac:dyDescent="0.35">
      <c r="A6065" t="s">
        <v>1661</v>
      </c>
      <c r="B6065" t="s">
        <v>436</v>
      </c>
      <c r="C6065" t="s">
        <v>427</v>
      </c>
      <c r="D6065">
        <v>4</v>
      </c>
      <c r="E6065">
        <v>4440</v>
      </c>
      <c r="F6065">
        <v>410400</v>
      </c>
      <c r="G6065" s="1">
        <f t="shared" si="94"/>
        <v>41.04</v>
      </c>
    </row>
    <row r="6066" spans="1:7" x14ac:dyDescent="0.35">
      <c r="A6066" t="s">
        <v>1661</v>
      </c>
      <c r="B6066" t="s">
        <v>436</v>
      </c>
      <c r="C6066" t="s">
        <v>427</v>
      </c>
      <c r="D6066">
        <v>4</v>
      </c>
      <c r="E6066">
        <v>780</v>
      </c>
      <c r="F6066">
        <v>17100</v>
      </c>
      <c r="G6066" s="1">
        <f t="shared" si="94"/>
        <v>1.71</v>
      </c>
    </row>
    <row r="6067" spans="1:7" x14ac:dyDescent="0.35">
      <c r="A6067" t="s">
        <v>1661</v>
      </c>
      <c r="B6067" t="s">
        <v>436</v>
      </c>
      <c r="C6067" t="s">
        <v>427</v>
      </c>
      <c r="D6067">
        <v>4</v>
      </c>
      <c r="E6067">
        <v>120</v>
      </c>
      <c r="F6067">
        <v>900</v>
      </c>
      <c r="G6067" s="1">
        <f t="shared" si="94"/>
        <v>0.09</v>
      </c>
    </row>
    <row r="6068" spans="1:7" x14ac:dyDescent="0.35">
      <c r="A6068" t="s">
        <v>1661</v>
      </c>
      <c r="B6068" t="s">
        <v>436</v>
      </c>
      <c r="C6068" t="s">
        <v>427</v>
      </c>
      <c r="D6068">
        <v>4</v>
      </c>
      <c r="E6068">
        <v>120</v>
      </c>
      <c r="F6068">
        <v>900</v>
      </c>
      <c r="G6068" s="1">
        <f t="shared" si="94"/>
        <v>0.09</v>
      </c>
    </row>
    <row r="6069" spans="1:7" x14ac:dyDescent="0.35">
      <c r="A6069" t="s">
        <v>1661</v>
      </c>
      <c r="B6069" t="s">
        <v>436</v>
      </c>
      <c r="C6069" t="s">
        <v>427</v>
      </c>
      <c r="D6069">
        <v>4</v>
      </c>
      <c r="E6069">
        <v>36120</v>
      </c>
      <c r="F6069">
        <v>7990200</v>
      </c>
      <c r="G6069" s="1">
        <f t="shared" si="94"/>
        <v>799.02</v>
      </c>
    </row>
    <row r="6070" spans="1:7" x14ac:dyDescent="0.35">
      <c r="A6070" t="s">
        <v>1661</v>
      </c>
      <c r="B6070" t="s">
        <v>436</v>
      </c>
      <c r="C6070" t="s">
        <v>427</v>
      </c>
      <c r="D6070">
        <v>4</v>
      </c>
      <c r="E6070">
        <v>12780</v>
      </c>
      <c r="F6070">
        <v>1134000</v>
      </c>
      <c r="G6070" s="1">
        <f t="shared" si="94"/>
        <v>113.4</v>
      </c>
    </row>
    <row r="6071" spans="1:7" x14ac:dyDescent="0.35">
      <c r="A6071" t="s">
        <v>1661</v>
      </c>
      <c r="B6071" t="s">
        <v>436</v>
      </c>
      <c r="C6071" t="s">
        <v>427</v>
      </c>
      <c r="D6071">
        <v>4</v>
      </c>
      <c r="E6071">
        <v>120</v>
      </c>
      <c r="F6071">
        <v>900</v>
      </c>
      <c r="G6071" s="1">
        <f t="shared" si="94"/>
        <v>0.09</v>
      </c>
    </row>
    <row r="6072" spans="1:7" x14ac:dyDescent="0.35">
      <c r="A6072" t="s">
        <v>1661</v>
      </c>
      <c r="B6072" t="s">
        <v>436</v>
      </c>
      <c r="C6072" t="s">
        <v>427</v>
      </c>
      <c r="D6072">
        <v>4</v>
      </c>
      <c r="E6072">
        <v>120</v>
      </c>
      <c r="F6072">
        <v>900</v>
      </c>
      <c r="G6072" s="1">
        <f t="shared" si="94"/>
        <v>0.09</v>
      </c>
    </row>
    <row r="6073" spans="1:7" x14ac:dyDescent="0.35">
      <c r="A6073" t="s">
        <v>1661</v>
      </c>
      <c r="B6073" t="s">
        <v>436</v>
      </c>
      <c r="C6073" t="s">
        <v>427</v>
      </c>
      <c r="D6073">
        <v>4</v>
      </c>
      <c r="E6073">
        <v>3060</v>
      </c>
      <c r="F6073">
        <v>149400</v>
      </c>
      <c r="G6073" s="1">
        <f t="shared" si="94"/>
        <v>14.94</v>
      </c>
    </row>
    <row r="6074" spans="1:7" x14ac:dyDescent="0.35">
      <c r="A6074" t="s">
        <v>1661</v>
      </c>
      <c r="B6074" t="s">
        <v>436</v>
      </c>
      <c r="C6074" t="s">
        <v>427</v>
      </c>
      <c r="D6074">
        <v>4</v>
      </c>
      <c r="E6074">
        <v>2700</v>
      </c>
      <c r="F6074">
        <v>115200</v>
      </c>
      <c r="G6074" s="1">
        <f t="shared" si="94"/>
        <v>11.52</v>
      </c>
    </row>
    <row r="6075" spans="1:7" x14ac:dyDescent="0.35">
      <c r="A6075" t="s">
        <v>1661</v>
      </c>
      <c r="B6075" t="s">
        <v>436</v>
      </c>
      <c r="C6075" t="s">
        <v>427</v>
      </c>
      <c r="D6075">
        <v>4</v>
      </c>
      <c r="E6075">
        <v>12420</v>
      </c>
      <c r="F6075">
        <v>854100</v>
      </c>
      <c r="G6075" s="1">
        <f t="shared" si="94"/>
        <v>85.41</v>
      </c>
    </row>
    <row r="6076" spans="1:7" x14ac:dyDescent="0.35">
      <c r="A6076" t="s">
        <v>1661</v>
      </c>
      <c r="B6076" t="s">
        <v>436</v>
      </c>
      <c r="C6076" t="s">
        <v>427</v>
      </c>
      <c r="D6076">
        <v>4</v>
      </c>
      <c r="E6076">
        <v>480</v>
      </c>
      <c r="F6076">
        <v>9900</v>
      </c>
      <c r="G6076" s="1">
        <f t="shared" si="94"/>
        <v>0.99</v>
      </c>
    </row>
    <row r="6077" spans="1:7" x14ac:dyDescent="0.35">
      <c r="A6077" t="s">
        <v>1661</v>
      </c>
      <c r="B6077" t="s">
        <v>436</v>
      </c>
      <c r="C6077" t="s">
        <v>427</v>
      </c>
      <c r="D6077">
        <v>4</v>
      </c>
      <c r="E6077">
        <v>19980</v>
      </c>
      <c r="F6077">
        <v>3834000</v>
      </c>
      <c r="G6077" s="1">
        <f t="shared" si="94"/>
        <v>383.4</v>
      </c>
    </row>
    <row r="6078" spans="1:7" x14ac:dyDescent="0.35">
      <c r="A6078" t="s">
        <v>1661</v>
      </c>
      <c r="B6078" t="s">
        <v>436</v>
      </c>
      <c r="C6078" t="s">
        <v>427</v>
      </c>
      <c r="D6078">
        <v>4</v>
      </c>
      <c r="E6078">
        <v>19080</v>
      </c>
      <c r="F6078">
        <v>6707700</v>
      </c>
      <c r="G6078" s="1">
        <f t="shared" si="94"/>
        <v>670.77</v>
      </c>
    </row>
    <row r="6079" spans="1:7" x14ac:dyDescent="0.35">
      <c r="A6079" t="s">
        <v>1661</v>
      </c>
      <c r="B6079" t="s">
        <v>436</v>
      </c>
      <c r="C6079" t="s">
        <v>427</v>
      </c>
      <c r="D6079">
        <v>5</v>
      </c>
      <c r="E6079">
        <v>3360</v>
      </c>
      <c r="F6079">
        <v>104400</v>
      </c>
      <c r="G6079" s="1">
        <f t="shared" si="94"/>
        <v>10.44</v>
      </c>
    </row>
    <row r="6080" spans="1:7" x14ac:dyDescent="0.35">
      <c r="A6080" t="s">
        <v>1661</v>
      </c>
      <c r="B6080" t="s">
        <v>436</v>
      </c>
      <c r="C6080" t="s">
        <v>427</v>
      </c>
      <c r="D6080">
        <v>4</v>
      </c>
      <c r="E6080">
        <v>17040</v>
      </c>
      <c r="F6080">
        <v>2880000</v>
      </c>
      <c r="G6080" s="1">
        <f t="shared" si="94"/>
        <v>288</v>
      </c>
    </row>
    <row r="6081" spans="1:7" x14ac:dyDescent="0.35">
      <c r="A6081" t="s">
        <v>1661</v>
      </c>
      <c r="B6081" t="s">
        <v>436</v>
      </c>
      <c r="C6081" t="s">
        <v>427</v>
      </c>
      <c r="D6081">
        <v>4</v>
      </c>
      <c r="E6081">
        <v>120</v>
      </c>
      <c r="F6081">
        <v>900</v>
      </c>
      <c r="G6081" s="1">
        <f t="shared" si="94"/>
        <v>0.09</v>
      </c>
    </row>
    <row r="6082" spans="1:7" x14ac:dyDescent="0.35">
      <c r="A6082" t="s">
        <v>1661</v>
      </c>
      <c r="B6082" t="s">
        <v>436</v>
      </c>
      <c r="C6082" t="s">
        <v>427</v>
      </c>
      <c r="D6082">
        <v>5</v>
      </c>
      <c r="E6082">
        <v>669.52937599999996</v>
      </c>
      <c r="F6082">
        <v>23103.139857999999</v>
      </c>
      <c r="G6082" s="1">
        <f t="shared" si="94"/>
        <v>2.3103139857999997</v>
      </c>
    </row>
    <row r="6083" spans="1:7" x14ac:dyDescent="0.35">
      <c r="A6083" t="s">
        <v>1661</v>
      </c>
      <c r="B6083" t="s">
        <v>436</v>
      </c>
      <c r="C6083" t="s">
        <v>427</v>
      </c>
      <c r="D6083">
        <v>4</v>
      </c>
      <c r="E6083">
        <v>120</v>
      </c>
      <c r="F6083">
        <v>900</v>
      </c>
      <c r="G6083" s="1">
        <f t="shared" ref="G6083:G6146" si="95">+F6083/10000</f>
        <v>0.09</v>
      </c>
    </row>
    <row r="6084" spans="1:7" x14ac:dyDescent="0.35">
      <c r="A6084" t="s">
        <v>1661</v>
      </c>
      <c r="B6084" t="s">
        <v>436</v>
      </c>
      <c r="C6084" t="s">
        <v>427</v>
      </c>
      <c r="D6084">
        <v>4</v>
      </c>
      <c r="E6084">
        <v>240</v>
      </c>
      <c r="F6084">
        <v>2700</v>
      </c>
      <c r="G6084" s="1">
        <f t="shared" si="95"/>
        <v>0.27</v>
      </c>
    </row>
    <row r="6085" spans="1:7" x14ac:dyDescent="0.35">
      <c r="A6085" t="s">
        <v>1661</v>
      </c>
      <c r="B6085" t="s">
        <v>436</v>
      </c>
      <c r="C6085" t="s">
        <v>427</v>
      </c>
      <c r="D6085">
        <v>4</v>
      </c>
      <c r="E6085">
        <v>80796.080434000003</v>
      </c>
      <c r="F6085">
        <v>50860855.138855003</v>
      </c>
      <c r="G6085" s="1">
        <f t="shared" si="95"/>
        <v>5086.0855138855004</v>
      </c>
    </row>
    <row r="6086" spans="1:7" x14ac:dyDescent="0.35">
      <c r="A6086" t="s">
        <v>1661</v>
      </c>
      <c r="B6086" t="s">
        <v>436</v>
      </c>
      <c r="C6086" t="s">
        <v>427</v>
      </c>
      <c r="D6086">
        <v>4</v>
      </c>
      <c r="E6086">
        <v>14460</v>
      </c>
      <c r="F6086">
        <v>2621700</v>
      </c>
      <c r="G6086" s="1">
        <f t="shared" si="95"/>
        <v>262.17</v>
      </c>
    </row>
    <row r="6087" spans="1:7" x14ac:dyDescent="0.35">
      <c r="A6087" t="s">
        <v>1661</v>
      </c>
      <c r="B6087" t="s">
        <v>436</v>
      </c>
      <c r="C6087" t="s">
        <v>427</v>
      </c>
      <c r="D6087">
        <v>4</v>
      </c>
      <c r="E6087">
        <v>34398.914154999999</v>
      </c>
      <c r="F6087">
        <v>14688699.347813001</v>
      </c>
      <c r="G6087" s="1">
        <f t="shared" si="95"/>
        <v>1468.8699347813001</v>
      </c>
    </row>
    <row r="6088" spans="1:7" x14ac:dyDescent="0.35">
      <c r="A6088" t="s">
        <v>1661</v>
      </c>
      <c r="B6088" t="s">
        <v>436</v>
      </c>
      <c r="C6088" t="s">
        <v>427</v>
      </c>
      <c r="D6088">
        <v>4</v>
      </c>
      <c r="E6088">
        <v>225.51611299999999</v>
      </c>
      <c r="F6088">
        <v>2048.1345000000001</v>
      </c>
      <c r="G6088" s="1">
        <f t="shared" si="95"/>
        <v>0.20481345000000001</v>
      </c>
    </row>
    <row r="6089" spans="1:7" x14ac:dyDescent="0.35">
      <c r="A6089" t="s">
        <v>1661</v>
      </c>
      <c r="B6089" t="s">
        <v>436</v>
      </c>
      <c r="C6089" t="s">
        <v>427</v>
      </c>
      <c r="D6089">
        <v>5</v>
      </c>
      <c r="E6089">
        <v>5597.7746870000001</v>
      </c>
      <c r="F6089">
        <v>602528.36647500005</v>
      </c>
      <c r="G6089" s="1">
        <f t="shared" si="95"/>
        <v>60.252836647500004</v>
      </c>
    </row>
    <row r="6090" spans="1:7" x14ac:dyDescent="0.35">
      <c r="A6090" t="s">
        <v>1661</v>
      </c>
      <c r="B6090" t="s">
        <v>436</v>
      </c>
      <c r="C6090" t="s">
        <v>427</v>
      </c>
      <c r="D6090">
        <v>4</v>
      </c>
      <c r="E6090">
        <v>160021.49680600001</v>
      </c>
      <c r="F6090">
        <v>33361765.094657999</v>
      </c>
      <c r="G6090" s="1">
        <f t="shared" si="95"/>
        <v>3336.1765094657999</v>
      </c>
    </row>
    <row r="6091" spans="1:7" x14ac:dyDescent="0.35">
      <c r="A6091" t="s">
        <v>1661</v>
      </c>
      <c r="B6091" t="s">
        <v>436</v>
      </c>
      <c r="C6091" t="s">
        <v>427</v>
      </c>
      <c r="D6091">
        <v>5</v>
      </c>
      <c r="E6091">
        <v>698419.71770799998</v>
      </c>
      <c r="F6091">
        <v>933617171.94070494</v>
      </c>
      <c r="G6091" s="1">
        <f t="shared" si="95"/>
        <v>93361.717194070501</v>
      </c>
    </row>
    <row r="6092" spans="1:7" x14ac:dyDescent="0.35">
      <c r="A6092" t="s">
        <v>993</v>
      </c>
      <c r="B6092" t="s">
        <v>436</v>
      </c>
      <c r="C6092" t="s">
        <v>427</v>
      </c>
      <c r="D6092">
        <v>5</v>
      </c>
      <c r="E6092">
        <v>66073.643532000002</v>
      </c>
      <c r="F6092">
        <v>107267163.28888801</v>
      </c>
      <c r="G6092" s="1">
        <f t="shared" si="95"/>
        <v>10726.7163288888</v>
      </c>
    </row>
    <row r="6093" spans="1:7" x14ac:dyDescent="0.35">
      <c r="A6093" t="s">
        <v>1384</v>
      </c>
      <c r="B6093" t="s">
        <v>1343</v>
      </c>
      <c r="C6093" t="s">
        <v>116</v>
      </c>
      <c r="D6093">
        <v>5</v>
      </c>
      <c r="E6093">
        <v>102.87102299999999</v>
      </c>
      <c r="F6093">
        <v>496.55615999999998</v>
      </c>
      <c r="G6093" s="1">
        <f t="shared" si="95"/>
        <v>4.9655616E-2</v>
      </c>
    </row>
    <row r="6094" spans="1:7" x14ac:dyDescent="0.35">
      <c r="A6094" t="s">
        <v>1384</v>
      </c>
      <c r="B6094" t="s">
        <v>1343</v>
      </c>
      <c r="C6094" t="s">
        <v>116</v>
      </c>
      <c r="D6094">
        <v>5</v>
      </c>
      <c r="E6094">
        <v>3549.3782679999999</v>
      </c>
      <c r="F6094">
        <v>11733.700135999999</v>
      </c>
      <c r="G6094" s="1">
        <f t="shared" si="95"/>
        <v>1.1733700136</v>
      </c>
    </row>
    <row r="6095" spans="1:7" x14ac:dyDescent="0.35">
      <c r="A6095" t="s">
        <v>1384</v>
      </c>
      <c r="B6095" t="s">
        <v>1343</v>
      </c>
      <c r="C6095" t="s">
        <v>116</v>
      </c>
      <c r="D6095">
        <v>5</v>
      </c>
      <c r="E6095">
        <v>1061.2924270000001</v>
      </c>
      <c r="F6095">
        <v>3071.3915959999999</v>
      </c>
      <c r="G6095" s="1">
        <f t="shared" si="95"/>
        <v>0.30713915959999999</v>
      </c>
    </row>
    <row r="6096" spans="1:7" x14ac:dyDescent="0.35">
      <c r="A6096" t="s">
        <v>1384</v>
      </c>
      <c r="B6096" t="s">
        <v>1343</v>
      </c>
      <c r="C6096" t="s">
        <v>116</v>
      </c>
      <c r="D6096">
        <v>5</v>
      </c>
      <c r="E6096">
        <v>26469.711942999998</v>
      </c>
      <c r="F6096">
        <v>7744194.7970709996</v>
      </c>
      <c r="G6096" s="1">
        <f t="shared" si="95"/>
        <v>774.41947970709998</v>
      </c>
    </row>
    <row r="6097" spans="1:7" x14ac:dyDescent="0.35">
      <c r="A6097" t="s">
        <v>1662</v>
      </c>
      <c r="B6097" t="s">
        <v>1657</v>
      </c>
      <c r="C6097" t="s">
        <v>427</v>
      </c>
      <c r="D6097">
        <v>4</v>
      </c>
      <c r="E6097">
        <v>1800</v>
      </c>
      <c r="F6097">
        <v>73800</v>
      </c>
      <c r="G6097" s="1">
        <f t="shared" si="95"/>
        <v>7.38</v>
      </c>
    </row>
    <row r="6098" spans="1:7" x14ac:dyDescent="0.35">
      <c r="A6098" t="s">
        <v>1662</v>
      </c>
      <c r="B6098" t="s">
        <v>1657</v>
      </c>
      <c r="C6098" t="s">
        <v>427</v>
      </c>
      <c r="D6098">
        <v>4</v>
      </c>
      <c r="E6098">
        <v>7622.4349030000003</v>
      </c>
      <c r="F6098">
        <v>1912345.4584619999</v>
      </c>
      <c r="G6098" s="1">
        <f t="shared" si="95"/>
        <v>191.23454584619998</v>
      </c>
    </row>
    <row r="6099" spans="1:7" x14ac:dyDescent="0.35">
      <c r="A6099" t="s">
        <v>1662</v>
      </c>
      <c r="B6099" t="s">
        <v>1657</v>
      </c>
      <c r="C6099" t="s">
        <v>427</v>
      </c>
      <c r="D6099">
        <v>4</v>
      </c>
      <c r="E6099">
        <v>19151.339054</v>
      </c>
      <c r="F6099">
        <v>5152894.738748</v>
      </c>
      <c r="G6099" s="1">
        <f t="shared" si="95"/>
        <v>515.28947387480002</v>
      </c>
    </row>
    <row r="6100" spans="1:7" x14ac:dyDescent="0.35">
      <c r="A6100" t="s">
        <v>1662</v>
      </c>
      <c r="B6100" t="s">
        <v>1657</v>
      </c>
      <c r="C6100" t="s">
        <v>427</v>
      </c>
      <c r="D6100">
        <v>4</v>
      </c>
      <c r="E6100">
        <v>1933.78882</v>
      </c>
      <c r="F6100">
        <v>140417.96784699999</v>
      </c>
      <c r="G6100" s="1">
        <f t="shared" si="95"/>
        <v>14.041796784699999</v>
      </c>
    </row>
    <row r="6101" spans="1:7" x14ac:dyDescent="0.35">
      <c r="A6101" t="s">
        <v>1662</v>
      </c>
      <c r="B6101" t="s">
        <v>1657</v>
      </c>
      <c r="C6101" t="s">
        <v>427</v>
      </c>
      <c r="D6101">
        <v>5</v>
      </c>
      <c r="E6101">
        <v>90547.448237000004</v>
      </c>
      <c r="F6101">
        <v>172500505.11357599</v>
      </c>
      <c r="G6101" s="1">
        <f t="shared" si="95"/>
        <v>17250.0505113576</v>
      </c>
    </row>
    <row r="6102" spans="1:7" x14ac:dyDescent="0.35">
      <c r="A6102" t="s">
        <v>1663</v>
      </c>
      <c r="B6102" t="s">
        <v>1154</v>
      </c>
      <c r="C6102" t="s">
        <v>1514</v>
      </c>
      <c r="D6102">
        <v>4</v>
      </c>
      <c r="E6102">
        <v>120</v>
      </c>
      <c r="F6102">
        <v>900</v>
      </c>
      <c r="G6102" s="1">
        <f t="shared" si="95"/>
        <v>0.09</v>
      </c>
    </row>
    <row r="6103" spans="1:7" x14ac:dyDescent="0.35">
      <c r="A6103" t="s">
        <v>1663</v>
      </c>
      <c r="B6103" t="s">
        <v>1154</v>
      </c>
      <c r="C6103" t="s">
        <v>1514</v>
      </c>
      <c r="D6103">
        <v>4</v>
      </c>
      <c r="E6103">
        <v>47903.487847999997</v>
      </c>
      <c r="F6103">
        <v>37290878.512869</v>
      </c>
      <c r="G6103" s="1">
        <f t="shared" si="95"/>
        <v>3729.0878512868999</v>
      </c>
    </row>
    <row r="6104" spans="1:7" x14ac:dyDescent="0.35">
      <c r="A6104" t="s">
        <v>1663</v>
      </c>
      <c r="B6104" t="s">
        <v>1154</v>
      </c>
      <c r="C6104" t="s">
        <v>1514</v>
      </c>
      <c r="D6104">
        <v>3</v>
      </c>
      <c r="E6104">
        <v>145826.09974500001</v>
      </c>
      <c r="F6104">
        <v>592404342.97817302</v>
      </c>
      <c r="G6104" s="1">
        <f t="shared" si="95"/>
        <v>59240.434297817301</v>
      </c>
    </row>
    <row r="6105" spans="1:7" x14ac:dyDescent="0.35">
      <c r="A6105" t="s">
        <v>66</v>
      </c>
      <c r="B6105" t="s">
        <v>1664</v>
      </c>
      <c r="C6105" t="s">
        <v>427</v>
      </c>
      <c r="D6105">
        <v>4</v>
      </c>
      <c r="E6105">
        <v>621.62306999999998</v>
      </c>
      <c r="F6105">
        <v>12033.309536999999</v>
      </c>
      <c r="G6105" s="1">
        <f t="shared" si="95"/>
        <v>1.2033309536999999</v>
      </c>
    </row>
    <row r="6106" spans="1:7" x14ac:dyDescent="0.35">
      <c r="A6106" t="s">
        <v>66</v>
      </c>
      <c r="B6106" t="s">
        <v>1664</v>
      </c>
      <c r="C6106" t="s">
        <v>427</v>
      </c>
      <c r="D6106">
        <v>4</v>
      </c>
      <c r="E6106">
        <v>1635.831111</v>
      </c>
      <c r="F6106">
        <v>77648.143167000002</v>
      </c>
      <c r="G6106" s="1">
        <f t="shared" si="95"/>
        <v>7.7648143166999999</v>
      </c>
    </row>
    <row r="6107" spans="1:7" x14ac:dyDescent="0.35">
      <c r="A6107" t="s">
        <v>66</v>
      </c>
      <c r="B6107" t="s">
        <v>1664</v>
      </c>
      <c r="C6107" t="s">
        <v>427</v>
      </c>
      <c r="D6107">
        <v>4</v>
      </c>
      <c r="E6107">
        <v>1320</v>
      </c>
      <c r="F6107">
        <v>45000</v>
      </c>
      <c r="G6107" s="1">
        <f t="shared" si="95"/>
        <v>4.5</v>
      </c>
    </row>
    <row r="6108" spans="1:7" x14ac:dyDescent="0.35">
      <c r="A6108" t="s">
        <v>66</v>
      </c>
      <c r="B6108" t="s">
        <v>1664</v>
      </c>
      <c r="C6108" t="s">
        <v>427</v>
      </c>
      <c r="D6108">
        <v>4</v>
      </c>
      <c r="E6108">
        <v>180</v>
      </c>
      <c r="F6108">
        <v>1800</v>
      </c>
      <c r="G6108" s="1">
        <f t="shared" si="95"/>
        <v>0.18</v>
      </c>
    </row>
    <row r="6109" spans="1:7" x14ac:dyDescent="0.35">
      <c r="A6109" t="s">
        <v>66</v>
      </c>
      <c r="B6109" t="s">
        <v>1664</v>
      </c>
      <c r="C6109" t="s">
        <v>427</v>
      </c>
      <c r="D6109">
        <v>4</v>
      </c>
      <c r="E6109">
        <v>180</v>
      </c>
      <c r="F6109">
        <v>1800</v>
      </c>
      <c r="G6109" s="1">
        <f t="shared" si="95"/>
        <v>0.18</v>
      </c>
    </row>
    <row r="6110" spans="1:7" x14ac:dyDescent="0.35">
      <c r="A6110" t="s">
        <v>66</v>
      </c>
      <c r="B6110" t="s">
        <v>1664</v>
      </c>
      <c r="C6110" t="s">
        <v>427</v>
      </c>
      <c r="D6110">
        <v>4</v>
      </c>
      <c r="E6110">
        <v>2213.0888450000002</v>
      </c>
      <c r="F6110">
        <v>174045.63553299999</v>
      </c>
      <c r="G6110" s="1">
        <f t="shared" si="95"/>
        <v>17.404563553300001</v>
      </c>
    </row>
    <row r="6111" spans="1:7" x14ac:dyDescent="0.35">
      <c r="A6111" t="s">
        <v>66</v>
      </c>
      <c r="B6111" t="s">
        <v>1664</v>
      </c>
      <c r="C6111" t="s">
        <v>427</v>
      </c>
      <c r="D6111">
        <v>5</v>
      </c>
      <c r="E6111">
        <v>38694.431128999997</v>
      </c>
      <c r="F6111">
        <v>29766450.810029</v>
      </c>
      <c r="G6111" s="1">
        <f t="shared" si="95"/>
        <v>2976.6450810029</v>
      </c>
    </row>
    <row r="6112" spans="1:7" x14ac:dyDescent="0.35">
      <c r="A6112" t="s">
        <v>1665</v>
      </c>
      <c r="B6112" t="s">
        <v>1657</v>
      </c>
      <c r="C6112" t="s">
        <v>427</v>
      </c>
      <c r="D6112">
        <v>5</v>
      </c>
      <c r="E6112">
        <v>52875.303610000003</v>
      </c>
      <c r="F6112">
        <v>124656132.76135001</v>
      </c>
      <c r="G6112" s="1">
        <f t="shared" si="95"/>
        <v>12465.613276135</v>
      </c>
    </row>
    <row r="6113" spans="1:7" x14ac:dyDescent="0.35">
      <c r="A6113" t="s">
        <v>1666</v>
      </c>
      <c r="B6113" t="s">
        <v>1664</v>
      </c>
      <c r="C6113" t="s">
        <v>427</v>
      </c>
      <c r="D6113">
        <v>4</v>
      </c>
      <c r="E6113">
        <v>679.21352200000001</v>
      </c>
      <c r="F6113">
        <v>1862.0816319999999</v>
      </c>
      <c r="G6113" s="1">
        <f t="shared" si="95"/>
        <v>0.1862081632</v>
      </c>
    </row>
    <row r="6114" spans="1:7" x14ac:dyDescent="0.35">
      <c r="A6114" t="s">
        <v>1666</v>
      </c>
      <c r="B6114" t="s">
        <v>1664</v>
      </c>
      <c r="C6114" t="s">
        <v>427</v>
      </c>
      <c r="D6114">
        <v>4</v>
      </c>
      <c r="E6114">
        <v>94.587907000000001</v>
      </c>
      <c r="F6114">
        <v>274.887247</v>
      </c>
      <c r="G6114" s="1">
        <f t="shared" si="95"/>
        <v>2.7488724700000002E-2</v>
      </c>
    </row>
    <row r="6115" spans="1:7" x14ac:dyDescent="0.35">
      <c r="A6115" t="s">
        <v>1666</v>
      </c>
      <c r="B6115" t="s">
        <v>1664</v>
      </c>
      <c r="C6115" t="s">
        <v>427</v>
      </c>
      <c r="D6115">
        <v>4</v>
      </c>
      <c r="E6115">
        <v>534.63641500000006</v>
      </c>
      <c r="F6115">
        <v>1884.587743</v>
      </c>
      <c r="G6115" s="1">
        <f t="shared" si="95"/>
        <v>0.18845877429999999</v>
      </c>
    </row>
    <row r="6116" spans="1:7" x14ac:dyDescent="0.35">
      <c r="A6116" t="s">
        <v>1666</v>
      </c>
      <c r="B6116" t="s">
        <v>1664</v>
      </c>
      <c r="C6116" t="s">
        <v>427</v>
      </c>
      <c r="D6116">
        <v>4</v>
      </c>
      <c r="E6116">
        <v>356.57905099999999</v>
      </c>
      <c r="F6116">
        <v>1245.3241350000001</v>
      </c>
      <c r="G6116" s="1">
        <f t="shared" si="95"/>
        <v>0.12453241350000001</v>
      </c>
    </row>
    <row r="6117" spans="1:7" x14ac:dyDescent="0.35">
      <c r="A6117" t="s">
        <v>1666</v>
      </c>
      <c r="B6117" t="s">
        <v>1664</v>
      </c>
      <c r="C6117" t="s">
        <v>427</v>
      </c>
      <c r="D6117">
        <v>4</v>
      </c>
      <c r="E6117">
        <v>236.87360200000001</v>
      </c>
      <c r="F6117">
        <v>657.80816700000003</v>
      </c>
      <c r="G6117" s="1">
        <f t="shared" si="95"/>
        <v>6.5780816700000008E-2</v>
      </c>
    </row>
    <row r="6118" spans="1:7" x14ac:dyDescent="0.35">
      <c r="A6118" t="s">
        <v>1666</v>
      </c>
      <c r="B6118" t="s">
        <v>1664</v>
      </c>
      <c r="C6118" t="s">
        <v>427</v>
      </c>
      <c r="D6118">
        <v>4</v>
      </c>
      <c r="E6118">
        <v>560.12820399999998</v>
      </c>
      <c r="F6118">
        <v>1860.166815</v>
      </c>
      <c r="G6118" s="1">
        <f t="shared" si="95"/>
        <v>0.1860166815</v>
      </c>
    </row>
    <row r="6119" spans="1:7" x14ac:dyDescent="0.35">
      <c r="A6119" t="s">
        <v>1666</v>
      </c>
      <c r="B6119" t="s">
        <v>1664</v>
      </c>
      <c r="C6119" t="s">
        <v>427</v>
      </c>
      <c r="D6119">
        <v>4</v>
      </c>
      <c r="E6119">
        <v>70.113274000000004</v>
      </c>
      <c r="F6119">
        <v>253.57215299999999</v>
      </c>
      <c r="G6119" s="1">
        <f t="shared" si="95"/>
        <v>2.5357215299999999E-2</v>
      </c>
    </row>
    <row r="6120" spans="1:7" x14ac:dyDescent="0.35">
      <c r="A6120" t="s">
        <v>1666</v>
      </c>
      <c r="B6120" t="s">
        <v>1664</v>
      </c>
      <c r="C6120" t="s">
        <v>427</v>
      </c>
      <c r="D6120">
        <v>4</v>
      </c>
      <c r="E6120">
        <v>1119.2164640000001</v>
      </c>
      <c r="F6120">
        <v>3493.9128519999999</v>
      </c>
      <c r="G6120" s="1">
        <f t="shared" si="95"/>
        <v>0.34939128520000001</v>
      </c>
    </row>
    <row r="6121" spans="1:7" x14ac:dyDescent="0.35">
      <c r="A6121" t="s">
        <v>1666</v>
      </c>
      <c r="B6121" t="s">
        <v>1664</v>
      </c>
      <c r="C6121" t="s">
        <v>427</v>
      </c>
      <c r="D6121">
        <v>4</v>
      </c>
      <c r="E6121">
        <v>1113.046061</v>
      </c>
      <c r="F6121">
        <v>3839.403894</v>
      </c>
      <c r="G6121" s="1">
        <f t="shared" si="95"/>
        <v>0.38394038940000003</v>
      </c>
    </row>
    <row r="6122" spans="1:7" x14ac:dyDescent="0.35">
      <c r="A6122" t="s">
        <v>1666</v>
      </c>
      <c r="B6122" t="s">
        <v>1664</v>
      </c>
      <c r="C6122" t="s">
        <v>427</v>
      </c>
      <c r="D6122">
        <v>4</v>
      </c>
      <c r="E6122">
        <v>20858.950534</v>
      </c>
      <c r="F6122">
        <v>69045.111980000001</v>
      </c>
      <c r="G6122" s="1">
        <f t="shared" si="95"/>
        <v>6.9045111979999998</v>
      </c>
    </row>
    <row r="6123" spans="1:7" x14ac:dyDescent="0.35">
      <c r="A6123" t="s">
        <v>1666</v>
      </c>
      <c r="B6123" t="s">
        <v>1664</v>
      </c>
      <c r="C6123" t="s">
        <v>427</v>
      </c>
      <c r="D6123">
        <v>5</v>
      </c>
      <c r="E6123">
        <v>24628.028693</v>
      </c>
      <c r="F6123">
        <v>78038.856344999993</v>
      </c>
      <c r="G6123" s="1">
        <f t="shared" si="95"/>
        <v>7.8038856344999994</v>
      </c>
    </row>
    <row r="6124" spans="1:7" x14ac:dyDescent="0.35">
      <c r="A6124" t="s">
        <v>1666</v>
      </c>
      <c r="B6124" t="s">
        <v>1664</v>
      </c>
      <c r="C6124" t="s">
        <v>427</v>
      </c>
      <c r="D6124">
        <v>4</v>
      </c>
      <c r="E6124">
        <v>777.536067</v>
      </c>
      <c r="F6124">
        <v>8526.4089839999997</v>
      </c>
      <c r="G6124" s="1">
        <f t="shared" si="95"/>
        <v>0.85264089840000001</v>
      </c>
    </row>
    <row r="6125" spans="1:7" x14ac:dyDescent="0.35">
      <c r="A6125" t="s">
        <v>1666</v>
      </c>
      <c r="B6125" t="s">
        <v>1664</v>
      </c>
      <c r="C6125" t="s">
        <v>427</v>
      </c>
      <c r="D6125">
        <v>4</v>
      </c>
      <c r="E6125">
        <v>10260</v>
      </c>
      <c r="F6125">
        <v>634500</v>
      </c>
      <c r="G6125" s="1">
        <f t="shared" si="95"/>
        <v>63.45</v>
      </c>
    </row>
    <row r="6126" spans="1:7" x14ac:dyDescent="0.35">
      <c r="A6126" t="s">
        <v>1666</v>
      </c>
      <c r="B6126" t="s">
        <v>1664</v>
      </c>
      <c r="C6126" t="s">
        <v>427</v>
      </c>
      <c r="D6126">
        <v>4</v>
      </c>
      <c r="E6126">
        <v>900</v>
      </c>
      <c r="F6126">
        <v>20700</v>
      </c>
      <c r="G6126" s="1">
        <f t="shared" si="95"/>
        <v>2.0699999999999998</v>
      </c>
    </row>
    <row r="6127" spans="1:7" x14ac:dyDescent="0.35">
      <c r="A6127" t="s">
        <v>1666</v>
      </c>
      <c r="B6127" t="s">
        <v>1664</v>
      </c>
      <c r="C6127" t="s">
        <v>427</v>
      </c>
      <c r="D6127">
        <v>4</v>
      </c>
      <c r="E6127">
        <v>3360</v>
      </c>
      <c r="F6127">
        <v>157500</v>
      </c>
      <c r="G6127" s="1">
        <f t="shared" si="95"/>
        <v>15.75</v>
      </c>
    </row>
    <row r="6128" spans="1:7" x14ac:dyDescent="0.35">
      <c r="A6128" t="s">
        <v>1666</v>
      </c>
      <c r="B6128" t="s">
        <v>1664</v>
      </c>
      <c r="C6128" t="s">
        <v>427</v>
      </c>
      <c r="D6128">
        <v>4</v>
      </c>
      <c r="E6128">
        <v>1620</v>
      </c>
      <c r="F6128">
        <v>41400</v>
      </c>
      <c r="G6128" s="1">
        <f t="shared" si="95"/>
        <v>4.1399999999999997</v>
      </c>
    </row>
    <row r="6129" spans="1:7" x14ac:dyDescent="0.35">
      <c r="A6129" t="s">
        <v>1666</v>
      </c>
      <c r="B6129" t="s">
        <v>1664</v>
      </c>
      <c r="C6129" t="s">
        <v>427</v>
      </c>
      <c r="D6129">
        <v>4</v>
      </c>
      <c r="E6129">
        <v>660</v>
      </c>
      <c r="F6129">
        <v>11700</v>
      </c>
      <c r="G6129" s="1">
        <f t="shared" si="95"/>
        <v>1.17</v>
      </c>
    </row>
    <row r="6130" spans="1:7" x14ac:dyDescent="0.35">
      <c r="A6130" t="s">
        <v>1666</v>
      </c>
      <c r="B6130" t="s">
        <v>1664</v>
      </c>
      <c r="C6130" t="s">
        <v>427</v>
      </c>
      <c r="D6130">
        <v>4</v>
      </c>
      <c r="E6130">
        <v>120</v>
      </c>
      <c r="F6130">
        <v>900</v>
      </c>
      <c r="G6130" s="1">
        <f t="shared" si="95"/>
        <v>0.09</v>
      </c>
    </row>
    <row r="6131" spans="1:7" x14ac:dyDescent="0.35">
      <c r="A6131" t="s">
        <v>1666</v>
      </c>
      <c r="B6131" t="s">
        <v>1664</v>
      </c>
      <c r="C6131" t="s">
        <v>427</v>
      </c>
      <c r="D6131">
        <v>5</v>
      </c>
      <c r="E6131">
        <v>21060</v>
      </c>
      <c r="F6131">
        <v>1078200</v>
      </c>
      <c r="G6131" s="1">
        <f t="shared" si="95"/>
        <v>107.82</v>
      </c>
    </row>
    <row r="6132" spans="1:7" x14ac:dyDescent="0.35">
      <c r="A6132" t="s">
        <v>1666</v>
      </c>
      <c r="B6132" t="s">
        <v>1664</v>
      </c>
      <c r="C6132" t="s">
        <v>427</v>
      </c>
      <c r="D6132">
        <v>4</v>
      </c>
      <c r="E6132">
        <v>19740</v>
      </c>
      <c r="F6132">
        <v>1329300</v>
      </c>
      <c r="G6132" s="1">
        <f t="shared" si="95"/>
        <v>132.93</v>
      </c>
    </row>
    <row r="6133" spans="1:7" x14ac:dyDescent="0.35">
      <c r="A6133" t="s">
        <v>1666</v>
      </c>
      <c r="B6133" t="s">
        <v>1664</v>
      </c>
      <c r="C6133" t="s">
        <v>427</v>
      </c>
      <c r="D6133">
        <v>4</v>
      </c>
      <c r="E6133">
        <v>120</v>
      </c>
      <c r="F6133">
        <v>900</v>
      </c>
      <c r="G6133" s="1">
        <f t="shared" si="95"/>
        <v>0.09</v>
      </c>
    </row>
    <row r="6134" spans="1:7" x14ac:dyDescent="0.35">
      <c r="A6134" t="s">
        <v>1666</v>
      </c>
      <c r="B6134" t="s">
        <v>1664</v>
      </c>
      <c r="C6134" t="s">
        <v>427</v>
      </c>
      <c r="D6134">
        <v>4</v>
      </c>
      <c r="E6134">
        <v>180</v>
      </c>
      <c r="F6134">
        <v>1800</v>
      </c>
      <c r="G6134" s="1">
        <f t="shared" si="95"/>
        <v>0.18</v>
      </c>
    </row>
    <row r="6135" spans="1:7" x14ac:dyDescent="0.35">
      <c r="A6135" t="s">
        <v>1666</v>
      </c>
      <c r="B6135" t="s">
        <v>1664</v>
      </c>
      <c r="C6135" t="s">
        <v>427</v>
      </c>
      <c r="D6135">
        <v>4</v>
      </c>
      <c r="E6135">
        <v>8820</v>
      </c>
      <c r="F6135">
        <v>560700</v>
      </c>
      <c r="G6135" s="1">
        <f t="shared" si="95"/>
        <v>56.07</v>
      </c>
    </row>
    <row r="6136" spans="1:7" x14ac:dyDescent="0.35">
      <c r="A6136" t="s">
        <v>1666</v>
      </c>
      <c r="B6136" t="s">
        <v>1664</v>
      </c>
      <c r="C6136" t="s">
        <v>427</v>
      </c>
      <c r="D6136">
        <v>4</v>
      </c>
      <c r="E6136">
        <v>2700</v>
      </c>
      <c r="F6136">
        <v>115200</v>
      </c>
      <c r="G6136" s="1">
        <f t="shared" si="95"/>
        <v>11.52</v>
      </c>
    </row>
    <row r="6137" spans="1:7" x14ac:dyDescent="0.35">
      <c r="A6137" t="s">
        <v>1666</v>
      </c>
      <c r="B6137" t="s">
        <v>1664</v>
      </c>
      <c r="C6137" t="s">
        <v>427</v>
      </c>
      <c r="D6137">
        <v>4</v>
      </c>
      <c r="E6137">
        <v>3120</v>
      </c>
      <c r="F6137">
        <v>159300</v>
      </c>
      <c r="G6137" s="1">
        <f t="shared" si="95"/>
        <v>15.93</v>
      </c>
    </row>
    <row r="6138" spans="1:7" x14ac:dyDescent="0.35">
      <c r="A6138" t="s">
        <v>1666</v>
      </c>
      <c r="B6138" t="s">
        <v>1664</v>
      </c>
      <c r="C6138" t="s">
        <v>427</v>
      </c>
      <c r="D6138">
        <v>4</v>
      </c>
      <c r="E6138">
        <v>5520</v>
      </c>
      <c r="F6138">
        <v>210600</v>
      </c>
      <c r="G6138" s="1">
        <f t="shared" si="95"/>
        <v>21.06</v>
      </c>
    </row>
    <row r="6139" spans="1:7" x14ac:dyDescent="0.35">
      <c r="A6139" t="s">
        <v>1666</v>
      </c>
      <c r="B6139" t="s">
        <v>1664</v>
      </c>
      <c r="C6139" t="s">
        <v>427</v>
      </c>
      <c r="D6139">
        <v>4</v>
      </c>
      <c r="E6139">
        <v>180</v>
      </c>
      <c r="F6139">
        <v>1800</v>
      </c>
      <c r="G6139" s="1">
        <f t="shared" si="95"/>
        <v>0.18</v>
      </c>
    </row>
    <row r="6140" spans="1:7" x14ac:dyDescent="0.35">
      <c r="A6140" t="s">
        <v>1666</v>
      </c>
      <c r="B6140" t="s">
        <v>1664</v>
      </c>
      <c r="C6140" t="s">
        <v>427</v>
      </c>
      <c r="D6140">
        <v>4</v>
      </c>
      <c r="E6140">
        <v>120</v>
      </c>
      <c r="F6140">
        <v>900</v>
      </c>
      <c r="G6140" s="1">
        <f t="shared" si="95"/>
        <v>0.09</v>
      </c>
    </row>
    <row r="6141" spans="1:7" x14ac:dyDescent="0.35">
      <c r="A6141" t="s">
        <v>1666</v>
      </c>
      <c r="B6141" t="s">
        <v>1664</v>
      </c>
      <c r="C6141" t="s">
        <v>427</v>
      </c>
      <c r="D6141">
        <v>4</v>
      </c>
      <c r="E6141">
        <v>780</v>
      </c>
      <c r="F6141">
        <v>12600</v>
      </c>
      <c r="G6141" s="1">
        <f t="shared" si="95"/>
        <v>1.26</v>
      </c>
    </row>
    <row r="6142" spans="1:7" x14ac:dyDescent="0.35">
      <c r="A6142" t="s">
        <v>1666</v>
      </c>
      <c r="B6142" t="s">
        <v>1664</v>
      </c>
      <c r="C6142" t="s">
        <v>427</v>
      </c>
      <c r="D6142">
        <v>4</v>
      </c>
      <c r="E6142">
        <v>3600</v>
      </c>
      <c r="F6142">
        <v>97200</v>
      </c>
      <c r="G6142" s="1">
        <f t="shared" si="95"/>
        <v>9.7200000000000006</v>
      </c>
    </row>
    <row r="6143" spans="1:7" x14ac:dyDescent="0.35">
      <c r="A6143" t="s">
        <v>1666</v>
      </c>
      <c r="B6143" t="s">
        <v>1664</v>
      </c>
      <c r="C6143" t="s">
        <v>427</v>
      </c>
      <c r="D6143">
        <v>4</v>
      </c>
      <c r="E6143">
        <v>1080</v>
      </c>
      <c r="F6143">
        <v>21600</v>
      </c>
      <c r="G6143" s="1">
        <f t="shared" si="95"/>
        <v>2.16</v>
      </c>
    </row>
    <row r="6144" spans="1:7" x14ac:dyDescent="0.35">
      <c r="A6144" t="s">
        <v>1666</v>
      </c>
      <c r="B6144" t="s">
        <v>1664</v>
      </c>
      <c r="C6144" t="s">
        <v>427</v>
      </c>
      <c r="D6144">
        <v>4</v>
      </c>
      <c r="E6144">
        <v>19080</v>
      </c>
      <c r="F6144">
        <v>1582200</v>
      </c>
      <c r="G6144" s="1">
        <f t="shared" si="95"/>
        <v>158.22</v>
      </c>
    </row>
    <row r="6145" spans="1:7" x14ac:dyDescent="0.35">
      <c r="A6145" t="s">
        <v>1666</v>
      </c>
      <c r="B6145" t="s">
        <v>1664</v>
      </c>
      <c r="C6145" t="s">
        <v>427</v>
      </c>
      <c r="D6145">
        <v>4</v>
      </c>
      <c r="E6145">
        <v>4920</v>
      </c>
      <c r="F6145">
        <v>289800</v>
      </c>
      <c r="G6145" s="1">
        <f t="shared" si="95"/>
        <v>28.98</v>
      </c>
    </row>
    <row r="6146" spans="1:7" x14ac:dyDescent="0.35">
      <c r="A6146" t="s">
        <v>1666</v>
      </c>
      <c r="B6146" t="s">
        <v>1664</v>
      </c>
      <c r="C6146" t="s">
        <v>427</v>
      </c>
      <c r="D6146">
        <v>4</v>
      </c>
      <c r="E6146">
        <v>14820</v>
      </c>
      <c r="F6146">
        <v>1106100</v>
      </c>
      <c r="G6146" s="1">
        <f t="shared" si="95"/>
        <v>110.61</v>
      </c>
    </row>
    <row r="6147" spans="1:7" x14ac:dyDescent="0.35">
      <c r="A6147" t="s">
        <v>1666</v>
      </c>
      <c r="B6147" t="s">
        <v>1664</v>
      </c>
      <c r="C6147" t="s">
        <v>427</v>
      </c>
      <c r="D6147">
        <v>4</v>
      </c>
      <c r="E6147">
        <v>1140</v>
      </c>
      <c r="F6147">
        <v>27900</v>
      </c>
      <c r="G6147" s="1">
        <f t="shared" ref="G6147:G6210" si="96">+F6147/10000</f>
        <v>2.79</v>
      </c>
    </row>
    <row r="6148" spans="1:7" x14ac:dyDescent="0.35">
      <c r="A6148" t="s">
        <v>1666</v>
      </c>
      <c r="B6148" t="s">
        <v>1664</v>
      </c>
      <c r="C6148" t="s">
        <v>427</v>
      </c>
      <c r="D6148">
        <v>4</v>
      </c>
      <c r="E6148">
        <v>240</v>
      </c>
      <c r="F6148">
        <v>2700</v>
      </c>
      <c r="G6148" s="1">
        <f t="shared" si="96"/>
        <v>0.27</v>
      </c>
    </row>
    <row r="6149" spans="1:7" x14ac:dyDescent="0.35">
      <c r="A6149" t="s">
        <v>1666</v>
      </c>
      <c r="B6149" t="s">
        <v>1664</v>
      </c>
      <c r="C6149" t="s">
        <v>427</v>
      </c>
      <c r="D6149">
        <v>4</v>
      </c>
      <c r="E6149">
        <v>360</v>
      </c>
      <c r="F6149">
        <v>5400</v>
      </c>
      <c r="G6149" s="1">
        <f t="shared" si="96"/>
        <v>0.54</v>
      </c>
    </row>
    <row r="6150" spans="1:7" x14ac:dyDescent="0.35">
      <c r="A6150" t="s">
        <v>1666</v>
      </c>
      <c r="B6150" t="s">
        <v>1664</v>
      </c>
      <c r="C6150" t="s">
        <v>427</v>
      </c>
      <c r="D6150">
        <v>4</v>
      </c>
      <c r="E6150">
        <v>300</v>
      </c>
      <c r="F6150">
        <v>5400</v>
      </c>
      <c r="G6150" s="1">
        <f t="shared" si="96"/>
        <v>0.54</v>
      </c>
    </row>
    <row r="6151" spans="1:7" x14ac:dyDescent="0.35">
      <c r="A6151" t="s">
        <v>1666</v>
      </c>
      <c r="B6151" t="s">
        <v>1664</v>
      </c>
      <c r="C6151" t="s">
        <v>427</v>
      </c>
      <c r="D6151">
        <v>4</v>
      </c>
      <c r="E6151">
        <v>600</v>
      </c>
      <c r="F6151">
        <v>15300</v>
      </c>
      <c r="G6151" s="1">
        <f t="shared" si="96"/>
        <v>1.53</v>
      </c>
    </row>
    <row r="6152" spans="1:7" x14ac:dyDescent="0.35">
      <c r="A6152" t="s">
        <v>1666</v>
      </c>
      <c r="B6152" t="s">
        <v>1664</v>
      </c>
      <c r="C6152" t="s">
        <v>427</v>
      </c>
      <c r="D6152">
        <v>4</v>
      </c>
      <c r="E6152">
        <v>2280</v>
      </c>
      <c r="F6152">
        <v>87300</v>
      </c>
      <c r="G6152" s="1">
        <f t="shared" si="96"/>
        <v>8.73</v>
      </c>
    </row>
    <row r="6153" spans="1:7" x14ac:dyDescent="0.35">
      <c r="A6153" t="s">
        <v>1666</v>
      </c>
      <c r="B6153" t="s">
        <v>1664</v>
      </c>
      <c r="C6153" t="s">
        <v>427</v>
      </c>
      <c r="D6153">
        <v>4</v>
      </c>
      <c r="E6153">
        <v>180</v>
      </c>
      <c r="F6153">
        <v>1800</v>
      </c>
      <c r="G6153" s="1">
        <f t="shared" si="96"/>
        <v>0.18</v>
      </c>
    </row>
    <row r="6154" spans="1:7" x14ac:dyDescent="0.35">
      <c r="A6154" t="s">
        <v>1666</v>
      </c>
      <c r="B6154" t="s">
        <v>1664</v>
      </c>
      <c r="C6154" t="s">
        <v>427</v>
      </c>
      <c r="D6154">
        <v>4</v>
      </c>
      <c r="E6154">
        <v>180</v>
      </c>
      <c r="F6154">
        <v>1800</v>
      </c>
      <c r="G6154" s="1">
        <f t="shared" si="96"/>
        <v>0.18</v>
      </c>
    </row>
    <row r="6155" spans="1:7" x14ac:dyDescent="0.35">
      <c r="A6155" t="s">
        <v>1666</v>
      </c>
      <c r="B6155" t="s">
        <v>1664</v>
      </c>
      <c r="C6155" t="s">
        <v>427</v>
      </c>
      <c r="D6155">
        <v>4</v>
      </c>
      <c r="E6155">
        <v>240</v>
      </c>
      <c r="F6155">
        <v>2700</v>
      </c>
      <c r="G6155" s="1">
        <f t="shared" si="96"/>
        <v>0.27</v>
      </c>
    </row>
    <row r="6156" spans="1:7" x14ac:dyDescent="0.35">
      <c r="A6156" t="s">
        <v>1666</v>
      </c>
      <c r="B6156" t="s">
        <v>1664</v>
      </c>
      <c r="C6156" t="s">
        <v>427</v>
      </c>
      <c r="D6156">
        <v>4</v>
      </c>
      <c r="E6156">
        <v>180</v>
      </c>
      <c r="F6156">
        <v>1800</v>
      </c>
      <c r="G6156" s="1">
        <f t="shared" si="96"/>
        <v>0.18</v>
      </c>
    </row>
    <row r="6157" spans="1:7" x14ac:dyDescent="0.35">
      <c r="A6157" t="s">
        <v>1666</v>
      </c>
      <c r="B6157" t="s">
        <v>1664</v>
      </c>
      <c r="C6157" t="s">
        <v>427</v>
      </c>
      <c r="D6157">
        <v>4</v>
      </c>
      <c r="E6157">
        <v>180</v>
      </c>
      <c r="F6157">
        <v>1800</v>
      </c>
      <c r="G6157" s="1">
        <f t="shared" si="96"/>
        <v>0.18</v>
      </c>
    </row>
    <row r="6158" spans="1:7" x14ac:dyDescent="0.35">
      <c r="A6158" t="s">
        <v>1666</v>
      </c>
      <c r="B6158" t="s">
        <v>1664</v>
      </c>
      <c r="C6158" t="s">
        <v>427</v>
      </c>
      <c r="D6158">
        <v>4</v>
      </c>
      <c r="E6158">
        <v>120</v>
      </c>
      <c r="F6158">
        <v>900</v>
      </c>
      <c r="G6158" s="1">
        <f t="shared" si="96"/>
        <v>0.09</v>
      </c>
    </row>
    <row r="6159" spans="1:7" x14ac:dyDescent="0.35">
      <c r="A6159" t="s">
        <v>1666</v>
      </c>
      <c r="B6159" t="s">
        <v>1664</v>
      </c>
      <c r="C6159" t="s">
        <v>427</v>
      </c>
      <c r="D6159">
        <v>4</v>
      </c>
      <c r="E6159">
        <v>420</v>
      </c>
      <c r="F6159">
        <v>5400</v>
      </c>
      <c r="G6159" s="1">
        <f t="shared" si="96"/>
        <v>0.54</v>
      </c>
    </row>
    <row r="6160" spans="1:7" x14ac:dyDescent="0.35">
      <c r="A6160" t="s">
        <v>1666</v>
      </c>
      <c r="B6160" t="s">
        <v>1664</v>
      </c>
      <c r="C6160" t="s">
        <v>427</v>
      </c>
      <c r="D6160">
        <v>4</v>
      </c>
      <c r="E6160">
        <v>120</v>
      </c>
      <c r="F6160">
        <v>900</v>
      </c>
      <c r="G6160" s="1">
        <f t="shared" si="96"/>
        <v>0.09</v>
      </c>
    </row>
    <row r="6161" spans="1:7" x14ac:dyDescent="0.35">
      <c r="A6161" t="s">
        <v>1666</v>
      </c>
      <c r="B6161" t="s">
        <v>1664</v>
      </c>
      <c r="C6161" t="s">
        <v>427</v>
      </c>
      <c r="D6161">
        <v>5</v>
      </c>
      <c r="E6161">
        <v>2520</v>
      </c>
      <c r="F6161">
        <v>131400</v>
      </c>
      <c r="G6161" s="1">
        <f t="shared" si="96"/>
        <v>13.14</v>
      </c>
    </row>
    <row r="6162" spans="1:7" x14ac:dyDescent="0.35">
      <c r="A6162" t="s">
        <v>1666</v>
      </c>
      <c r="B6162" t="s">
        <v>1664</v>
      </c>
      <c r="C6162" t="s">
        <v>427</v>
      </c>
      <c r="D6162">
        <v>4</v>
      </c>
      <c r="E6162">
        <v>300</v>
      </c>
      <c r="F6162">
        <v>3600</v>
      </c>
      <c r="G6162" s="1">
        <f t="shared" si="96"/>
        <v>0.36</v>
      </c>
    </row>
    <row r="6163" spans="1:7" x14ac:dyDescent="0.35">
      <c r="A6163" t="s">
        <v>1666</v>
      </c>
      <c r="B6163" t="s">
        <v>1664</v>
      </c>
      <c r="C6163" t="s">
        <v>427</v>
      </c>
      <c r="D6163">
        <v>5</v>
      </c>
      <c r="E6163">
        <v>2400</v>
      </c>
      <c r="F6163">
        <v>141300</v>
      </c>
      <c r="G6163" s="1">
        <f t="shared" si="96"/>
        <v>14.13</v>
      </c>
    </row>
    <row r="6164" spans="1:7" x14ac:dyDescent="0.35">
      <c r="A6164" t="s">
        <v>1666</v>
      </c>
      <c r="B6164" t="s">
        <v>1664</v>
      </c>
      <c r="C6164" t="s">
        <v>427</v>
      </c>
      <c r="D6164">
        <v>4</v>
      </c>
      <c r="E6164">
        <v>2820</v>
      </c>
      <c r="F6164">
        <v>100800</v>
      </c>
      <c r="G6164" s="1">
        <f t="shared" si="96"/>
        <v>10.08</v>
      </c>
    </row>
    <row r="6165" spans="1:7" x14ac:dyDescent="0.35">
      <c r="A6165" t="s">
        <v>1666</v>
      </c>
      <c r="B6165" t="s">
        <v>1664</v>
      </c>
      <c r="C6165" t="s">
        <v>427</v>
      </c>
      <c r="D6165">
        <v>4</v>
      </c>
      <c r="E6165">
        <v>4440</v>
      </c>
      <c r="F6165">
        <v>167400</v>
      </c>
      <c r="G6165" s="1">
        <f t="shared" si="96"/>
        <v>16.739999999999998</v>
      </c>
    </row>
    <row r="6166" spans="1:7" x14ac:dyDescent="0.35">
      <c r="A6166" t="s">
        <v>1666</v>
      </c>
      <c r="B6166" t="s">
        <v>1664</v>
      </c>
      <c r="C6166" t="s">
        <v>427</v>
      </c>
      <c r="D6166">
        <v>4</v>
      </c>
      <c r="E6166">
        <v>120</v>
      </c>
      <c r="F6166">
        <v>900</v>
      </c>
      <c r="G6166" s="1">
        <f t="shared" si="96"/>
        <v>0.09</v>
      </c>
    </row>
    <row r="6167" spans="1:7" x14ac:dyDescent="0.35">
      <c r="A6167" t="s">
        <v>1666</v>
      </c>
      <c r="B6167" t="s">
        <v>1664</v>
      </c>
      <c r="C6167" t="s">
        <v>427</v>
      </c>
      <c r="D6167">
        <v>4</v>
      </c>
      <c r="E6167">
        <v>240</v>
      </c>
      <c r="F6167">
        <v>3600</v>
      </c>
      <c r="G6167" s="1">
        <f t="shared" si="96"/>
        <v>0.36</v>
      </c>
    </row>
    <row r="6168" spans="1:7" x14ac:dyDescent="0.35">
      <c r="A6168" t="s">
        <v>1666</v>
      </c>
      <c r="B6168" t="s">
        <v>1664</v>
      </c>
      <c r="C6168" t="s">
        <v>427</v>
      </c>
      <c r="D6168">
        <v>4</v>
      </c>
      <c r="E6168">
        <v>180</v>
      </c>
      <c r="F6168">
        <v>1800</v>
      </c>
      <c r="G6168" s="1">
        <f t="shared" si="96"/>
        <v>0.18</v>
      </c>
    </row>
    <row r="6169" spans="1:7" x14ac:dyDescent="0.35">
      <c r="A6169" t="s">
        <v>1666</v>
      </c>
      <c r="B6169" t="s">
        <v>1664</v>
      </c>
      <c r="C6169" t="s">
        <v>427</v>
      </c>
      <c r="D6169">
        <v>4</v>
      </c>
      <c r="E6169">
        <v>3780</v>
      </c>
      <c r="F6169">
        <v>153900</v>
      </c>
      <c r="G6169" s="1">
        <f t="shared" si="96"/>
        <v>15.39</v>
      </c>
    </row>
    <row r="6170" spans="1:7" x14ac:dyDescent="0.35">
      <c r="A6170" t="s">
        <v>1666</v>
      </c>
      <c r="B6170" t="s">
        <v>1664</v>
      </c>
      <c r="C6170" t="s">
        <v>427</v>
      </c>
      <c r="D6170">
        <v>4</v>
      </c>
      <c r="E6170">
        <v>2160</v>
      </c>
      <c r="F6170">
        <v>85500</v>
      </c>
      <c r="G6170" s="1">
        <f t="shared" si="96"/>
        <v>8.5500000000000007</v>
      </c>
    </row>
    <row r="6171" spans="1:7" x14ac:dyDescent="0.35">
      <c r="A6171" t="s">
        <v>1666</v>
      </c>
      <c r="B6171" t="s">
        <v>1664</v>
      </c>
      <c r="C6171" t="s">
        <v>427</v>
      </c>
      <c r="D6171">
        <v>4</v>
      </c>
      <c r="E6171">
        <v>1860</v>
      </c>
      <c r="F6171">
        <v>54000</v>
      </c>
      <c r="G6171" s="1">
        <f t="shared" si="96"/>
        <v>5.4</v>
      </c>
    </row>
    <row r="6172" spans="1:7" x14ac:dyDescent="0.35">
      <c r="A6172" t="s">
        <v>1666</v>
      </c>
      <c r="B6172" t="s">
        <v>1664</v>
      </c>
      <c r="C6172" t="s">
        <v>427</v>
      </c>
      <c r="D6172">
        <v>4</v>
      </c>
      <c r="E6172">
        <v>180</v>
      </c>
      <c r="F6172">
        <v>1800</v>
      </c>
      <c r="G6172" s="1">
        <f t="shared" si="96"/>
        <v>0.18</v>
      </c>
    </row>
    <row r="6173" spans="1:7" x14ac:dyDescent="0.35">
      <c r="A6173" t="s">
        <v>1666</v>
      </c>
      <c r="B6173" t="s">
        <v>1664</v>
      </c>
      <c r="C6173" t="s">
        <v>427</v>
      </c>
      <c r="D6173">
        <v>5</v>
      </c>
      <c r="E6173">
        <v>2160</v>
      </c>
      <c r="F6173">
        <v>103500</v>
      </c>
      <c r="G6173" s="1">
        <f t="shared" si="96"/>
        <v>10.35</v>
      </c>
    </row>
    <row r="6174" spans="1:7" x14ac:dyDescent="0.35">
      <c r="A6174" t="s">
        <v>1666</v>
      </c>
      <c r="B6174" t="s">
        <v>1664</v>
      </c>
      <c r="C6174" t="s">
        <v>427</v>
      </c>
      <c r="D6174">
        <v>4</v>
      </c>
      <c r="E6174">
        <v>480</v>
      </c>
      <c r="F6174">
        <v>8100</v>
      </c>
      <c r="G6174" s="1">
        <f t="shared" si="96"/>
        <v>0.81</v>
      </c>
    </row>
    <row r="6175" spans="1:7" x14ac:dyDescent="0.35">
      <c r="A6175" t="s">
        <v>1666</v>
      </c>
      <c r="B6175" t="s">
        <v>1664</v>
      </c>
      <c r="C6175" t="s">
        <v>427</v>
      </c>
      <c r="D6175">
        <v>4</v>
      </c>
      <c r="E6175">
        <v>120</v>
      </c>
      <c r="F6175">
        <v>900</v>
      </c>
      <c r="G6175" s="1">
        <f t="shared" si="96"/>
        <v>0.09</v>
      </c>
    </row>
    <row r="6176" spans="1:7" x14ac:dyDescent="0.35">
      <c r="A6176" t="s">
        <v>1666</v>
      </c>
      <c r="B6176" t="s">
        <v>1664</v>
      </c>
      <c r="C6176" t="s">
        <v>427</v>
      </c>
      <c r="D6176">
        <v>4</v>
      </c>
      <c r="E6176">
        <v>180</v>
      </c>
      <c r="F6176">
        <v>1800</v>
      </c>
      <c r="G6176" s="1">
        <f t="shared" si="96"/>
        <v>0.18</v>
      </c>
    </row>
    <row r="6177" spans="1:7" x14ac:dyDescent="0.35">
      <c r="A6177" t="s">
        <v>1666</v>
      </c>
      <c r="B6177" t="s">
        <v>1664</v>
      </c>
      <c r="C6177" t="s">
        <v>427</v>
      </c>
      <c r="D6177">
        <v>4</v>
      </c>
      <c r="E6177">
        <v>2340</v>
      </c>
      <c r="F6177">
        <v>119700</v>
      </c>
      <c r="G6177" s="1">
        <f t="shared" si="96"/>
        <v>11.97</v>
      </c>
    </row>
    <row r="6178" spans="1:7" x14ac:dyDescent="0.35">
      <c r="A6178" t="s">
        <v>1666</v>
      </c>
      <c r="B6178" t="s">
        <v>1664</v>
      </c>
      <c r="C6178" t="s">
        <v>427</v>
      </c>
      <c r="D6178">
        <v>4</v>
      </c>
      <c r="E6178">
        <v>180</v>
      </c>
      <c r="F6178">
        <v>1800</v>
      </c>
      <c r="G6178" s="1">
        <f t="shared" si="96"/>
        <v>0.18</v>
      </c>
    </row>
    <row r="6179" spans="1:7" x14ac:dyDescent="0.35">
      <c r="A6179" t="s">
        <v>1666</v>
      </c>
      <c r="B6179" t="s">
        <v>1664</v>
      </c>
      <c r="C6179" t="s">
        <v>427</v>
      </c>
      <c r="D6179">
        <v>4</v>
      </c>
      <c r="E6179">
        <v>1633.9637680000001</v>
      </c>
      <c r="F6179">
        <v>79954.799914999996</v>
      </c>
      <c r="G6179" s="1">
        <f t="shared" si="96"/>
        <v>7.9954799914999999</v>
      </c>
    </row>
    <row r="6180" spans="1:7" x14ac:dyDescent="0.35">
      <c r="A6180" t="s">
        <v>1666</v>
      </c>
      <c r="B6180" t="s">
        <v>1664</v>
      </c>
      <c r="C6180" t="s">
        <v>427</v>
      </c>
      <c r="D6180">
        <v>4</v>
      </c>
      <c r="E6180">
        <v>120</v>
      </c>
      <c r="F6180">
        <v>900</v>
      </c>
      <c r="G6180" s="1">
        <f t="shared" si="96"/>
        <v>0.09</v>
      </c>
    </row>
    <row r="6181" spans="1:7" x14ac:dyDescent="0.35">
      <c r="A6181" t="s">
        <v>1666</v>
      </c>
      <c r="B6181" t="s">
        <v>1664</v>
      </c>
      <c r="C6181" t="s">
        <v>427</v>
      </c>
      <c r="D6181">
        <v>4</v>
      </c>
      <c r="E6181">
        <v>332.27033899999998</v>
      </c>
      <c r="F6181">
        <v>2815.0941360000002</v>
      </c>
      <c r="G6181" s="1">
        <f t="shared" si="96"/>
        <v>0.28150941360000004</v>
      </c>
    </row>
    <row r="6182" spans="1:7" x14ac:dyDescent="0.35">
      <c r="A6182" t="s">
        <v>1666</v>
      </c>
      <c r="B6182" t="s">
        <v>1664</v>
      </c>
      <c r="C6182" t="s">
        <v>427</v>
      </c>
      <c r="D6182">
        <v>4</v>
      </c>
      <c r="E6182">
        <v>120</v>
      </c>
      <c r="F6182">
        <v>900</v>
      </c>
      <c r="G6182" s="1">
        <f t="shared" si="96"/>
        <v>0.09</v>
      </c>
    </row>
    <row r="6183" spans="1:7" x14ac:dyDescent="0.35">
      <c r="A6183" t="s">
        <v>1666</v>
      </c>
      <c r="B6183" t="s">
        <v>1664</v>
      </c>
      <c r="C6183" t="s">
        <v>427</v>
      </c>
      <c r="D6183">
        <v>4</v>
      </c>
      <c r="E6183">
        <v>4918.6719899999998</v>
      </c>
      <c r="F6183">
        <v>499225.31802499999</v>
      </c>
      <c r="G6183" s="1">
        <f t="shared" si="96"/>
        <v>49.922531802499996</v>
      </c>
    </row>
    <row r="6184" spans="1:7" x14ac:dyDescent="0.35">
      <c r="A6184" t="s">
        <v>1666</v>
      </c>
      <c r="B6184" t="s">
        <v>1664</v>
      </c>
      <c r="C6184" t="s">
        <v>427</v>
      </c>
      <c r="D6184">
        <v>4</v>
      </c>
      <c r="E6184">
        <v>27960</v>
      </c>
      <c r="F6184">
        <v>1839600</v>
      </c>
      <c r="G6184" s="1">
        <f t="shared" si="96"/>
        <v>183.96</v>
      </c>
    </row>
    <row r="6185" spans="1:7" x14ac:dyDescent="0.35">
      <c r="A6185" t="s">
        <v>1666</v>
      </c>
      <c r="B6185" t="s">
        <v>1664</v>
      </c>
      <c r="C6185" t="s">
        <v>427</v>
      </c>
      <c r="D6185">
        <v>4</v>
      </c>
      <c r="E6185">
        <v>2880</v>
      </c>
      <c r="F6185">
        <v>111600</v>
      </c>
      <c r="G6185" s="1">
        <f t="shared" si="96"/>
        <v>11.16</v>
      </c>
    </row>
    <row r="6186" spans="1:7" x14ac:dyDescent="0.35">
      <c r="A6186" t="s">
        <v>1666</v>
      </c>
      <c r="B6186" t="s">
        <v>1664</v>
      </c>
      <c r="C6186" t="s">
        <v>427</v>
      </c>
      <c r="D6186">
        <v>4</v>
      </c>
      <c r="E6186">
        <v>240</v>
      </c>
      <c r="F6186">
        <v>2700</v>
      </c>
      <c r="G6186" s="1">
        <f t="shared" si="96"/>
        <v>0.27</v>
      </c>
    </row>
    <row r="6187" spans="1:7" x14ac:dyDescent="0.35">
      <c r="A6187" t="s">
        <v>1666</v>
      </c>
      <c r="B6187" t="s">
        <v>1664</v>
      </c>
      <c r="C6187" t="s">
        <v>427</v>
      </c>
      <c r="D6187">
        <v>4</v>
      </c>
      <c r="E6187">
        <v>63240</v>
      </c>
      <c r="F6187">
        <v>4698000</v>
      </c>
      <c r="G6187" s="1">
        <f t="shared" si="96"/>
        <v>469.8</v>
      </c>
    </row>
    <row r="6188" spans="1:7" x14ac:dyDescent="0.35">
      <c r="A6188" t="s">
        <v>1666</v>
      </c>
      <c r="B6188" t="s">
        <v>1664</v>
      </c>
      <c r="C6188" t="s">
        <v>427</v>
      </c>
      <c r="D6188">
        <v>4</v>
      </c>
      <c r="E6188">
        <v>8340</v>
      </c>
      <c r="F6188">
        <v>325800</v>
      </c>
      <c r="G6188" s="1">
        <f t="shared" si="96"/>
        <v>32.58</v>
      </c>
    </row>
    <row r="6189" spans="1:7" x14ac:dyDescent="0.35">
      <c r="A6189" t="s">
        <v>1666</v>
      </c>
      <c r="B6189" t="s">
        <v>1664</v>
      </c>
      <c r="C6189" t="s">
        <v>427</v>
      </c>
      <c r="D6189">
        <v>4</v>
      </c>
      <c r="E6189">
        <v>120</v>
      </c>
      <c r="F6189">
        <v>900</v>
      </c>
      <c r="G6189" s="1">
        <f t="shared" si="96"/>
        <v>0.09</v>
      </c>
    </row>
    <row r="6190" spans="1:7" x14ac:dyDescent="0.35">
      <c r="A6190" t="s">
        <v>1666</v>
      </c>
      <c r="B6190" t="s">
        <v>1664</v>
      </c>
      <c r="C6190" t="s">
        <v>427</v>
      </c>
      <c r="D6190">
        <v>4</v>
      </c>
      <c r="E6190">
        <v>120</v>
      </c>
      <c r="F6190">
        <v>900</v>
      </c>
      <c r="G6190" s="1">
        <f t="shared" si="96"/>
        <v>0.09</v>
      </c>
    </row>
    <row r="6191" spans="1:7" x14ac:dyDescent="0.35">
      <c r="A6191" t="s">
        <v>1666</v>
      </c>
      <c r="B6191" t="s">
        <v>1664</v>
      </c>
      <c r="C6191" t="s">
        <v>427</v>
      </c>
      <c r="D6191">
        <v>4</v>
      </c>
      <c r="E6191">
        <v>1020</v>
      </c>
      <c r="F6191">
        <v>32400</v>
      </c>
      <c r="G6191" s="1">
        <f t="shared" si="96"/>
        <v>3.24</v>
      </c>
    </row>
    <row r="6192" spans="1:7" x14ac:dyDescent="0.35">
      <c r="A6192" t="s">
        <v>1666</v>
      </c>
      <c r="B6192" t="s">
        <v>1664</v>
      </c>
      <c r="C6192" t="s">
        <v>427</v>
      </c>
      <c r="D6192">
        <v>4</v>
      </c>
      <c r="E6192">
        <v>180</v>
      </c>
      <c r="F6192">
        <v>1800</v>
      </c>
      <c r="G6192" s="1">
        <f t="shared" si="96"/>
        <v>0.18</v>
      </c>
    </row>
    <row r="6193" spans="1:7" x14ac:dyDescent="0.35">
      <c r="A6193" t="s">
        <v>1666</v>
      </c>
      <c r="B6193" t="s">
        <v>1664</v>
      </c>
      <c r="C6193" t="s">
        <v>427</v>
      </c>
      <c r="D6193">
        <v>4</v>
      </c>
      <c r="E6193">
        <v>3660</v>
      </c>
      <c r="F6193">
        <v>140400</v>
      </c>
      <c r="G6193" s="1">
        <f t="shared" si="96"/>
        <v>14.04</v>
      </c>
    </row>
    <row r="6194" spans="1:7" x14ac:dyDescent="0.35">
      <c r="A6194" t="s">
        <v>1666</v>
      </c>
      <c r="B6194" t="s">
        <v>1664</v>
      </c>
      <c r="C6194" t="s">
        <v>427</v>
      </c>
      <c r="D6194">
        <v>4</v>
      </c>
      <c r="E6194">
        <v>120</v>
      </c>
      <c r="F6194">
        <v>900</v>
      </c>
      <c r="G6194" s="1">
        <f t="shared" si="96"/>
        <v>0.09</v>
      </c>
    </row>
    <row r="6195" spans="1:7" x14ac:dyDescent="0.35">
      <c r="A6195" t="s">
        <v>1666</v>
      </c>
      <c r="B6195" t="s">
        <v>1664</v>
      </c>
      <c r="C6195" t="s">
        <v>427</v>
      </c>
      <c r="D6195">
        <v>4</v>
      </c>
      <c r="E6195">
        <v>120</v>
      </c>
      <c r="F6195">
        <v>900</v>
      </c>
      <c r="G6195" s="1">
        <f t="shared" si="96"/>
        <v>0.09</v>
      </c>
    </row>
    <row r="6196" spans="1:7" x14ac:dyDescent="0.35">
      <c r="A6196" t="s">
        <v>1666</v>
      </c>
      <c r="B6196" t="s">
        <v>1664</v>
      </c>
      <c r="C6196" t="s">
        <v>427</v>
      </c>
      <c r="D6196">
        <v>4</v>
      </c>
      <c r="E6196">
        <v>6360</v>
      </c>
      <c r="F6196">
        <v>363600</v>
      </c>
      <c r="G6196" s="1">
        <f t="shared" si="96"/>
        <v>36.36</v>
      </c>
    </row>
    <row r="6197" spans="1:7" x14ac:dyDescent="0.35">
      <c r="A6197" t="s">
        <v>1666</v>
      </c>
      <c r="B6197" t="s">
        <v>1664</v>
      </c>
      <c r="C6197" t="s">
        <v>427</v>
      </c>
      <c r="D6197">
        <v>4</v>
      </c>
      <c r="E6197">
        <v>1440</v>
      </c>
      <c r="F6197">
        <v>66600</v>
      </c>
      <c r="G6197" s="1">
        <f t="shared" si="96"/>
        <v>6.66</v>
      </c>
    </row>
    <row r="6198" spans="1:7" x14ac:dyDescent="0.35">
      <c r="A6198" t="s">
        <v>1666</v>
      </c>
      <c r="B6198" t="s">
        <v>1664</v>
      </c>
      <c r="C6198" t="s">
        <v>427</v>
      </c>
      <c r="D6198">
        <v>4</v>
      </c>
      <c r="E6198">
        <v>240</v>
      </c>
      <c r="F6198">
        <v>2700</v>
      </c>
      <c r="G6198" s="1">
        <f t="shared" si="96"/>
        <v>0.27</v>
      </c>
    </row>
    <row r="6199" spans="1:7" x14ac:dyDescent="0.35">
      <c r="A6199" t="s">
        <v>1666</v>
      </c>
      <c r="B6199" t="s">
        <v>1664</v>
      </c>
      <c r="C6199" t="s">
        <v>427</v>
      </c>
      <c r="D6199">
        <v>4</v>
      </c>
      <c r="E6199">
        <v>15784.929779</v>
      </c>
      <c r="F6199">
        <v>1149679.1023049999</v>
      </c>
      <c r="G6199" s="1">
        <f t="shared" si="96"/>
        <v>114.9679102305</v>
      </c>
    </row>
    <row r="6200" spans="1:7" x14ac:dyDescent="0.35">
      <c r="A6200" t="s">
        <v>1666</v>
      </c>
      <c r="B6200" t="s">
        <v>1664</v>
      </c>
      <c r="C6200" t="s">
        <v>427</v>
      </c>
      <c r="D6200">
        <v>4</v>
      </c>
      <c r="E6200">
        <v>2580</v>
      </c>
      <c r="F6200">
        <v>136800</v>
      </c>
      <c r="G6200" s="1">
        <f t="shared" si="96"/>
        <v>13.68</v>
      </c>
    </row>
    <row r="6201" spans="1:7" x14ac:dyDescent="0.35">
      <c r="A6201" t="s">
        <v>1666</v>
      </c>
      <c r="B6201" t="s">
        <v>1664</v>
      </c>
      <c r="C6201" t="s">
        <v>427</v>
      </c>
      <c r="D6201">
        <v>4</v>
      </c>
      <c r="E6201">
        <v>1680</v>
      </c>
      <c r="F6201">
        <v>110700</v>
      </c>
      <c r="G6201" s="1">
        <f t="shared" si="96"/>
        <v>11.07</v>
      </c>
    </row>
    <row r="6202" spans="1:7" x14ac:dyDescent="0.35">
      <c r="A6202" t="s">
        <v>1666</v>
      </c>
      <c r="B6202" t="s">
        <v>1664</v>
      </c>
      <c r="C6202" t="s">
        <v>427</v>
      </c>
      <c r="D6202">
        <v>4</v>
      </c>
      <c r="E6202">
        <v>11220</v>
      </c>
      <c r="F6202">
        <v>495000</v>
      </c>
      <c r="G6202" s="1">
        <f t="shared" si="96"/>
        <v>49.5</v>
      </c>
    </row>
    <row r="6203" spans="1:7" x14ac:dyDescent="0.35">
      <c r="A6203" t="s">
        <v>1666</v>
      </c>
      <c r="B6203" t="s">
        <v>1664</v>
      </c>
      <c r="C6203" t="s">
        <v>427</v>
      </c>
      <c r="D6203">
        <v>4</v>
      </c>
      <c r="E6203">
        <v>9333.6547069999997</v>
      </c>
      <c r="F6203">
        <v>452889.627202</v>
      </c>
      <c r="G6203" s="1">
        <f t="shared" si="96"/>
        <v>45.288962720199997</v>
      </c>
    </row>
    <row r="6204" spans="1:7" x14ac:dyDescent="0.35">
      <c r="A6204" t="s">
        <v>1666</v>
      </c>
      <c r="B6204" t="s">
        <v>1664</v>
      </c>
      <c r="C6204" t="s">
        <v>427</v>
      </c>
      <c r="D6204">
        <v>4</v>
      </c>
      <c r="E6204">
        <v>20492.331202000001</v>
      </c>
      <c r="F6204">
        <v>1219670.609525</v>
      </c>
      <c r="G6204" s="1">
        <f t="shared" si="96"/>
        <v>121.96706095249999</v>
      </c>
    </row>
    <row r="6205" spans="1:7" x14ac:dyDescent="0.35">
      <c r="A6205" t="s">
        <v>1666</v>
      </c>
      <c r="B6205" t="s">
        <v>1664</v>
      </c>
      <c r="C6205" t="s">
        <v>427</v>
      </c>
      <c r="D6205">
        <v>4</v>
      </c>
      <c r="E6205">
        <v>350.737819</v>
      </c>
      <c r="F6205">
        <v>6127.9345620000004</v>
      </c>
      <c r="G6205" s="1">
        <f t="shared" si="96"/>
        <v>0.61279345620000003</v>
      </c>
    </row>
    <row r="6206" spans="1:7" x14ac:dyDescent="0.35">
      <c r="A6206" t="s">
        <v>1666</v>
      </c>
      <c r="B6206" t="s">
        <v>1664</v>
      </c>
      <c r="C6206" t="s">
        <v>427</v>
      </c>
      <c r="D6206">
        <v>4</v>
      </c>
      <c r="E6206">
        <v>3840</v>
      </c>
      <c r="F6206">
        <v>239400</v>
      </c>
      <c r="G6206" s="1">
        <f t="shared" si="96"/>
        <v>23.94</v>
      </c>
    </row>
    <row r="6207" spans="1:7" x14ac:dyDescent="0.35">
      <c r="A6207" t="s">
        <v>1666</v>
      </c>
      <c r="B6207" t="s">
        <v>1664</v>
      </c>
      <c r="C6207" t="s">
        <v>427</v>
      </c>
      <c r="D6207">
        <v>4</v>
      </c>
      <c r="E6207">
        <v>27141.577212</v>
      </c>
      <c r="F6207">
        <v>2802114.9543539998</v>
      </c>
      <c r="G6207" s="1">
        <f t="shared" si="96"/>
        <v>280.21149543539997</v>
      </c>
    </row>
    <row r="6208" spans="1:7" x14ac:dyDescent="0.35">
      <c r="A6208" t="s">
        <v>1666</v>
      </c>
      <c r="B6208" t="s">
        <v>1664</v>
      </c>
      <c r="C6208" t="s">
        <v>427</v>
      </c>
      <c r="D6208">
        <v>4</v>
      </c>
      <c r="E6208">
        <v>5141.6931249999998</v>
      </c>
      <c r="F6208">
        <v>309340.94206700003</v>
      </c>
      <c r="G6208" s="1">
        <f t="shared" si="96"/>
        <v>30.934094206700003</v>
      </c>
    </row>
    <row r="6209" spans="1:7" x14ac:dyDescent="0.35">
      <c r="A6209" t="s">
        <v>1666</v>
      </c>
      <c r="B6209" t="s">
        <v>1664</v>
      </c>
      <c r="C6209" t="s">
        <v>427</v>
      </c>
      <c r="D6209">
        <v>4</v>
      </c>
      <c r="E6209">
        <v>121867.699517</v>
      </c>
      <c r="F6209">
        <v>49279513.214276999</v>
      </c>
      <c r="G6209" s="1">
        <f t="shared" si="96"/>
        <v>4927.9513214277003</v>
      </c>
    </row>
    <row r="6210" spans="1:7" x14ac:dyDescent="0.35">
      <c r="A6210" t="s">
        <v>1666</v>
      </c>
      <c r="B6210" t="s">
        <v>1664</v>
      </c>
      <c r="C6210" t="s">
        <v>427</v>
      </c>
      <c r="D6210">
        <v>5</v>
      </c>
      <c r="E6210">
        <v>489876.70114199998</v>
      </c>
      <c r="F6210">
        <v>319076259.33637202</v>
      </c>
      <c r="G6210" s="1">
        <f t="shared" si="96"/>
        <v>31907.625933637202</v>
      </c>
    </row>
    <row r="6211" spans="1:7" x14ac:dyDescent="0.35">
      <c r="A6211" t="s">
        <v>1664</v>
      </c>
      <c r="B6211" t="s">
        <v>1664</v>
      </c>
      <c r="C6211" t="s">
        <v>427</v>
      </c>
      <c r="D6211">
        <v>4</v>
      </c>
      <c r="E6211">
        <v>240</v>
      </c>
      <c r="F6211">
        <v>2700</v>
      </c>
      <c r="G6211" s="1">
        <f t="shared" ref="G6211:G6274" si="97">+F6211/10000</f>
        <v>0.27</v>
      </c>
    </row>
    <row r="6212" spans="1:7" x14ac:dyDescent="0.35">
      <c r="A6212" t="s">
        <v>1664</v>
      </c>
      <c r="B6212" t="s">
        <v>1664</v>
      </c>
      <c r="C6212" t="s">
        <v>427</v>
      </c>
      <c r="D6212">
        <v>4</v>
      </c>
      <c r="E6212">
        <v>120</v>
      </c>
      <c r="F6212">
        <v>900</v>
      </c>
      <c r="G6212" s="1">
        <f t="shared" si="97"/>
        <v>0.09</v>
      </c>
    </row>
    <row r="6213" spans="1:7" x14ac:dyDescent="0.35">
      <c r="A6213" t="s">
        <v>1664</v>
      </c>
      <c r="B6213" t="s">
        <v>1664</v>
      </c>
      <c r="C6213" t="s">
        <v>427</v>
      </c>
      <c r="D6213">
        <v>4</v>
      </c>
      <c r="E6213">
        <v>1140</v>
      </c>
      <c r="F6213">
        <v>36900</v>
      </c>
      <c r="G6213" s="1">
        <f t="shared" si="97"/>
        <v>3.69</v>
      </c>
    </row>
    <row r="6214" spans="1:7" x14ac:dyDescent="0.35">
      <c r="A6214" t="s">
        <v>1664</v>
      </c>
      <c r="B6214" t="s">
        <v>1664</v>
      </c>
      <c r="C6214" t="s">
        <v>427</v>
      </c>
      <c r="D6214">
        <v>4</v>
      </c>
      <c r="E6214">
        <v>660</v>
      </c>
      <c r="F6214">
        <v>13500</v>
      </c>
      <c r="G6214" s="1">
        <f t="shared" si="97"/>
        <v>1.35</v>
      </c>
    </row>
    <row r="6215" spans="1:7" x14ac:dyDescent="0.35">
      <c r="A6215" t="s">
        <v>1664</v>
      </c>
      <c r="B6215" t="s">
        <v>1664</v>
      </c>
      <c r="C6215" t="s">
        <v>427</v>
      </c>
      <c r="D6215">
        <v>4</v>
      </c>
      <c r="E6215">
        <v>2760</v>
      </c>
      <c r="F6215">
        <v>170100</v>
      </c>
      <c r="G6215" s="1">
        <f t="shared" si="97"/>
        <v>17.010000000000002</v>
      </c>
    </row>
    <row r="6216" spans="1:7" x14ac:dyDescent="0.35">
      <c r="A6216" t="s">
        <v>1664</v>
      </c>
      <c r="B6216" t="s">
        <v>1664</v>
      </c>
      <c r="C6216" t="s">
        <v>427</v>
      </c>
      <c r="D6216">
        <v>4</v>
      </c>
      <c r="E6216">
        <v>900</v>
      </c>
      <c r="F6216">
        <v>20700</v>
      </c>
      <c r="G6216" s="1">
        <f t="shared" si="97"/>
        <v>2.0699999999999998</v>
      </c>
    </row>
    <row r="6217" spans="1:7" x14ac:dyDescent="0.35">
      <c r="A6217" t="s">
        <v>1664</v>
      </c>
      <c r="B6217" t="s">
        <v>1664</v>
      </c>
      <c r="C6217" t="s">
        <v>427</v>
      </c>
      <c r="D6217">
        <v>4</v>
      </c>
      <c r="E6217">
        <v>120</v>
      </c>
      <c r="F6217">
        <v>900</v>
      </c>
      <c r="G6217" s="1">
        <f t="shared" si="97"/>
        <v>0.09</v>
      </c>
    </row>
    <row r="6218" spans="1:7" x14ac:dyDescent="0.35">
      <c r="A6218" t="s">
        <v>1664</v>
      </c>
      <c r="B6218" t="s">
        <v>1664</v>
      </c>
      <c r="C6218" t="s">
        <v>427</v>
      </c>
      <c r="D6218">
        <v>4</v>
      </c>
      <c r="E6218">
        <v>2760</v>
      </c>
      <c r="F6218">
        <v>162000</v>
      </c>
      <c r="G6218" s="1">
        <f t="shared" si="97"/>
        <v>16.2</v>
      </c>
    </row>
    <row r="6219" spans="1:7" x14ac:dyDescent="0.35">
      <c r="A6219" t="s">
        <v>1664</v>
      </c>
      <c r="B6219" t="s">
        <v>1664</v>
      </c>
      <c r="C6219" t="s">
        <v>427</v>
      </c>
      <c r="D6219">
        <v>4</v>
      </c>
      <c r="E6219">
        <v>33625.973418000001</v>
      </c>
      <c r="F6219">
        <v>3965990.4320370001</v>
      </c>
      <c r="G6219" s="1">
        <f t="shared" si="97"/>
        <v>396.59904320370003</v>
      </c>
    </row>
    <row r="6220" spans="1:7" x14ac:dyDescent="0.35">
      <c r="A6220" t="s">
        <v>1664</v>
      </c>
      <c r="B6220" t="s">
        <v>1664</v>
      </c>
      <c r="C6220" t="s">
        <v>427</v>
      </c>
      <c r="D6220">
        <v>5</v>
      </c>
      <c r="E6220">
        <v>101412.497483</v>
      </c>
      <c r="F6220">
        <v>212867267.67170399</v>
      </c>
      <c r="G6220" s="1">
        <f t="shared" si="97"/>
        <v>21286.726767170399</v>
      </c>
    </row>
    <row r="6221" spans="1:7" x14ac:dyDescent="0.35">
      <c r="A6221" t="s">
        <v>436</v>
      </c>
      <c r="B6221" t="s">
        <v>436</v>
      </c>
      <c r="C6221" t="s">
        <v>427</v>
      </c>
      <c r="D6221">
        <v>5</v>
      </c>
      <c r="E6221">
        <v>84261.346781999993</v>
      </c>
      <c r="F6221">
        <v>259370089.53498501</v>
      </c>
      <c r="G6221" s="1">
        <f t="shared" si="97"/>
        <v>25937.008953498502</v>
      </c>
    </row>
    <row r="6222" spans="1:7" x14ac:dyDescent="0.35">
      <c r="A6222" t="s">
        <v>160</v>
      </c>
      <c r="B6222" t="s">
        <v>1394</v>
      </c>
      <c r="C6222" t="s">
        <v>417</v>
      </c>
      <c r="D6222">
        <v>5</v>
      </c>
      <c r="E6222">
        <v>120</v>
      </c>
      <c r="F6222">
        <v>900</v>
      </c>
      <c r="G6222" s="1">
        <f t="shared" si="97"/>
        <v>0.09</v>
      </c>
    </row>
    <row r="6223" spans="1:7" x14ac:dyDescent="0.35">
      <c r="A6223" t="s">
        <v>160</v>
      </c>
      <c r="B6223" t="s">
        <v>1394</v>
      </c>
      <c r="C6223" t="s">
        <v>417</v>
      </c>
      <c r="D6223">
        <v>5</v>
      </c>
      <c r="E6223">
        <v>47388.651023999999</v>
      </c>
      <c r="F6223">
        <v>31088143.804458998</v>
      </c>
      <c r="G6223" s="1">
        <f t="shared" si="97"/>
        <v>3108.8143804458996</v>
      </c>
    </row>
    <row r="6224" spans="1:7" x14ac:dyDescent="0.35">
      <c r="A6224" t="s">
        <v>160</v>
      </c>
      <c r="B6224" t="s">
        <v>1394</v>
      </c>
      <c r="C6224" t="s">
        <v>417</v>
      </c>
      <c r="D6224">
        <v>5</v>
      </c>
      <c r="E6224">
        <v>96.663223000000002</v>
      </c>
      <c r="F6224">
        <v>403.44384000000002</v>
      </c>
      <c r="G6224" s="1">
        <f t="shared" si="97"/>
        <v>4.0344384000000004E-2</v>
      </c>
    </row>
    <row r="6225" spans="1:7" x14ac:dyDescent="0.35">
      <c r="A6225" t="s">
        <v>160</v>
      </c>
      <c r="B6225" t="s">
        <v>1394</v>
      </c>
      <c r="C6225" t="s">
        <v>417</v>
      </c>
      <c r="D6225">
        <v>5</v>
      </c>
      <c r="E6225">
        <v>9667.3150679999999</v>
      </c>
      <c r="F6225">
        <v>2967266.2998640002</v>
      </c>
      <c r="G6225" s="1">
        <f t="shared" si="97"/>
        <v>296.72662998640004</v>
      </c>
    </row>
    <row r="6226" spans="1:7" x14ac:dyDescent="0.35">
      <c r="A6226" t="s">
        <v>160</v>
      </c>
      <c r="B6226" t="s">
        <v>1394</v>
      </c>
      <c r="C6226" t="s">
        <v>417</v>
      </c>
      <c r="D6226">
        <v>5</v>
      </c>
      <c r="E6226">
        <v>2487.2976279999998</v>
      </c>
      <c r="F6226">
        <v>217428.608404</v>
      </c>
      <c r="G6226" s="1">
        <f t="shared" si="97"/>
        <v>21.742860840399999</v>
      </c>
    </row>
    <row r="6227" spans="1:7" x14ac:dyDescent="0.35">
      <c r="A6227" t="s">
        <v>160</v>
      </c>
      <c r="B6227" t="s">
        <v>1394</v>
      </c>
      <c r="C6227" t="s">
        <v>417</v>
      </c>
      <c r="D6227">
        <v>5</v>
      </c>
      <c r="E6227">
        <v>4244.1527429999996</v>
      </c>
      <c r="F6227">
        <v>12905.202928999999</v>
      </c>
      <c r="G6227" s="1">
        <f t="shared" si="97"/>
        <v>1.2905202928999999</v>
      </c>
    </row>
    <row r="6228" spans="1:7" x14ac:dyDescent="0.35">
      <c r="A6228" t="s">
        <v>1667</v>
      </c>
      <c r="B6228" t="s">
        <v>1664</v>
      </c>
      <c r="C6228" t="s">
        <v>427</v>
      </c>
      <c r="D6228">
        <v>4</v>
      </c>
      <c r="E6228">
        <v>120</v>
      </c>
      <c r="F6228">
        <v>900</v>
      </c>
      <c r="G6228" s="1">
        <f t="shared" si="97"/>
        <v>0.09</v>
      </c>
    </row>
    <row r="6229" spans="1:7" x14ac:dyDescent="0.35">
      <c r="A6229" t="s">
        <v>1667</v>
      </c>
      <c r="B6229" t="s">
        <v>1664</v>
      </c>
      <c r="C6229" t="s">
        <v>427</v>
      </c>
      <c r="D6229">
        <v>4</v>
      </c>
      <c r="E6229">
        <v>12660</v>
      </c>
      <c r="F6229">
        <v>853200</v>
      </c>
      <c r="G6229" s="1">
        <f t="shared" si="97"/>
        <v>85.32</v>
      </c>
    </row>
    <row r="6230" spans="1:7" x14ac:dyDescent="0.35">
      <c r="A6230" t="s">
        <v>1667</v>
      </c>
      <c r="B6230" t="s">
        <v>1664</v>
      </c>
      <c r="C6230" t="s">
        <v>427</v>
      </c>
      <c r="D6230">
        <v>4</v>
      </c>
      <c r="E6230">
        <v>120</v>
      </c>
      <c r="F6230">
        <v>900</v>
      </c>
      <c r="G6230" s="1">
        <f t="shared" si="97"/>
        <v>0.09</v>
      </c>
    </row>
    <row r="6231" spans="1:7" x14ac:dyDescent="0.35">
      <c r="A6231" t="s">
        <v>1667</v>
      </c>
      <c r="B6231" t="s">
        <v>1664</v>
      </c>
      <c r="C6231" t="s">
        <v>427</v>
      </c>
      <c r="D6231">
        <v>4</v>
      </c>
      <c r="E6231">
        <v>180</v>
      </c>
      <c r="F6231">
        <v>1800</v>
      </c>
      <c r="G6231" s="1">
        <f t="shared" si="97"/>
        <v>0.18</v>
      </c>
    </row>
    <row r="6232" spans="1:7" x14ac:dyDescent="0.35">
      <c r="A6232" t="s">
        <v>1667</v>
      </c>
      <c r="B6232" t="s">
        <v>1664</v>
      </c>
      <c r="C6232" t="s">
        <v>427</v>
      </c>
      <c r="D6232">
        <v>4</v>
      </c>
      <c r="E6232">
        <v>300</v>
      </c>
      <c r="F6232">
        <v>3600</v>
      </c>
      <c r="G6232" s="1">
        <f t="shared" si="97"/>
        <v>0.36</v>
      </c>
    </row>
    <row r="6233" spans="1:7" x14ac:dyDescent="0.35">
      <c r="A6233" t="s">
        <v>1667</v>
      </c>
      <c r="B6233" t="s">
        <v>1664</v>
      </c>
      <c r="C6233" t="s">
        <v>427</v>
      </c>
      <c r="D6233">
        <v>4</v>
      </c>
      <c r="E6233">
        <v>18360</v>
      </c>
      <c r="F6233">
        <v>1404900</v>
      </c>
      <c r="G6233" s="1">
        <f t="shared" si="97"/>
        <v>140.49</v>
      </c>
    </row>
    <row r="6234" spans="1:7" x14ac:dyDescent="0.35">
      <c r="A6234" t="s">
        <v>1667</v>
      </c>
      <c r="B6234" t="s">
        <v>1664</v>
      </c>
      <c r="C6234" t="s">
        <v>427</v>
      </c>
      <c r="D6234">
        <v>4</v>
      </c>
      <c r="E6234">
        <v>480</v>
      </c>
      <c r="F6234">
        <v>7200</v>
      </c>
      <c r="G6234" s="1">
        <f t="shared" si="97"/>
        <v>0.72</v>
      </c>
    </row>
    <row r="6235" spans="1:7" x14ac:dyDescent="0.35">
      <c r="A6235" t="s">
        <v>1667</v>
      </c>
      <c r="B6235" t="s">
        <v>1664</v>
      </c>
      <c r="C6235" t="s">
        <v>427</v>
      </c>
      <c r="D6235">
        <v>4</v>
      </c>
      <c r="E6235">
        <v>120</v>
      </c>
      <c r="F6235">
        <v>900</v>
      </c>
      <c r="G6235" s="1">
        <f t="shared" si="97"/>
        <v>0.09</v>
      </c>
    </row>
    <row r="6236" spans="1:7" x14ac:dyDescent="0.35">
      <c r="A6236" t="s">
        <v>1667</v>
      </c>
      <c r="B6236" t="s">
        <v>1664</v>
      </c>
      <c r="C6236" t="s">
        <v>427</v>
      </c>
      <c r="D6236">
        <v>4</v>
      </c>
      <c r="E6236">
        <v>1440</v>
      </c>
      <c r="F6236">
        <v>61200</v>
      </c>
      <c r="G6236" s="1">
        <f t="shared" si="97"/>
        <v>6.12</v>
      </c>
    </row>
    <row r="6237" spans="1:7" x14ac:dyDescent="0.35">
      <c r="A6237" t="s">
        <v>1667</v>
      </c>
      <c r="B6237" t="s">
        <v>1664</v>
      </c>
      <c r="C6237" t="s">
        <v>427</v>
      </c>
      <c r="D6237">
        <v>4</v>
      </c>
      <c r="E6237">
        <v>540</v>
      </c>
      <c r="F6237">
        <v>9000</v>
      </c>
      <c r="G6237" s="1">
        <f t="shared" si="97"/>
        <v>0.9</v>
      </c>
    </row>
    <row r="6238" spans="1:7" x14ac:dyDescent="0.35">
      <c r="A6238" t="s">
        <v>1667</v>
      </c>
      <c r="B6238" t="s">
        <v>1664</v>
      </c>
      <c r="C6238" t="s">
        <v>427</v>
      </c>
      <c r="D6238">
        <v>5</v>
      </c>
      <c r="E6238">
        <v>133351.02236599999</v>
      </c>
      <c r="F6238">
        <v>332859555.27039403</v>
      </c>
      <c r="G6238" s="1">
        <f t="shared" si="97"/>
        <v>33285.955527039405</v>
      </c>
    </row>
    <row r="6239" spans="1:7" x14ac:dyDescent="0.35">
      <c r="A6239" t="s">
        <v>1668</v>
      </c>
      <c r="B6239" t="s">
        <v>1664</v>
      </c>
      <c r="C6239" t="s">
        <v>427</v>
      </c>
      <c r="D6239">
        <v>5</v>
      </c>
      <c r="E6239">
        <v>3900</v>
      </c>
      <c r="F6239">
        <v>203400</v>
      </c>
      <c r="G6239" s="1">
        <f t="shared" si="97"/>
        <v>20.34</v>
      </c>
    </row>
    <row r="6240" spans="1:7" x14ac:dyDescent="0.35">
      <c r="A6240" t="s">
        <v>1668</v>
      </c>
      <c r="B6240" t="s">
        <v>1664</v>
      </c>
      <c r="C6240" t="s">
        <v>427</v>
      </c>
      <c r="D6240">
        <v>5</v>
      </c>
      <c r="E6240">
        <v>5100</v>
      </c>
      <c r="F6240">
        <v>229500</v>
      </c>
      <c r="G6240" s="1">
        <f t="shared" si="97"/>
        <v>22.95</v>
      </c>
    </row>
    <row r="6241" spans="1:7" x14ac:dyDescent="0.35">
      <c r="A6241" t="s">
        <v>1668</v>
      </c>
      <c r="B6241" t="s">
        <v>1664</v>
      </c>
      <c r="C6241" t="s">
        <v>427</v>
      </c>
      <c r="D6241">
        <v>5</v>
      </c>
      <c r="E6241">
        <v>7652.4775600000003</v>
      </c>
      <c r="F6241">
        <v>473971.54249099997</v>
      </c>
      <c r="G6241" s="1">
        <f t="shared" si="97"/>
        <v>47.397154249099998</v>
      </c>
    </row>
    <row r="6242" spans="1:7" x14ac:dyDescent="0.35">
      <c r="A6242" t="s">
        <v>1668</v>
      </c>
      <c r="B6242" t="s">
        <v>1664</v>
      </c>
      <c r="C6242" t="s">
        <v>427</v>
      </c>
      <c r="D6242">
        <v>4</v>
      </c>
      <c r="E6242">
        <v>58532.088198999998</v>
      </c>
      <c r="F6242">
        <v>16324738.7806</v>
      </c>
      <c r="G6242" s="1">
        <f t="shared" si="97"/>
        <v>1632.4738780600001</v>
      </c>
    </row>
    <row r="6243" spans="1:7" x14ac:dyDescent="0.35">
      <c r="A6243" t="s">
        <v>1668</v>
      </c>
      <c r="B6243" t="s">
        <v>1664</v>
      </c>
      <c r="C6243" t="s">
        <v>427</v>
      </c>
      <c r="D6243">
        <v>5</v>
      </c>
      <c r="E6243">
        <v>67966.259741999995</v>
      </c>
      <c r="F6243">
        <v>58780569.681465</v>
      </c>
      <c r="G6243" s="1">
        <f t="shared" si="97"/>
        <v>5878.0569681465004</v>
      </c>
    </row>
    <row r="6244" spans="1:7" x14ac:dyDescent="0.35">
      <c r="A6244" t="s">
        <v>1669</v>
      </c>
      <c r="B6244" t="s">
        <v>1664</v>
      </c>
      <c r="C6244" t="s">
        <v>427</v>
      </c>
      <c r="D6244">
        <v>5</v>
      </c>
      <c r="E6244">
        <v>16703.164864999999</v>
      </c>
      <c r="F6244">
        <v>1386333.35185</v>
      </c>
      <c r="G6244" s="1">
        <f t="shared" si="97"/>
        <v>138.63333518499999</v>
      </c>
    </row>
    <row r="6245" spans="1:7" x14ac:dyDescent="0.35">
      <c r="A6245" t="s">
        <v>1669</v>
      </c>
      <c r="B6245" t="s">
        <v>1664</v>
      </c>
      <c r="C6245" t="s">
        <v>427</v>
      </c>
      <c r="D6245">
        <v>4</v>
      </c>
      <c r="E6245">
        <v>9180</v>
      </c>
      <c r="F6245">
        <v>835200</v>
      </c>
      <c r="G6245" s="1">
        <f t="shared" si="97"/>
        <v>83.52</v>
      </c>
    </row>
    <row r="6246" spans="1:7" x14ac:dyDescent="0.35">
      <c r="A6246" t="s">
        <v>1669</v>
      </c>
      <c r="B6246" t="s">
        <v>1664</v>
      </c>
      <c r="C6246" t="s">
        <v>427</v>
      </c>
      <c r="D6246">
        <v>4</v>
      </c>
      <c r="E6246">
        <v>180</v>
      </c>
      <c r="F6246">
        <v>1800</v>
      </c>
      <c r="G6246" s="1">
        <f t="shared" si="97"/>
        <v>0.18</v>
      </c>
    </row>
    <row r="6247" spans="1:7" x14ac:dyDescent="0.35">
      <c r="A6247" t="s">
        <v>1669</v>
      </c>
      <c r="B6247" t="s">
        <v>1664</v>
      </c>
      <c r="C6247" t="s">
        <v>427</v>
      </c>
      <c r="D6247">
        <v>4</v>
      </c>
      <c r="E6247">
        <v>360</v>
      </c>
      <c r="F6247">
        <v>4500</v>
      </c>
      <c r="G6247" s="1">
        <f t="shared" si="97"/>
        <v>0.45</v>
      </c>
    </row>
    <row r="6248" spans="1:7" x14ac:dyDescent="0.35">
      <c r="A6248" t="s">
        <v>1669</v>
      </c>
      <c r="B6248" t="s">
        <v>1664</v>
      </c>
      <c r="C6248" t="s">
        <v>427</v>
      </c>
      <c r="D6248">
        <v>4</v>
      </c>
      <c r="E6248">
        <v>120</v>
      </c>
      <c r="F6248">
        <v>900</v>
      </c>
      <c r="G6248" s="1">
        <f t="shared" si="97"/>
        <v>0.09</v>
      </c>
    </row>
    <row r="6249" spans="1:7" x14ac:dyDescent="0.35">
      <c r="A6249" t="s">
        <v>1669</v>
      </c>
      <c r="B6249" t="s">
        <v>1664</v>
      </c>
      <c r="C6249" t="s">
        <v>427</v>
      </c>
      <c r="D6249">
        <v>4</v>
      </c>
      <c r="E6249">
        <v>1440</v>
      </c>
      <c r="F6249">
        <v>50400</v>
      </c>
      <c r="G6249" s="1">
        <f t="shared" si="97"/>
        <v>5.04</v>
      </c>
    </row>
    <row r="6250" spans="1:7" x14ac:dyDescent="0.35">
      <c r="A6250" t="s">
        <v>1669</v>
      </c>
      <c r="B6250" t="s">
        <v>1664</v>
      </c>
      <c r="C6250" t="s">
        <v>427</v>
      </c>
      <c r="D6250">
        <v>5</v>
      </c>
      <c r="E6250">
        <v>3998.0679599999999</v>
      </c>
      <c r="F6250">
        <v>228028.457509</v>
      </c>
      <c r="G6250" s="1">
        <f t="shared" si="97"/>
        <v>22.802845750900001</v>
      </c>
    </row>
    <row r="6251" spans="1:7" x14ac:dyDescent="0.35">
      <c r="A6251" t="s">
        <v>1669</v>
      </c>
      <c r="B6251" t="s">
        <v>1664</v>
      </c>
      <c r="C6251" t="s">
        <v>427</v>
      </c>
      <c r="D6251">
        <v>4</v>
      </c>
      <c r="E6251">
        <v>89148.254134999996</v>
      </c>
      <c r="F6251">
        <v>16499129.522405</v>
      </c>
      <c r="G6251" s="1">
        <f t="shared" si="97"/>
        <v>1649.9129522405001</v>
      </c>
    </row>
    <row r="6252" spans="1:7" x14ac:dyDescent="0.35">
      <c r="A6252" t="s">
        <v>1669</v>
      </c>
      <c r="B6252" t="s">
        <v>1664</v>
      </c>
      <c r="C6252" t="s">
        <v>427</v>
      </c>
      <c r="D6252">
        <v>4</v>
      </c>
      <c r="E6252">
        <v>1380.5245110000001</v>
      </c>
      <c r="F6252">
        <v>48351.856832999998</v>
      </c>
      <c r="G6252" s="1">
        <f t="shared" si="97"/>
        <v>4.8351856832999998</v>
      </c>
    </row>
    <row r="6253" spans="1:7" x14ac:dyDescent="0.35">
      <c r="A6253" t="s">
        <v>1669</v>
      </c>
      <c r="B6253" t="s">
        <v>1664</v>
      </c>
      <c r="C6253" t="s">
        <v>427</v>
      </c>
      <c r="D6253">
        <v>5</v>
      </c>
      <c r="E6253">
        <v>139220.02590800001</v>
      </c>
      <c r="F6253">
        <v>84818064.350859001</v>
      </c>
      <c r="G6253" s="1">
        <f t="shared" si="97"/>
        <v>8481.8064350859004</v>
      </c>
    </row>
    <row r="6254" spans="1:7" x14ac:dyDescent="0.35">
      <c r="A6254" t="s">
        <v>1074</v>
      </c>
      <c r="B6254" t="s">
        <v>1154</v>
      </c>
      <c r="C6254" t="s">
        <v>1514</v>
      </c>
      <c r="D6254">
        <v>5</v>
      </c>
      <c r="E6254">
        <v>1786.7581680000001</v>
      </c>
      <c r="F6254">
        <v>38803.937973</v>
      </c>
      <c r="G6254" s="1">
        <f t="shared" si="97"/>
        <v>3.8803937973</v>
      </c>
    </row>
    <row r="6255" spans="1:7" x14ac:dyDescent="0.35">
      <c r="A6255" t="s">
        <v>1074</v>
      </c>
      <c r="B6255" t="s">
        <v>1154</v>
      </c>
      <c r="C6255" t="s">
        <v>1514</v>
      </c>
      <c r="D6255">
        <v>5</v>
      </c>
      <c r="E6255">
        <v>4039.1988980000001</v>
      </c>
      <c r="F6255">
        <v>173161.58976800001</v>
      </c>
      <c r="G6255" s="1">
        <f t="shared" si="97"/>
        <v>17.316158976800001</v>
      </c>
    </row>
    <row r="6256" spans="1:7" x14ac:dyDescent="0.35">
      <c r="A6256" t="s">
        <v>1074</v>
      </c>
      <c r="B6256" t="s">
        <v>1154</v>
      </c>
      <c r="C6256" t="s">
        <v>1514</v>
      </c>
      <c r="D6256">
        <v>5</v>
      </c>
      <c r="E6256">
        <v>3840</v>
      </c>
      <c r="F6256">
        <v>164700</v>
      </c>
      <c r="G6256" s="1">
        <f t="shared" si="97"/>
        <v>16.47</v>
      </c>
    </row>
    <row r="6257" spans="1:7" x14ac:dyDescent="0.35">
      <c r="A6257" t="s">
        <v>1074</v>
      </c>
      <c r="B6257" t="s">
        <v>1154</v>
      </c>
      <c r="C6257" t="s">
        <v>1514</v>
      </c>
      <c r="D6257">
        <v>5</v>
      </c>
      <c r="E6257">
        <v>8280</v>
      </c>
      <c r="F6257">
        <v>418500</v>
      </c>
      <c r="G6257" s="1">
        <f t="shared" si="97"/>
        <v>41.85</v>
      </c>
    </row>
    <row r="6258" spans="1:7" x14ac:dyDescent="0.35">
      <c r="A6258" t="s">
        <v>1074</v>
      </c>
      <c r="B6258" t="s">
        <v>1154</v>
      </c>
      <c r="C6258" t="s">
        <v>1514</v>
      </c>
      <c r="D6258">
        <v>5</v>
      </c>
      <c r="E6258">
        <v>6120</v>
      </c>
      <c r="F6258">
        <v>391500</v>
      </c>
      <c r="G6258" s="1">
        <f t="shared" si="97"/>
        <v>39.15</v>
      </c>
    </row>
    <row r="6259" spans="1:7" x14ac:dyDescent="0.35">
      <c r="A6259" t="s">
        <v>1074</v>
      </c>
      <c r="B6259" t="s">
        <v>1154</v>
      </c>
      <c r="C6259" t="s">
        <v>1514</v>
      </c>
      <c r="D6259">
        <v>5</v>
      </c>
      <c r="E6259">
        <v>5760</v>
      </c>
      <c r="F6259">
        <v>434700</v>
      </c>
      <c r="G6259" s="1">
        <f t="shared" si="97"/>
        <v>43.47</v>
      </c>
    </row>
    <row r="6260" spans="1:7" x14ac:dyDescent="0.35">
      <c r="A6260" t="s">
        <v>1074</v>
      </c>
      <c r="B6260" t="s">
        <v>1154</v>
      </c>
      <c r="C6260" t="s">
        <v>1514</v>
      </c>
      <c r="D6260">
        <v>5</v>
      </c>
      <c r="E6260">
        <v>801.60525800000005</v>
      </c>
      <c r="F6260">
        <v>10378.267212999999</v>
      </c>
      <c r="G6260" s="1">
        <f t="shared" si="97"/>
        <v>1.0378267212999999</v>
      </c>
    </row>
    <row r="6261" spans="1:7" x14ac:dyDescent="0.35">
      <c r="A6261" t="s">
        <v>1074</v>
      </c>
      <c r="B6261" t="s">
        <v>1154</v>
      </c>
      <c r="C6261" t="s">
        <v>1514</v>
      </c>
      <c r="D6261">
        <v>5</v>
      </c>
      <c r="E6261">
        <v>10320</v>
      </c>
      <c r="F6261">
        <v>527400</v>
      </c>
      <c r="G6261" s="1">
        <f t="shared" si="97"/>
        <v>52.74</v>
      </c>
    </row>
    <row r="6262" spans="1:7" x14ac:dyDescent="0.35">
      <c r="A6262" t="s">
        <v>1074</v>
      </c>
      <c r="B6262" t="s">
        <v>1154</v>
      </c>
      <c r="C6262" t="s">
        <v>1514</v>
      </c>
      <c r="D6262">
        <v>5</v>
      </c>
      <c r="E6262">
        <v>4020</v>
      </c>
      <c r="F6262">
        <v>131400</v>
      </c>
      <c r="G6262" s="1">
        <f t="shared" si="97"/>
        <v>13.14</v>
      </c>
    </row>
    <row r="6263" spans="1:7" x14ac:dyDescent="0.35">
      <c r="A6263" t="s">
        <v>1074</v>
      </c>
      <c r="B6263" t="s">
        <v>1154</v>
      </c>
      <c r="C6263" t="s">
        <v>1514</v>
      </c>
      <c r="D6263">
        <v>5</v>
      </c>
      <c r="E6263">
        <v>3480</v>
      </c>
      <c r="F6263">
        <v>144000</v>
      </c>
      <c r="G6263" s="1">
        <f t="shared" si="97"/>
        <v>14.4</v>
      </c>
    </row>
    <row r="6264" spans="1:7" x14ac:dyDescent="0.35">
      <c r="A6264" t="s">
        <v>1074</v>
      </c>
      <c r="B6264" t="s">
        <v>1154</v>
      </c>
      <c r="C6264" t="s">
        <v>1514</v>
      </c>
      <c r="D6264">
        <v>5</v>
      </c>
      <c r="E6264">
        <v>2640</v>
      </c>
      <c r="F6264">
        <v>122400</v>
      </c>
      <c r="G6264" s="1">
        <f t="shared" si="97"/>
        <v>12.24</v>
      </c>
    </row>
    <row r="6265" spans="1:7" x14ac:dyDescent="0.35">
      <c r="A6265" t="s">
        <v>1074</v>
      </c>
      <c r="B6265" t="s">
        <v>1154</v>
      </c>
      <c r="C6265" t="s">
        <v>1514</v>
      </c>
      <c r="D6265">
        <v>5</v>
      </c>
      <c r="E6265">
        <v>1740.904168</v>
      </c>
      <c r="F6265">
        <v>65981.823984000002</v>
      </c>
      <c r="G6265" s="1">
        <f t="shared" si="97"/>
        <v>6.5981823984000005</v>
      </c>
    </row>
    <row r="6266" spans="1:7" x14ac:dyDescent="0.35">
      <c r="A6266" t="s">
        <v>1074</v>
      </c>
      <c r="B6266" t="s">
        <v>1154</v>
      </c>
      <c r="C6266" t="s">
        <v>1514</v>
      </c>
      <c r="D6266">
        <v>5</v>
      </c>
      <c r="E6266">
        <v>8420.8911480000006</v>
      </c>
      <c r="F6266">
        <v>490746.75988799997</v>
      </c>
      <c r="G6266" s="1">
        <f t="shared" si="97"/>
        <v>49.074675988799996</v>
      </c>
    </row>
    <row r="6267" spans="1:7" x14ac:dyDescent="0.35">
      <c r="A6267" t="s">
        <v>1074</v>
      </c>
      <c r="B6267" t="s">
        <v>1154</v>
      </c>
      <c r="C6267" t="s">
        <v>1514</v>
      </c>
      <c r="D6267">
        <v>5</v>
      </c>
      <c r="E6267">
        <v>1142.5208970000001</v>
      </c>
      <c r="F6267">
        <v>19590.161384999999</v>
      </c>
      <c r="G6267" s="1">
        <f t="shared" si="97"/>
        <v>1.9590161385</v>
      </c>
    </row>
    <row r="6268" spans="1:7" x14ac:dyDescent="0.35">
      <c r="A6268" t="s">
        <v>1074</v>
      </c>
      <c r="B6268" t="s">
        <v>1154</v>
      </c>
      <c r="C6268" t="s">
        <v>1514</v>
      </c>
      <c r="D6268">
        <v>5</v>
      </c>
      <c r="E6268">
        <v>2640</v>
      </c>
      <c r="F6268">
        <v>147600</v>
      </c>
      <c r="G6268" s="1">
        <f t="shared" si="97"/>
        <v>14.76</v>
      </c>
    </row>
    <row r="6269" spans="1:7" x14ac:dyDescent="0.35">
      <c r="A6269" t="s">
        <v>1074</v>
      </c>
      <c r="B6269" t="s">
        <v>1154</v>
      </c>
      <c r="C6269" t="s">
        <v>1514</v>
      </c>
      <c r="D6269">
        <v>5</v>
      </c>
      <c r="E6269">
        <v>3360</v>
      </c>
      <c r="F6269">
        <v>156600</v>
      </c>
      <c r="G6269" s="1">
        <f t="shared" si="97"/>
        <v>15.66</v>
      </c>
    </row>
    <row r="6270" spans="1:7" x14ac:dyDescent="0.35">
      <c r="A6270" t="s">
        <v>1074</v>
      </c>
      <c r="B6270" t="s">
        <v>1154</v>
      </c>
      <c r="C6270" t="s">
        <v>1514</v>
      </c>
      <c r="D6270">
        <v>5</v>
      </c>
      <c r="E6270">
        <v>9360</v>
      </c>
      <c r="F6270">
        <v>490500</v>
      </c>
      <c r="G6270" s="1">
        <f t="shared" si="97"/>
        <v>49.05</v>
      </c>
    </row>
    <row r="6271" spans="1:7" x14ac:dyDescent="0.35">
      <c r="A6271" t="s">
        <v>1074</v>
      </c>
      <c r="B6271" t="s">
        <v>1154</v>
      </c>
      <c r="C6271" t="s">
        <v>1514</v>
      </c>
      <c r="D6271">
        <v>5</v>
      </c>
      <c r="E6271">
        <v>926.24150099999997</v>
      </c>
      <c r="F6271">
        <v>15488.711318</v>
      </c>
      <c r="G6271" s="1">
        <f t="shared" si="97"/>
        <v>1.5488711317999999</v>
      </c>
    </row>
    <row r="6272" spans="1:7" x14ac:dyDescent="0.35">
      <c r="A6272" t="s">
        <v>1074</v>
      </c>
      <c r="B6272" t="s">
        <v>1154</v>
      </c>
      <c r="C6272" t="s">
        <v>1514</v>
      </c>
      <c r="D6272">
        <v>5</v>
      </c>
      <c r="E6272">
        <v>2640</v>
      </c>
      <c r="F6272">
        <v>143100</v>
      </c>
      <c r="G6272" s="1">
        <f t="shared" si="97"/>
        <v>14.31</v>
      </c>
    </row>
    <row r="6273" spans="1:7" x14ac:dyDescent="0.35">
      <c r="A6273" t="s">
        <v>1074</v>
      </c>
      <c r="B6273" t="s">
        <v>1154</v>
      </c>
      <c r="C6273" t="s">
        <v>1514</v>
      </c>
      <c r="D6273">
        <v>5</v>
      </c>
      <c r="E6273">
        <v>4260</v>
      </c>
      <c r="F6273">
        <v>197100</v>
      </c>
      <c r="G6273" s="1">
        <f t="shared" si="97"/>
        <v>19.71</v>
      </c>
    </row>
    <row r="6274" spans="1:7" x14ac:dyDescent="0.35">
      <c r="A6274" t="s">
        <v>1074</v>
      </c>
      <c r="B6274" t="s">
        <v>1154</v>
      </c>
      <c r="C6274" t="s">
        <v>1514</v>
      </c>
      <c r="D6274">
        <v>5</v>
      </c>
      <c r="E6274">
        <v>896.956457</v>
      </c>
      <c r="F6274">
        <v>13079.491436</v>
      </c>
      <c r="G6274" s="1">
        <f t="shared" si="97"/>
        <v>1.3079491435999999</v>
      </c>
    </row>
    <row r="6275" spans="1:7" x14ac:dyDescent="0.35">
      <c r="A6275" t="s">
        <v>1074</v>
      </c>
      <c r="B6275" t="s">
        <v>1154</v>
      </c>
      <c r="C6275" t="s">
        <v>1514</v>
      </c>
      <c r="D6275">
        <v>5</v>
      </c>
      <c r="E6275">
        <v>5340</v>
      </c>
      <c r="F6275">
        <v>363600</v>
      </c>
      <c r="G6275" s="1">
        <f t="shared" ref="G6275:G6338" si="98">+F6275/10000</f>
        <v>36.36</v>
      </c>
    </row>
    <row r="6276" spans="1:7" x14ac:dyDescent="0.35">
      <c r="A6276" t="s">
        <v>1074</v>
      </c>
      <c r="B6276" t="s">
        <v>1154</v>
      </c>
      <c r="C6276" t="s">
        <v>1514</v>
      </c>
      <c r="D6276">
        <v>5</v>
      </c>
      <c r="E6276">
        <v>8880</v>
      </c>
      <c r="F6276">
        <v>415800</v>
      </c>
      <c r="G6276" s="1">
        <f t="shared" si="98"/>
        <v>41.58</v>
      </c>
    </row>
    <row r="6277" spans="1:7" x14ac:dyDescent="0.35">
      <c r="A6277" t="s">
        <v>1074</v>
      </c>
      <c r="B6277" t="s">
        <v>1154</v>
      </c>
      <c r="C6277" t="s">
        <v>1514</v>
      </c>
      <c r="D6277">
        <v>5</v>
      </c>
      <c r="E6277">
        <v>3020.6636119999998</v>
      </c>
      <c r="F6277">
        <v>156718.34153899999</v>
      </c>
      <c r="G6277" s="1">
        <f t="shared" si="98"/>
        <v>15.671834153899999</v>
      </c>
    </row>
    <row r="6278" spans="1:7" x14ac:dyDescent="0.35">
      <c r="A6278" t="s">
        <v>1074</v>
      </c>
      <c r="B6278" t="s">
        <v>1154</v>
      </c>
      <c r="C6278" t="s">
        <v>1514</v>
      </c>
      <c r="D6278">
        <v>5</v>
      </c>
      <c r="E6278">
        <v>6495.3247700000002</v>
      </c>
      <c r="F6278">
        <v>345218.86579399998</v>
      </c>
      <c r="G6278" s="1">
        <f t="shared" si="98"/>
        <v>34.521886579399997</v>
      </c>
    </row>
    <row r="6279" spans="1:7" x14ac:dyDescent="0.35">
      <c r="A6279" t="s">
        <v>1074</v>
      </c>
      <c r="B6279" t="s">
        <v>1154</v>
      </c>
      <c r="C6279" t="s">
        <v>1514</v>
      </c>
      <c r="D6279">
        <v>5</v>
      </c>
      <c r="E6279">
        <v>3780</v>
      </c>
      <c r="F6279">
        <v>138600</v>
      </c>
      <c r="G6279" s="1">
        <f t="shared" si="98"/>
        <v>13.86</v>
      </c>
    </row>
    <row r="6280" spans="1:7" x14ac:dyDescent="0.35">
      <c r="A6280" t="s">
        <v>1074</v>
      </c>
      <c r="B6280" t="s">
        <v>1154</v>
      </c>
      <c r="C6280" t="s">
        <v>1514</v>
      </c>
      <c r="D6280">
        <v>5</v>
      </c>
      <c r="E6280">
        <v>3660</v>
      </c>
      <c r="F6280">
        <v>173700</v>
      </c>
      <c r="G6280" s="1">
        <f t="shared" si="98"/>
        <v>17.37</v>
      </c>
    </row>
    <row r="6281" spans="1:7" x14ac:dyDescent="0.35">
      <c r="A6281" t="s">
        <v>1074</v>
      </c>
      <c r="B6281" t="s">
        <v>1154</v>
      </c>
      <c r="C6281" t="s">
        <v>1514</v>
      </c>
      <c r="D6281">
        <v>5</v>
      </c>
      <c r="E6281">
        <v>6540</v>
      </c>
      <c r="F6281">
        <v>490500</v>
      </c>
      <c r="G6281" s="1">
        <f t="shared" si="98"/>
        <v>49.05</v>
      </c>
    </row>
    <row r="6282" spans="1:7" x14ac:dyDescent="0.35">
      <c r="A6282" t="s">
        <v>1074</v>
      </c>
      <c r="B6282" t="s">
        <v>1154</v>
      </c>
      <c r="C6282" t="s">
        <v>1514</v>
      </c>
      <c r="D6282">
        <v>5</v>
      </c>
      <c r="E6282">
        <v>2520</v>
      </c>
      <c r="F6282">
        <v>142200</v>
      </c>
      <c r="G6282" s="1">
        <f t="shared" si="98"/>
        <v>14.22</v>
      </c>
    </row>
    <row r="6283" spans="1:7" x14ac:dyDescent="0.35">
      <c r="A6283" t="s">
        <v>1074</v>
      </c>
      <c r="B6283" t="s">
        <v>1154</v>
      </c>
      <c r="C6283" t="s">
        <v>1514</v>
      </c>
      <c r="D6283">
        <v>5</v>
      </c>
      <c r="E6283">
        <v>3660</v>
      </c>
      <c r="F6283">
        <v>145800</v>
      </c>
      <c r="G6283" s="1">
        <f t="shared" si="98"/>
        <v>14.58</v>
      </c>
    </row>
    <row r="6284" spans="1:7" x14ac:dyDescent="0.35">
      <c r="A6284" t="s">
        <v>1074</v>
      </c>
      <c r="B6284" t="s">
        <v>1154</v>
      </c>
      <c r="C6284" t="s">
        <v>1514</v>
      </c>
      <c r="D6284">
        <v>5</v>
      </c>
      <c r="E6284">
        <v>3540</v>
      </c>
      <c r="F6284">
        <v>157500</v>
      </c>
      <c r="G6284" s="1">
        <f t="shared" si="98"/>
        <v>15.75</v>
      </c>
    </row>
    <row r="6285" spans="1:7" x14ac:dyDescent="0.35">
      <c r="A6285" t="s">
        <v>1074</v>
      </c>
      <c r="B6285" t="s">
        <v>1154</v>
      </c>
      <c r="C6285" t="s">
        <v>1514</v>
      </c>
      <c r="D6285">
        <v>5</v>
      </c>
      <c r="E6285">
        <v>3360</v>
      </c>
      <c r="F6285">
        <v>124200</v>
      </c>
      <c r="G6285" s="1">
        <f t="shared" si="98"/>
        <v>12.42</v>
      </c>
    </row>
    <row r="6286" spans="1:7" x14ac:dyDescent="0.35">
      <c r="A6286" t="s">
        <v>1074</v>
      </c>
      <c r="B6286" t="s">
        <v>1154</v>
      </c>
      <c r="C6286" t="s">
        <v>1514</v>
      </c>
      <c r="D6286">
        <v>5</v>
      </c>
      <c r="E6286">
        <v>13560</v>
      </c>
      <c r="F6286">
        <v>887400</v>
      </c>
      <c r="G6286" s="1">
        <f t="shared" si="98"/>
        <v>88.74</v>
      </c>
    </row>
    <row r="6287" spans="1:7" x14ac:dyDescent="0.35">
      <c r="A6287" t="s">
        <v>1074</v>
      </c>
      <c r="B6287" t="s">
        <v>1154</v>
      </c>
      <c r="C6287" t="s">
        <v>1514</v>
      </c>
      <c r="D6287">
        <v>5</v>
      </c>
      <c r="E6287">
        <v>3240</v>
      </c>
      <c r="F6287">
        <v>128700</v>
      </c>
      <c r="G6287" s="1">
        <f t="shared" si="98"/>
        <v>12.87</v>
      </c>
    </row>
    <row r="6288" spans="1:7" x14ac:dyDescent="0.35">
      <c r="A6288" t="s">
        <v>1074</v>
      </c>
      <c r="B6288" t="s">
        <v>1154</v>
      </c>
      <c r="C6288" t="s">
        <v>1514</v>
      </c>
      <c r="D6288">
        <v>5</v>
      </c>
      <c r="E6288">
        <v>2340</v>
      </c>
      <c r="F6288">
        <v>104400</v>
      </c>
      <c r="G6288" s="1">
        <f t="shared" si="98"/>
        <v>10.44</v>
      </c>
    </row>
    <row r="6289" spans="1:7" x14ac:dyDescent="0.35">
      <c r="A6289" t="s">
        <v>1074</v>
      </c>
      <c r="B6289" t="s">
        <v>1154</v>
      </c>
      <c r="C6289" t="s">
        <v>1514</v>
      </c>
      <c r="D6289">
        <v>5</v>
      </c>
      <c r="E6289">
        <v>4080</v>
      </c>
      <c r="F6289">
        <v>228600</v>
      </c>
      <c r="G6289" s="1">
        <f t="shared" si="98"/>
        <v>22.86</v>
      </c>
    </row>
    <row r="6290" spans="1:7" x14ac:dyDescent="0.35">
      <c r="A6290" t="s">
        <v>1074</v>
      </c>
      <c r="B6290" t="s">
        <v>1154</v>
      </c>
      <c r="C6290" t="s">
        <v>1514</v>
      </c>
      <c r="D6290">
        <v>5</v>
      </c>
      <c r="E6290">
        <v>4620</v>
      </c>
      <c r="F6290">
        <v>197100</v>
      </c>
      <c r="G6290" s="1">
        <f t="shared" si="98"/>
        <v>19.71</v>
      </c>
    </row>
    <row r="6291" spans="1:7" x14ac:dyDescent="0.35">
      <c r="A6291" t="s">
        <v>1074</v>
      </c>
      <c r="B6291" t="s">
        <v>1154</v>
      </c>
      <c r="C6291" t="s">
        <v>1514</v>
      </c>
      <c r="D6291">
        <v>5</v>
      </c>
      <c r="E6291">
        <v>3480</v>
      </c>
      <c r="F6291">
        <v>142200</v>
      </c>
      <c r="G6291" s="1">
        <f t="shared" si="98"/>
        <v>14.22</v>
      </c>
    </row>
    <row r="6292" spans="1:7" x14ac:dyDescent="0.35">
      <c r="A6292" t="s">
        <v>1074</v>
      </c>
      <c r="B6292" t="s">
        <v>1154</v>
      </c>
      <c r="C6292" t="s">
        <v>1514</v>
      </c>
      <c r="D6292">
        <v>5</v>
      </c>
      <c r="E6292">
        <v>3540</v>
      </c>
      <c r="F6292">
        <v>119700</v>
      </c>
      <c r="G6292" s="1">
        <f t="shared" si="98"/>
        <v>11.97</v>
      </c>
    </row>
    <row r="6293" spans="1:7" x14ac:dyDescent="0.35">
      <c r="A6293" t="s">
        <v>1074</v>
      </c>
      <c r="B6293" t="s">
        <v>1154</v>
      </c>
      <c r="C6293" t="s">
        <v>1514</v>
      </c>
      <c r="D6293">
        <v>5</v>
      </c>
      <c r="E6293">
        <v>16800</v>
      </c>
      <c r="F6293">
        <v>847800</v>
      </c>
      <c r="G6293" s="1">
        <f t="shared" si="98"/>
        <v>84.78</v>
      </c>
    </row>
    <row r="6294" spans="1:7" x14ac:dyDescent="0.35">
      <c r="A6294" t="s">
        <v>1074</v>
      </c>
      <c r="B6294" t="s">
        <v>1154</v>
      </c>
      <c r="C6294" t="s">
        <v>1514</v>
      </c>
      <c r="D6294">
        <v>5</v>
      </c>
      <c r="E6294">
        <v>6660</v>
      </c>
      <c r="F6294">
        <v>664200</v>
      </c>
      <c r="G6294" s="1">
        <f t="shared" si="98"/>
        <v>66.42</v>
      </c>
    </row>
    <row r="6295" spans="1:7" x14ac:dyDescent="0.35">
      <c r="A6295" t="s">
        <v>1074</v>
      </c>
      <c r="B6295" t="s">
        <v>1154</v>
      </c>
      <c r="C6295" t="s">
        <v>1514</v>
      </c>
      <c r="D6295">
        <v>5</v>
      </c>
      <c r="E6295">
        <v>2700</v>
      </c>
      <c r="F6295">
        <v>111600</v>
      </c>
      <c r="G6295" s="1">
        <f t="shared" si="98"/>
        <v>11.16</v>
      </c>
    </row>
    <row r="6296" spans="1:7" x14ac:dyDescent="0.35">
      <c r="A6296" t="s">
        <v>1074</v>
      </c>
      <c r="B6296" t="s">
        <v>1154</v>
      </c>
      <c r="C6296" t="s">
        <v>1514</v>
      </c>
      <c r="D6296">
        <v>5</v>
      </c>
      <c r="E6296">
        <v>4200</v>
      </c>
      <c r="F6296">
        <v>233100</v>
      </c>
      <c r="G6296" s="1">
        <f t="shared" si="98"/>
        <v>23.31</v>
      </c>
    </row>
    <row r="6297" spans="1:7" x14ac:dyDescent="0.35">
      <c r="A6297" t="s">
        <v>1074</v>
      </c>
      <c r="B6297" t="s">
        <v>1154</v>
      </c>
      <c r="C6297" t="s">
        <v>1514</v>
      </c>
      <c r="D6297">
        <v>5</v>
      </c>
      <c r="E6297">
        <v>2520</v>
      </c>
      <c r="F6297">
        <v>107100</v>
      </c>
      <c r="G6297" s="1">
        <f t="shared" si="98"/>
        <v>10.71</v>
      </c>
    </row>
    <row r="6298" spans="1:7" x14ac:dyDescent="0.35">
      <c r="A6298" t="s">
        <v>1074</v>
      </c>
      <c r="B6298" t="s">
        <v>1154</v>
      </c>
      <c r="C6298" t="s">
        <v>1514</v>
      </c>
      <c r="D6298">
        <v>5</v>
      </c>
      <c r="E6298">
        <v>7680</v>
      </c>
      <c r="F6298">
        <v>551700</v>
      </c>
      <c r="G6298" s="1">
        <f t="shared" si="98"/>
        <v>55.17</v>
      </c>
    </row>
    <row r="6299" spans="1:7" x14ac:dyDescent="0.35">
      <c r="A6299" t="s">
        <v>1074</v>
      </c>
      <c r="B6299" t="s">
        <v>1154</v>
      </c>
      <c r="C6299" t="s">
        <v>1514</v>
      </c>
      <c r="D6299">
        <v>5</v>
      </c>
      <c r="E6299">
        <v>5640</v>
      </c>
      <c r="F6299">
        <v>468000</v>
      </c>
      <c r="G6299" s="1">
        <f t="shared" si="98"/>
        <v>46.8</v>
      </c>
    </row>
    <row r="6300" spans="1:7" x14ac:dyDescent="0.35">
      <c r="A6300" t="s">
        <v>1074</v>
      </c>
      <c r="B6300" t="s">
        <v>1154</v>
      </c>
      <c r="C6300" t="s">
        <v>1514</v>
      </c>
      <c r="D6300">
        <v>5</v>
      </c>
      <c r="E6300">
        <v>7260</v>
      </c>
      <c r="F6300">
        <v>577800</v>
      </c>
      <c r="G6300" s="1">
        <f t="shared" si="98"/>
        <v>57.78</v>
      </c>
    </row>
    <row r="6301" spans="1:7" x14ac:dyDescent="0.35">
      <c r="A6301" t="s">
        <v>1074</v>
      </c>
      <c r="B6301" t="s">
        <v>1154</v>
      </c>
      <c r="C6301" t="s">
        <v>1514</v>
      </c>
      <c r="D6301">
        <v>5</v>
      </c>
      <c r="E6301">
        <v>3420</v>
      </c>
      <c r="F6301">
        <v>154800</v>
      </c>
      <c r="G6301" s="1">
        <f t="shared" si="98"/>
        <v>15.48</v>
      </c>
    </row>
    <row r="6302" spans="1:7" x14ac:dyDescent="0.35">
      <c r="A6302" t="s">
        <v>1074</v>
      </c>
      <c r="B6302" t="s">
        <v>1154</v>
      </c>
      <c r="C6302" t="s">
        <v>1514</v>
      </c>
      <c r="D6302">
        <v>5</v>
      </c>
      <c r="E6302">
        <v>5520</v>
      </c>
      <c r="F6302">
        <v>162000</v>
      </c>
      <c r="G6302" s="1">
        <f t="shared" si="98"/>
        <v>16.2</v>
      </c>
    </row>
    <row r="6303" spans="1:7" x14ac:dyDescent="0.35">
      <c r="A6303" t="s">
        <v>1074</v>
      </c>
      <c r="B6303" t="s">
        <v>1154</v>
      </c>
      <c r="C6303" t="s">
        <v>1514</v>
      </c>
      <c r="D6303">
        <v>5</v>
      </c>
      <c r="E6303">
        <v>7320</v>
      </c>
      <c r="F6303">
        <v>493200</v>
      </c>
      <c r="G6303" s="1">
        <f t="shared" si="98"/>
        <v>49.32</v>
      </c>
    </row>
    <row r="6304" spans="1:7" x14ac:dyDescent="0.35">
      <c r="A6304" t="s">
        <v>1074</v>
      </c>
      <c r="B6304" t="s">
        <v>1154</v>
      </c>
      <c r="C6304" t="s">
        <v>1514</v>
      </c>
      <c r="D6304">
        <v>5</v>
      </c>
      <c r="E6304">
        <v>10320</v>
      </c>
      <c r="F6304">
        <v>476100</v>
      </c>
      <c r="G6304" s="1">
        <f t="shared" si="98"/>
        <v>47.61</v>
      </c>
    </row>
    <row r="6305" spans="1:7" x14ac:dyDescent="0.35">
      <c r="A6305" t="s">
        <v>1074</v>
      </c>
      <c r="B6305" t="s">
        <v>1154</v>
      </c>
      <c r="C6305" t="s">
        <v>1514</v>
      </c>
      <c r="D6305">
        <v>5</v>
      </c>
      <c r="E6305">
        <v>6060</v>
      </c>
      <c r="F6305">
        <v>234000</v>
      </c>
      <c r="G6305" s="1">
        <f t="shared" si="98"/>
        <v>23.4</v>
      </c>
    </row>
    <row r="6306" spans="1:7" x14ac:dyDescent="0.35">
      <c r="A6306" t="s">
        <v>1074</v>
      </c>
      <c r="B6306" t="s">
        <v>1154</v>
      </c>
      <c r="C6306" t="s">
        <v>1514</v>
      </c>
      <c r="D6306">
        <v>5</v>
      </c>
      <c r="E6306">
        <v>5700</v>
      </c>
      <c r="F6306">
        <v>188100</v>
      </c>
      <c r="G6306" s="1">
        <f t="shared" si="98"/>
        <v>18.809999999999999</v>
      </c>
    </row>
    <row r="6307" spans="1:7" x14ac:dyDescent="0.35">
      <c r="A6307" t="s">
        <v>1074</v>
      </c>
      <c r="B6307" t="s">
        <v>1154</v>
      </c>
      <c r="C6307" t="s">
        <v>1514</v>
      </c>
      <c r="D6307">
        <v>5</v>
      </c>
      <c r="E6307">
        <v>3600</v>
      </c>
      <c r="F6307">
        <v>187200</v>
      </c>
      <c r="G6307" s="1">
        <f t="shared" si="98"/>
        <v>18.72</v>
      </c>
    </row>
    <row r="6308" spans="1:7" x14ac:dyDescent="0.35">
      <c r="A6308" t="s">
        <v>1074</v>
      </c>
      <c r="B6308" t="s">
        <v>1154</v>
      </c>
      <c r="C6308" t="s">
        <v>1514</v>
      </c>
      <c r="D6308">
        <v>5</v>
      </c>
      <c r="E6308">
        <v>5100</v>
      </c>
      <c r="F6308">
        <v>281700</v>
      </c>
      <c r="G6308" s="1">
        <f t="shared" si="98"/>
        <v>28.17</v>
      </c>
    </row>
    <row r="6309" spans="1:7" x14ac:dyDescent="0.35">
      <c r="A6309" t="s">
        <v>1074</v>
      </c>
      <c r="B6309" t="s">
        <v>1154</v>
      </c>
      <c r="C6309" t="s">
        <v>1514</v>
      </c>
      <c r="D6309">
        <v>5</v>
      </c>
      <c r="E6309">
        <v>7620</v>
      </c>
      <c r="F6309">
        <v>555300</v>
      </c>
      <c r="G6309" s="1">
        <f t="shared" si="98"/>
        <v>55.53</v>
      </c>
    </row>
    <row r="6310" spans="1:7" x14ac:dyDescent="0.35">
      <c r="A6310" t="s">
        <v>1074</v>
      </c>
      <c r="B6310" t="s">
        <v>1154</v>
      </c>
      <c r="C6310" t="s">
        <v>1514</v>
      </c>
      <c r="D6310">
        <v>5</v>
      </c>
      <c r="E6310">
        <v>3780</v>
      </c>
      <c r="F6310">
        <v>274500</v>
      </c>
      <c r="G6310" s="1">
        <f t="shared" si="98"/>
        <v>27.45</v>
      </c>
    </row>
    <row r="6311" spans="1:7" x14ac:dyDescent="0.35">
      <c r="A6311" t="s">
        <v>1074</v>
      </c>
      <c r="B6311" t="s">
        <v>1154</v>
      </c>
      <c r="C6311" t="s">
        <v>1514</v>
      </c>
      <c r="D6311">
        <v>5</v>
      </c>
      <c r="E6311">
        <v>2460</v>
      </c>
      <c r="F6311">
        <v>114300</v>
      </c>
      <c r="G6311" s="1">
        <f t="shared" si="98"/>
        <v>11.43</v>
      </c>
    </row>
    <row r="6312" spans="1:7" x14ac:dyDescent="0.35">
      <c r="A6312" t="s">
        <v>1074</v>
      </c>
      <c r="B6312" t="s">
        <v>1154</v>
      </c>
      <c r="C6312" t="s">
        <v>1514</v>
      </c>
      <c r="D6312">
        <v>5</v>
      </c>
      <c r="E6312">
        <v>1920</v>
      </c>
      <c r="F6312">
        <v>130500</v>
      </c>
      <c r="G6312" s="1">
        <f t="shared" si="98"/>
        <v>13.05</v>
      </c>
    </row>
    <row r="6313" spans="1:7" x14ac:dyDescent="0.35">
      <c r="A6313" t="s">
        <v>1074</v>
      </c>
      <c r="B6313" t="s">
        <v>1154</v>
      </c>
      <c r="C6313" t="s">
        <v>1514</v>
      </c>
      <c r="D6313">
        <v>5</v>
      </c>
      <c r="E6313">
        <v>12180</v>
      </c>
      <c r="F6313">
        <v>956700</v>
      </c>
      <c r="G6313" s="1">
        <f t="shared" si="98"/>
        <v>95.67</v>
      </c>
    </row>
    <row r="6314" spans="1:7" x14ac:dyDescent="0.35">
      <c r="A6314" t="s">
        <v>1074</v>
      </c>
      <c r="B6314" t="s">
        <v>1154</v>
      </c>
      <c r="C6314" t="s">
        <v>1514</v>
      </c>
      <c r="D6314">
        <v>5</v>
      </c>
      <c r="E6314">
        <v>4560</v>
      </c>
      <c r="F6314">
        <v>235800</v>
      </c>
      <c r="G6314" s="1">
        <f t="shared" si="98"/>
        <v>23.58</v>
      </c>
    </row>
    <row r="6315" spans="1:7" x14ac:dyDescent="0.35">
      <c r="A6315" t="s">
        <v>1074</v>
      </c>
      <c r="B6315" t="s">
        <v>1154</v>
      </c>
      <c r="C6315" t="s">
        <v>1514</v>
      </c>
      <c r="D6315">
        <v>5</v>
      </c>
      <c r="E6315">
        <v>4140</v>
      </c>
      <c r="F6315">
        <v>267300</v>
      </c>
      <c r="G6315" s="1">
        <f t="shared" si="98"/>
        <v>26.73</v>
      </c>
    </row>
    <row r="6316" spans="1:7" x14ac:dyDescent="0.35">
      <c r="A6316" t="s">
        <v>1074</v>
      </c>
      <c r="B6316" t="s">
        <v>1154</v>
      </c>
      <c r="C6316" t="s">
        <v>1514</v>
      </c>
      <c r="D6316">
        <v>5</v>
      </c>
      <c r="E6316">
        <v>2880</v>
      </c>
      <c r="F6316">
        <v>143100</v>
      </c>
      <c r="G6316" s="1">
        <f t="shared" si="98"/>
        <v>14.31</v>
      </c>
    </row>
    <row r="6317" spans="1:7" x14ac:dyDescent="0.35">
      <c r="A6317" t="s">
        <v>1074</v>
      </c>
      <c r="B6317" t="s">
        <v>1154</v>
      </c>
      <c r="C6317" t="s">
        <v>1514</v>
      </c>
      <c r="D6317">
        <v>5</v>
      </c>
      <c r="E6317">
        <v>2400</v>
      </c>
      <c r="F6317">
        <v>111600</v>
      </c>
      <c r="G6317" s="1">
        <f t="shared" si="98"/>
        <v>11.16</v>
      </c>
    </row>
    <row r="6318" spans="1:7" x14ac:dyDescent="0.35">
      <c r="A6318" t="s">
        <v>1074</v>
      </c>
      <c r="B6318" t="s">
        <v>1154</v>
      </c>
      <c r="C6318" t="s">
        <v>1514</v>
      </c>
      <c r="D6318">
        <v>5</v>
      </c>
      <c r="E6318">
        <v>6180</v>
      </c>
      <c r="F6318">
        <v>333000</v>
      </c>
      <c r="G6318" s="1">
        <f t="shared" si="98"/>
        <v>33.299999999999997</v>
      </c>
    </row>
    <row r="6319" spans="1:7" x14ac:dyDescent="0.35">
      <c r="A6319" t="s">
        <v>1074</v>
      </c>
      <c r="B6319" t="s">
        <v>1154</v>
      </c>
      <c r="C6319" t="s">
        <v>1514</v>
      </c>
      <c r="D6319">
        <v>5</v>
      </c>
      <c r="E6319">
        <v>8280</v>
      </c>
      <c r="F6319">
        <v>293400</v>
      </c>
      <c r="G6319" s="1">
        <f t="shared" si="98"/>
        <v>29.34</v>
      </c>
    </row>
    <row r="6320" spans="1:7" x14ac:dyDescent="0.35">
      <c r="A6320" t="s">
        <v>1074</v>
      </c>
      <c r="B6320" t="s">
        <v>1154</v>
      </c>
      <c r="C6320" t="s">
        <v>1514</v>
      </c>
      <c r="D6320">
        <v>5</v>
      </c>
      <c r="E6320">
        <v>6060</v>
      </c>
      <c r="F6320">
        <v>249300</v>
      </c>
      <c r="G6320" s="1">
        <f t="shared" si="98"/>
        <v>24.93</v>
      </c>
    </row>
    <row r="6321" spans="1:7" x14ac:dyDescent="0.35">
      <c r="A6321" t="s">
        <v>1074</v>
      </c>
      <c r="B6321" t="s">
        <v>1154</v>
      </c>
      <c r="C6321" t="s">
        <v>1514</v>
      </c>
      <c r="D6321">
        <v>5</v>
      </c>
      <c r="E6321">
        <v>5880</v>
      </c>
      <c r="F6321">
        <v>261900</v>
      </c>
      <c r="G6321" s="1">
        <f t="shared" si="98"/>
        <v>26.19</v>
      </c>
    </row>
    <row r="6322" spans="1:7" x14ac:dyDescent="0.35">
      <c r="A6322" t="s">
        <v>1074</v>
      </c>
      <c r="B6322" t="s">
        <v>1154</v>
      </c>
      <c r="C6322" t="s">
        <v>1514</v>
      </c>
      <c r="D6322">
        <v>5</v>
      </c>
      <c r="E6322">
        <v>10320</v>
      </c>
      <c r="F6322">
        <v>974700</v>
      </c>
      <c r="G6322" s="1">
        <f t="shared" si="98"/>
        <v>97.47</v>
      </c>
    </row>
    <row r="6323" spans="1:7" x14ac:dyDescent="0.35">
      <c r="A6323" t="s">
        <v>1074</v>
      </c>
      <c r="B6323" t="s">
        <v>1154</v>
      </c>
      <c r="C6323" t="s">
        <v>1514</v>
      </c>
      <c r="D6323">
        <v>5</v>
      </c>
      <c r="E6323">
        <v>4920</v>
      </c>
      <c r="F6323">
        <v>307800</v>
      </c>
      <c r="G6323" s="1">
        <f t="shared" si="98"/>
        <v>30.78</v>
      </c>
    </row>
    <row r="6324" spans="1:7" x14ac:dyDescent="0.35">
      <c r="A6324" t="s">
        <v>1074</v>
      </c>
      <c r="B6324" t="s">
        <v>1154</v>
      </c>
      <c r="C6324" t="s">
        <v>1514</v>
      </c>
      <c r="D6324">
        <v>5</v>
      </c>
      <c r="E6324">
        <v>4320</v>
      </c>
      <c r="F6324">
        <v>374400</v>
      </c>
      <c r="G6324" s="1">
        <f t="shared" si="98"/>
        <v>37.44</v>
      </c>
    </row>
    <row r="6325" spans="1:7" x14ac:dyDescent="0.35">
      <c r="A6325" t="s">
        <v>1074</v>
      </c>
      <c r="B6325" t="s">
        <v>1154</v>
      </c>
      <c r="C6325" t="s">
        <v>1514</v>
      </c>
      <c r="D6325">
        <v>5</v>
      </c>
      <c r="E6325">
        <v>10980</v>
      </c>
      <c r="F6325">
        <v>879300</v>
      </c>
      <c r="G6325" s="1">
        <f t="shared" si="98"/>
        <v>87.93</v>
      </c>
    </row>
    <row r="6326" spans="1:7" x14ac:dyDescent="0.35">
      <c r="A6326" t="s">
        <v>1074</v>
      </c>
      <c r="B6326" t="s">
        <v>1154</v>
      </c>
      <c r="C6326" t="s">
        <v>1514</v>
      </c>
      <c r="D6326">
        <v>5</v>
      </c>
      <c r="E6326">
        <v>6180</v>
      </c>
      <c r="F6326">
        <v>351900</v>
      </c>
      <c r="G6326" s="1">
        <f t="shared" si="98"/>
        <v>35.19</v>
      </c>
    </row>
    <row r="6327" spans="1:7" x14ac:dyDescent="0.35">
      <c r="A6327" t="s">
        <v>1074</v>
      </c>
      <c r="B6327" t="s">
        <v>1154</v>
      </c>
      <c r="C6327" t="s">
        <v>1514</v>
      </c>
      <c r="D6327">
        <v>5</v>
      </c>
      <c r="E6327">
        <v>4260</v>
      </c>
      <c r="F6327">
        <v>201600</v>
      </c>
      <c r="G6327" s="1">
        <f t="shared" si="98"/>
        <v>20.16</v>
      </c>
    </row>
    <row r="6328" spans="1:7" x14ac:dyDescent="0.35">
      <c r="A6328" t="s">
        <v>1074</v>
      </c>
      <c r="B6328" t="s">
        <v>1154</v>
      </c>
      <c r="C6328" t="s">
        <v>1514</v>
      </c>
      <c r="D6328">
        <v>5</v>
      </c>
      <c r="E6328">
        <v>7020</v>
      </c>
      <c r="F6328">
        <v>345600</v>
      </c>
      <c r="G6328" s="1">
        <f t="shared" si="98"/>
        <v>34.56</v>
      </c>
    </row>
    <row r="6329" spans="1:7" x14ac:dyDescent="0.35">
      <c r="A6329" t="s">
        <v>1074</v>
      </c>
      <c r="B6329" t="s">
        <v>1154</v>
      </c>
      <c r="C6329" t="s">
        <v>1514</v>
      </c>
      <c r="D6329">
        <v>5</v>
      </c>
      <c r="E6329">
        <v>4020</v>
      </c>
      <c r="F6329">
        <v>195300</v>
      </c>
      <c r="G6329" s="1">
        <f t="shared" si="98"/>
        <v>19.53</v>
      </c>
    </row>
    <row r="6330" spans="1:7" x14ac:dyDescent="0.35">
      <c r="A6330" t="s">
        <v>1074</v>
      </c>
      <c r="B6330" t="s">
        <v>1154</v>
      </c>
      <c r="C6330" t="s">
        <v>1514</v>
      </c>
      <c r="D6330">
        <v>5</v>
      </c>
      <c r="E6330">
        <v>7320</v>
      </c>
      <c r="F6330">
        <v>419400</v>
      </c>
      <c r="G6330" s="1">
        <f t="shared" si="98"/>
        <v>41.94</v>
      </c>
    </row>
    <row r="6331" spans="1:7" x14ac:dyDescent="0.35">
      <c r="A6331" t="s">
        <v>1074</v>
      </c>
      <c r="B6331" t="s">
        <v>1154</v>
      </c>
      <c r="C6331" t="s">
        <v>1514</v>
      </c>
      <c r="D6331">
        <v>5</v>
      </c>
      <c r="E6331">
        <v>26160</v>
      </c>
      <c r="F6331">
        <v>1723500</v>
      </c>
      <c r="G6331" s="1">
        <f t="shared" si="98"/>
        <v>172.35</v>
      </c>
    </row>
    <row r="6332" spans="1:7" x14ac:dyDescent="0.35">
      <c r="A6332" t="s">
        <v>1074</v>
      </c>
      <c r="B6332" t="s">
        <v>1154</v>
      </c>
      <c r="C6332" t="s">
        <v>1514</v>
      </c>
      <c r="D6332">
        <v>5</v>
      </c>
      <c r="E6332">
        <v>3480</v>
      </c>
      <c r="F6332">
        <v>151200</v>
      </c>
      <c r="G6332" s="1">
        <f t="shared" si="98"/>
        <v>15.12</v>
      </c>
    </row>
    <row r="6333" spans="1:7" x14ac:dyDescent="0.35">
      <c r="A6333" t="s">
        <v>1074</v>
      </c>
      <c r="B6333" t="s">
        <v>1154</v>
      </c>
      <c r="C6333" t="s">
        <v>1514</v>
      </c>
      <c r="D6333">
        <v>5</v>
      </c>
      <c r="E6333">
        <v>5520</v>
      </c>
      <c r="F6333">
        <v>302400</v>
      </c>
      <c r="G6333" s="1">
        <f t="shared" si="98"/>
        <v>30.24</v>
      </c>
    </row>
    <row r="6334" spans="1:7" x14ac:dyDescent="0.35">
      <c r="A6334" t="s">
        <v>1074</v>
      </c>
      <c r="B6334" t="s">
        <v>1154</v>
      </c>
      <c r="C6334" t="s">
        <v>1514</v>
      </c>
      <c r="D6334">
        <v>5</v>
      </c>
      <c r="E6334">
        <v>8820</v>
      </c>
      <c r="F6334">
        <v>486000</v>
      </c>
      <c r="G6334" s="1">
        <f t="shared" si="98"/>
        <v>48.6</v>
      </c>
    </row>
    <row r="6335" spans="1:7" x14ac:dyDescent="0.35">
      <c r="A6335" t="s">
        <v>1074</v>
      </c>
      <c r="B6335" t="s">
        <v>1154</v>
      </c>
      <c r="C6335" t="s">
        <v>1514</v>
      </c>
      <c r="D6335">
        <v>5</v>
      </c>
      <c r="E6335">
        <v>5220</v>
      </c>
      <c r="F6335">
        <v>229500</v>
      </c>
      <c r="G6335" s="1">
        <f t="shared" si="98"/>
        <v>22.95</v>
      </c>
    </row>
    <row r="6336" spans="1:7" x14ac:dyDescent="0.35">
      <c r="A6336" t="s">
        <v>1074</v>
      </c>
      <c r="B6336" t="s">
        <v>1154</v>
      </c>
      <c r="C6336" t="s">
        <v>1514</v>
      </c>
      <c r="D6336">
        <v>5</v>
      </c>
      <c r="E6336">
        <v>5100</v>
      </c>
      <c r="F6336">
        <v>194400</v>
      </c>
      <c r="G6336" s="1">
        <f t="shared" si="98"/>
        <v>19.440000000000001</v>
      </c>
    </row>
    <row r="6337" spans="1:7" x14ac:dyDescent="0.35">
      <c r="A6337" t="s">
        <v>1074</v>
      </c>
      <c r="B6337" t="s">
        <v>1154</v>
      </c>
      <c r="C6337" t="s">
        <v>1514</v>
      </c>
      <c r="D6337">
        <v>5</v>
      </c>
      <c r="E6337">
        <v>3480</v>
      </c>
      <c r="F6337">
        <v>123300</v>
      </c>
      <c r="G6337" s="1">
        <f t="shared" si="98"/>
        <v>12.33</v>
      </c>
    </row>
    <row r="6338" spans="1:7" x14ac:dyDescent="0.35">
      <c r="A6338" t="s">
        <v>1074</v>
      </c>
      <c r="B6338" t="s">
        <v>1154</v>
      </c>
      <c r="C6338" t="s">
        <v>1514</v>
      </c>
      <c r="D6338">
        <v>5</v>
      </c>
      <c r="E6338">
        <v>4740</v>
      </c>
      <c r="F6338">
        <v>139500</v>
      </c>
      <c r="G6338" s="1">
        <f t="shared" si="98"/>
        <v>13.95</v>
      </c>
    </row>
    <row r="6339" spans="1:7" x14ac:dyDescent="0.35">
      <c r="A6339" t="s">
        <v>1074</v>
      </c>
      <c r="B6339" t="s">
        <v>1154</v>
      </c>
      <c r="C6339" t="s">
        <v>1514</v>
      </c>
      <c r="D6339">
        <v>5</v>
      </c>
      <c r="E6339">
        <v>2520</v>
      </c>
      <c r="F6339">
        <v>142200</v>
      </c>
      <c r="G6339" s="1">
        <f t="shared" ref="G6339:G6402" si="99">+F6339/10000</f>
        <v>14.22</v>
      </c>
    </row>
    <row r="6340" spans="1:7" x14ac:dyDescent="0.35">
      <c r="A6340" t="s">
        <v>1074</v>
      </c>
      <c r="B6340" t="s">
        <v>1154</v>
      </c>
      <c r="C6340" t="s">
        <v>1514</v>
      </c>
      <c r="D6340">
        <v>5</v>
      </c>
      <c r="E6340">
        <v>5880</v>
      </c>
      <c r="F6340">
        <v>261900</v>
      </c>
      <c r="G6340" s="1">
        <f t="shared" si="99"/>
        <v>26.19</v>
      </c>
    </row>
    <row r="6341" spans="1:7" x14ac:dyDescent="0.35">
      <c r="A6341" t="s">
        <v>1074</v>
      </c>
      <c r="B6341" t="s">
        <v>1154</v>
      </c>
      <c r="C6341" t="s">
        <v>1514</v>
      </c>
      <c r="D6341">
        <v>5</v>
      </c>
      <c r="E6341">
        <v>15180</v>
      </c>
      <c r="F6341">
        <v>3624300</v>
      </c>
      <c r="G6341" s="1">
        <f t="shared" si="99"/>
        <v>362.43</v>
      </c>
    </row>
    <row r="6342" spans="1:7" x14ac:dyDescent="0.35">
      <c r="A6342" t="s">
        <v>1074</v>
      </c>
      <c r="B6342" t="s">
        <v>1154</v>
      </c>
      <c r="C6342" t="s">
        <v>1514</v>
      </c>
      <c r="D6342">
        <v>5</v>
      </c>
      <c r="E6342">
        <v>34620</v>
      </c>
      <c r="F6342">
        <v>8661600</v>
      </c>
      <c r="G6342" s="1">
        <f t="shared" si="99"/>
        <v>866.16</v>
      </c>
    </row>
    <row r="6343" spans="1:7" x14ac:dyDescent="0.35">
      <c r="A6343" t="s">
        <v>1074</v>
      </c>
      <c r="B6343" t="s">
        <v>1154</v>
      </c>
      <c r="C6343" t="s">
        <v>1514</v>
      </c>
      <c r="D6343">
        <v>4</v>
      </c>
      <c r="E6343">
        <v>660</v>
      </c>
      <c r="F6343">
        <v>18000</v>
      </c>
      <c r="G6343" s="1">
        <f t="shared" si="99"/>
        <v>1.8</v>
      </c>
    </row>
    <row r="6344" spans="1:7" x14ac:dyDescent="0.35">
      <c r="A6344" t="s">
        <v>1074</v>
      </c>
      <c r="B6344" t="s">
        <v>1154</v>
      </c>
      <c r="C6344" t="s">
        <v>1514</v>
      </c>
      <c r="D6344">
        <v>4</v>
      </c>
      <c r="E6344">
        <v>540</v>
      </c>
      <c r="F6344">
        <v>9900</v>
      </c>
      <c r="G6344" s="1">
        <f t="shared" si="99"/>
        <v>0.99</v>
      </c>
    </row>
    <row r="6345" spans="1:7" x14ac:dyDescent="0.35">
      <c r="A6345" t="s">
        <v>1074</v>
      </c>
      <c r="B6345" t="s">
        <v>1154</v>
      </c>
      <c r="C6345" t="s">
        <v>1514</v>
      </c>
      <c r="D6345">
        <v>4</v>
      </c>
      <c r="E6345">
        <v>360</v>
      </c>
      <c r="F6345">
        <v>6300</v>
      </c>
      <c r="G6345" s="1">
        <f t="shared" si="99"/>
        <v>0.63</v>
      </c>
    </row>
    <row r="6346" spans="1:7" x14ac:dyDescent="0.35">
      <c r="A6346" t="s">
        <v>1074</v>
      </c>
      <c r="B6346" t="s">
        <v>1154</v>
      </c>
      <c r="C6346" t="s">
        <v>1514</v>
      </c>
      <c r="D6346">
        <v>4</v>
      </c>
      <c r="E6346">
        <v>300</v>
      </c>
      <c r="F6346">
        <v>3600</v>
      </c>
      <c r="G6346" s="1">
        <f t="shared" si="99"/>
        <v>0.36</v>
      </c>
    </row>
    <row r="6347" spans="1:7" x14ac:dyDescent="0.35">
      <c r="A6347" t="s">
        <v>1074</v>
      </c>
      <c r="B6347" t="s">
        <v>1154</v>
      </c>
      <c r="C6347" t="s">
        <v>1514</v>
      </c>
      <c r="D6347">
        <v>4</v>
      </c>
      <c r="E6347">
        <v>180</v>
      </c>
      <c r="F6347">
        <v>1800</v>
      </c>
      <c r="G6347" s="1">
        <f t="shared" si="99"/>
        <v>0.18</v>
      </c>
    </row>
    <row r="6348" spans="1:7" x14ac:dyDescent="0.35">
      <c r="A6348" t="s">
        <v>1074</v>
      </c>
      <c r="B6348" t="s">
        <v>1154</v>
      </c>
      <c r="C6348" t="s">
        <v>1514</v>
      </c>
      <c r="D6348">
        <v>4</v>
      </c>
      <c r="E6348">
        <v>300</v>
      </c>
      <c r="F6348">
        <v>3600</v>
      </c>
      <c r="G6348" s="1">
        <f t="shared" si="99"/>
        <v>0.36</v>
      </c>
    </row>
    <row r="6349" spans="1:7" x14ac:dyDescent="0.35">
      <c r="A6349" t="s">
        <v>1074</v>
      </c>
      <c r="B6349" t="s">
        <v>1154</v>
      </c>
      <c r="C6349" t="s">
        <v>1514</v>
      </c>
      <c r="D6349">
        <v>4</v>
      </c>
      <c r="E6349">
        <v>4200</v>
      </c>
      <c r="F6349">
        <v>143100</v>
      </c>
      <c r="G6349" s="1">
        <f t="shared" si="99"/>
        <v>14.31</v>
      </c>
    </row>
    <row r="6350" spans="1:7" x14ac:dyDescent="0.35">
      <c r="A6350" t="s">
        <v>1074</v>
      </c>
      <c r="B6350" t="s">
        <v>1154</v>
      </c>
      <c r="C6350" t="s">
        <v>1514</v>
      </c>
      <c r="D6350">
        <v>4</v>
      </c>
      <c r="E6350">
        <v>300</v>
      </c>
      <c r="F6350">
        <v>5400</v>
      </c>
      <c r="G6350" s="1">
        <f t="shared" si="99"/>
        <v>0.54</v>
      </c>
    </row>
    <row r="6351" spans="1:7" x14ac:dyDescent="0.35">
      <c r="A6351" t="s">
        <v>1074</v>
      </c>
      <c r="B6351" t="s">
        <v>1154</v>
      </c>
      <c r="C6351" t="s">
        <v>1514</v>
      </c>
      <c r="D6351">
        <v>4</v>
      </c>
      <c r="E6351">
        <v>3128.3471220000001</v>
      </c>
      <c r="F6351">
        <v>207837.91836800001</v>
      </c>
      <c r="G6351" s="1">
        <f t="shared" si="99"/>
        <v>20.783791836800003</v>
      </c>
    </row>
    <row r="6352" spans="1:7" x14ac:dyDescent="0.35">
      <c r="A6352" t="s">
        <v>1074</v>
      </c>
      <c r="B6352" t="s">
        <v>1154</v>
      </c>
      <c r="C6352" t="s">
        <v>1514</v>
      </c>
      <c r="D6352">
        <v>4</v>
      </c>
      <c r="E6352">
        <v>180</v>
      </c>
      <c r="F6352">
        <v>1800</v>
      </c>
      <c r="G6352" s="1">
        <f t="shared" si="99"/>
        <v>0.18</v>
      </c>
    </row>
    <row r="6353" spans="1:7" x14ac:dyDescent="0.35">
      <c r="A6353" t="s">
        <v>1074</v>
      </c>
      <c r="B6353" t="s">
        <v>1154</v>
      </c>
      <c r="C6353" t="s">
        <v>1514</v>
      </c>
      <c r="D6353">
        <v>4</v>
      </c>
      <c r="E6353">
        <v>1127.879107</v>
      </c>
      <c r="F6353">
        <v>31225.112753000001</v>
      </c>
      <c r="G6353" s="1">
        <f t="shared" si="99"/>
        <v>3.1225112752999999</v>
      </c>
    </row>
    <row r="6354" spans="1:7" x14ac:dyDescent="0.35">
      <c r="A6354" t="s">
        <v>1074</v>
      </c>
      <c r="B6354" t="s">
        <v>1154</v>
      </c>
      <c r="C6354" t="s">
        <v>1514</v>
      </c>
      <c r="D6354">
        <v>4</v>
      </c>
      <c r="E6354">
        <v>6060</v>
      </c>
      <c r="F6354">
        <v>292500</v>
      </c>
      <c r="G6354" s="1">
        <f t="shared" si="99"/>
        <v>29.25</v>
      </c>
    </row>
    <row r="6355" spans="1:7" x14ac:dyDescent="0.35">
      <c r="A6355" t="s">
        <v>1074</v>
      </c>
      <c r="B6355" t="s">
        <v>1154</v>
      </c>
      <c r="C6355" t="s">
        <v>1514</v>
      </c>
      <c r="D6355">
        <v>5</v>
      </c>
      <c r="E6355">
        <v>21300</v>
      </c>
      <c r="F6355">
        <v>1233000</v>
      </c>
      <c r="G6355" s="1">
        <f t="shared" si="99"/>
        <v>123.3</v>
      </c>
    </row>
    <row r="6356" spans="1:7" x14ac:dyDescent="0.35">
      <c r="A6356" t="s">
        <v>1074</v>
      </c>
      <c r="B6356" t="s">
        <v>1154</v>
      </c>
      <c r="C6356" t="s">
        <v>1514</v>
      </c>
      <c r="D6356">
        <v>4</v>
      </c>
      <c r="E6356">
        <v>3960</v>
      </c>
      <c r="F6356">
        <v>114300</v>
      </c>
      <c r="G6356" s="1">
        <f t="shared" si="99"/>
        <v>11.43</v>
      </c>
    </row>
    <row r="6357" spans="1:7" x14ac:dyDescent="0.35">
      <c r="A6357" t="s">
        <v>1074</v>
      </c>
      <c r="B6357" t="s">
        <v>1154</v>
      </c>
      <c r="C6357" t="s">
        <v>1514</v>
      </c>
      <c r="D6357">
        <v>4</v>
      </c>
      <c r="E6357">
        <v>1469.483815</v>
      </c>
      <c r="F6357">
        <v>69215.412257000004</v>
      </c>
      <c r="G6357" s="1">
        <f t="shared" si="99"/>
        <v>6.9215412257000004</v>
      </c>
    </row>
    <row r="6358" spans="1:7" x14ac:dyDescent="0.35">
      <c r="A6358" t="s">
        <v>1074</v>
      </c>
      <c r="B6358" t="s">
        <v>1154</v>
      </c>
      <c r="C6358" t="s">
        <v>1514</v>
      </c>
      <c r="D6358">
        <v>4</v>
      </c>
      <c r="E6358">
        <v>12300</v>
      </c>
      <c r="F6358">
        <v>654300</v>
      </c>
      <c r="G6358" s="1">
        <f t="shared" si="99"/>
        <v>65.430000000000007</v>
      </c>
    </row>
    <row r="6359" spans="1:7" x14ac:dyDescent="0.35">
      <c r="A6359" t="s">
        <v>1074</v>
      </c>
      <c r="B6359" t="s">
        <v>1154</v>
      </c>
      <c r="C6359" t="s">
        <v>1514</v>
      </c>
      <c r="D6359">
        <v>4</v>
      </c>
      <c r="E6359">
        <v>2923.9736509999998</v>
      </c>
      <c r="F6359">
        <v>73454.675864999997</v>
      </c>
      <c r="G6359" s="1">
        <f t="shared" si="99"/>
        <v>7.3454675864999999</v>
      </c>
    </row>
    <row r="6360" spans="1:7" x14ac:dyDescent="0.35">
      <c r="A6360" t="s">
        <v>1074</v>
      </c>
      <c r="B6360" t="s">
        <v>1154</v>
      </c>
      <c r="C6360" t="s">
        <v>1514</v>
      </c>
      <c r="D6360">
        <v>4</v>
      </c>
      <c r="E6360">
        <v>939.46440199999995</v>
      </c>
      <c r="F6360">
        <v>13742.191833000001</v>
      </c>
      <c r="G6360" s="1">
        <f t="shared" si="99"/>
        <v>1.3742191833000001</v>
      </c>
    </row>
    <row r="6361" spans="1:7" x14ac:dyDescent="0.35">
      <c r="A6361" t="s">
        <v>1074</v>
      </c>
      <c r="B6361" t="s">
        <v>1154</v>
      </c>
      <c r="C6361" t="s">
        <v>1514</v>
      </c>
      <c r="D6361">
        <v>4</v>
      </c>
      <c r="E6361">
        <v>1634.731004</v>
      </c>
      <c r="F6361">
        <v>45839.833185000003</v>
      </c>
      <c r="G6361" s="1">
        <f t="shared" si="99"/>
        <v>4.5839833185000005</v>
      </c>
    </row>
    <row r="6362" spans="1:7" x14ac:dyDescent="0.35">
      <c r="A6362" t="s">
        <v>1074</v>
      </c>
      <c r="B6362" t="s">
        <v>1154</v>
      </c>
      <c r="C6362" t="s">
        <v>1514</v>
      </c>
      <c r="D6362">
        <v>4</v>
      </c>
      <c r="E6362">
        <v>7020</v>
      </c>
      <c r="F6362">
        <v>465300</v>
      </c>
      <c r="G6362" s="1">
        <f t="shared" si="99"/>
        <v>46.53</v>
      </c>
    </row>
    <row r="6363" spans="1:7" x14ac:dyDescent="0.35">
      <c r="A6363" t="s">
        <v>1074</v>
      </c>
      <c r="B6363" t="s">
        <v>1154</v>
      </c>
      <c r="C6363" t="s">
        <v>1514</v>
      </c>
      <c r="D6363">
        <v>4</v>
      </c>
      <c r="E6363">
        <v>2749.1626740000002</v>
      </c>
      <c r="F6363">
        <v>117646.427847</v>
      </c>
      <c r="G6363" s="1">
        <f t="shared" si="99"/>
        <v>11.764642784699999</v>
      </c>
    </row>
    <row r="6364" spans="1:7" x14ac:dyDescent="0.35">
      <c r="A6364" t="s">
        <v>1074</v>
      </c>
      <c r="B6364" t="s">
        <v>1154</v>
      </c>
      <c r="C6364" t="s">
        <v>1514</v>
      </c>
      <c r="D6364">
        <v>4</v>
      </c>
      <c r="E6364">
        <v>3720</v>
      </c>
      <c r="F6364">
        <v>188100</v>
      </c>
      <c r="G6364" s="1">
        <f t="shared" si="99"/>
        <v>18.809999999999999</v>
      </c>
    </row>
    <row r="6365" spans="1:7" x14ac:dyDescent="0.35">
      <c r="A6365" t="s">
        <v>1074</v>
      </c>
      <c r="B6365" t="s">
        <v>1154</v>
      </c>
      <c r="C6365" t="s">
        <v>1514</v>
      </c>
      <c r="D6365">
        <v>5</v>
      </c>
      <c r="E6365">
        <v>11940</v>
      </c>
      <c r="F6365">
        <v>1010700</v>
      </c>
      <c r="G6365" s="1">
        <f t="shared" si="99"/>
        <v>101.07</v>
      </c>
    </row>
    <row r="6366" spans="1:7" x14ac:dyDescent="0.35">
      <c r="A6366" t="s">
        <v>1074</v>
      </c>
      <c r="B6366" t="s">
        <v>1154</v>
      </c>
      <c r="C6366" t="s">
        <v>1514</v>
      </c>
      <c r="D6366">
        <v>5</v>
      </c>
      <c r="E6366">
        <v>2940</v>
      </c>
      <c r="F6366">
        <v>123300</v>
      </c>
      <c r="G6366" s="1">
        <f t="shared" si="99"/>
        <v>12.33</v>
      </c>
    </row>
    <row r="6367" spans="1:7" x14ac:dyDescent="0.35">
      <c r="A6367" t="s">
        <v>1074</v>
      </c>
      <c r="B6367" t="s">
        <v>1154</v>
      </c>
      <c r="C6367" t="s">
        <v>1514</v>
      </c>
      <c r="D6367">
        <v>4</v>
      </c>
      <c r="E6367">
        <v>120</v>
      </c>
      <c r="F6367">
        <v>900</v>
      </c>
      <c r="G6367" s="1">
        <f t="shared" si="99"/>
        <v>0.09</v>
      </c>
    </row>
    <row r="6368" spans="1:7" x14ac:dyDescent="0.35">
      <c r="A6368" t="s">
        <v>1074</v>
      </c>
      <c r="B6368" t="s">
        <v>1154</v>
      </c>
      <c r="C6368" t="s">
        <v>1514</v>
      </c>
      <c r="D6368">
        <v>4</v>
      </c>
      <c r="E6368">
        <v>180</v>
      </c>
      <c r="F6368">
        <v>1800</v>
      </c>
      <c r="G6368" s="1">
        <f t="shared" si="99"/>
        <v>0.18</v>
      </c>
    </row>
    <row r="6369" spans="1:7" x14ac:dyDescent="0.35">
      <c r="A6369" t="s">
        <v>1074</v>
      </c>
      <c r="B6369" t="s">
        <v>1154</v>
      </c>
      <c r="C6369" t="s">
        <v>1514</v>
      </c>
      <c r="D6369">
        <v>5</v>
      </c>
      <c r="E6369">
        <v>600</v>
      </c>
      <c r="F6369">
        <v>12600</v>
      </c>
      <c r="G6369" s="1">
        <f t="shared" si="99"/>
        <v>1.26</v>
      </c>
    </row>
    <row r="6370" spans="1:7" x14ac:dyDescent="0.35">
      <c r="A6370" t="s">
        <v>1074</v>
      </c>
      <c r="B6370" t="s">
        <v>1154</v>
      </c>
      <c r="C6370" t="s">
        <v>1514</v>
      </c>
      <c r="D6370">
        <v>4</v>
      </c>
      <c r="E6370">
        <v>9300.1518639999995</v>
      </c>
      <c r="F6370">
        <v>372706.08714800002</v>
      </c>
      <c r="G6370" s="1">
        <f t="shared" si="99"/>
        <v>37.270608714800005</v>
      </c>
    </row>
    <row r="6371" spans="1:7" x14ac:dyDescent="0.35">
      <c r="A6371" t="s">
        <v>1074</v>
      </c>
      <c r="B6371" t="s">
        <v>1154</v>
      </c>
      <c r="C6371" t="s">
        <v>1514</v>
      </c>
      <c r="D6371">
        <v>5</v>
      </c>
      <c r="E6371">
        <v>120</v>
      </c>
      <c r="F6371">
        <v>900</v>
      </c>
      <c r="G6371" s="1">
        <f t="shared" si="99"/>
        <v>0.09</v>
      </c>
    </row>
    <row r="6372" spans="1:7" x14ac:dyDescent="0.35">
      <c r="A6372" t="s">
        <v>1074</v>
      </c>
      <c r="B6372" t="s">
        <v>1154</v>
      </c>
      <c r="C6372" t="s">
        <v>1514</v>
      </c>
      <c r="D6372">
        <v>4</v>
      </c>
      <c r="E6372">
        <v>120</v>
      </c>
      <c r="F6372">
        <v>900</v>
      </c>
      <c r="G6372" s="1">
        <f t="shared" si="99"/>
        <v>0.09</v>
      </c>
    </row>
    <row r="6373" spans="1:7" x14ac:dyDescent="0.35">
      <c r="A6373" t="s">
        <v>1074</v>
      </c>
      <c r="B6373" t="s">
        <v>1154</v>
      </c>
      <c r="C6373" t="s">
        <v>1514</v>
      </c>
      <c r="D6373">
        <v>5</v>
      </c>
      <c r="E6373">
        <v>120</v>
      </c>
      <c r="F6373">
        <v>900</v>
      </c>
      <c r="G6373" s="1">
        <f t="shared" si="99"/>
        <v>0.09</v>
      </c>
    </row>
    <row r="6374" spans="1:7" x14ac:dyDescent="0.35">
      <c r="A6374" t="s">
        <v>1074</v>
      </c>
      <c r="B6374" t="s">
        <v>1154</v>
      </c>
      <c r="C6374" t="s">
        <v>1514</v>
      </c>
      <c r="D6374">
        <v>4</v>
      </c>
      <c r="E6374">
        <v>20799.333860999999</v>
      </c>
      <c r="F6374">
        <v>2184960.5961059998</v>
      </c>
      <c r="G6374" s="1">
        <f t="shared" si="99"/>
        <v>218.49605961059999</v>
      </c>
    </row>
    <row r="6375" spans="1:7" x14ac:dyDescent="0.35">
      <c r="A6375" t="s">
        <v>1074</v>
      </c>
      <c r="B6375" t="s">
        <v>1154</v>
      </c>
      <c r="C6375" t="s">
        <v>1514</v>
      </c>
      <c r="D6375">
        <v>5</v>
      </c>
      <c r="E6375">
        <v>120</v>
      </c>
      <c r="F6375">
        <v>900</v>
      </c>
      <c r="G6375" s="1">
        <f t="shared" si="99"/>
        <v>0.09</v>
      </c>
    </row>
    <row r="6376" spans="1:7" x14ac:dyDescent="0.35">
      <c r="A6376" t="s">
        <v>1074</v>
      </c>
      <c r="B6376" t="s">
        <v>1154</v>
      </c>
      <c r="C6376" t="s">
        <v>1514</v>
      </c>
      <c r="D6376">
        <v>5</v>
      </c>
      <c r="E6376">
        <v>6240</v>
      </c>
      <c r="F6376">
        <v>236700</v>
      </c>
      <c r="G6376" s="1">
        <f t="shared" si="99"/>
        <v>23.67</v>
      </c>
    </row>
    <row r="6377" spans="1:7" x14ac:dyDescent="0.35">
      <c r="A6377" t="s">
        <v>1074</v>
      </c>
      <c r="B6377" t="s">
        <v>1154</v>
      </c>
      <c r="C6377" t="s">
        <v>1514</v>
      </c>
      <c r="D6377">
        <v>4</v>
      </c>
      <c r="E6377">
        <v>4020</v>
      </c>
      <c r="F6377">
        <v>280800</v>
      </c>
      <c r="G6377" s="1">
        <f t="shared" si="99"/>
        <v>28.08</v>
      </c>
    </row>
    <row r="6378" spans="1:7" x14ac:dyDescent="0.35">
      <c r="A6378" t="s">
        <v>1074</v>
      </c>
      <c r="B6378" t="s">
        <v>1154</v>
      </c>
      <c r="C6378" t="s">
        <v>1514</v>
      </c>
      <c r="D6378">
        <v>4</v>
      </c>
      <c r="E6378">
        <v>480</v>
      </c>
      <c r="F6378">
        <v>7200</v>
      </c>
      <c r="G6378" s="1">
        <f t="shared" si="99"/>
        <v>0.72</v>
      </c>
    </row>
    <row r="6379" spans="1:7" x14ac:dyDescent="0.35">
      <c r="A6379" t="s">
        <v>1074</v>
      </c>
      <c r="B6379" t="s">
        <v>1154</v>
      </c>
      <c r="C6379" t="s">
        <v>1514</v>
      </c>
      <c r="D6379">
        <v>4</v>
      </c>
      <c r="E6379">
        <v>10800</v>
      </c>
      <c r="F6379">
        <v>436500</v>
      </c>
      <c r="G6379" s="1">
        <f t="shared" si="99"/>
        <v>43.65</v>
      </c>
    </row>
    <row r="6380" spans="1:7" x14ac:dyDescent="0.35">
      <c r="A6380" t="s">
        <v>1074</v>
      </c>
      <c r="B6380" t="s">
        <v>1154</v>
      </c>
      <c r="C6380" t="s">
        <v>1514</v>
      </c>
      <c r="D6380">
        <v>5</v>
      </c>
      <c r="E6380">
        <v>900</v>
      </c>
      <c r="F6380">
        <v>27000</v>
      </c>
      <c r="G6380" s="1">
        <f t="shared" si="99"/>
        <v>2.7</v>
      </c>
    </row>
    <row r="6381" spans="1:7" x14ac:dyDescent="0.35">
      <c r="A6381" t="s">
        <v>1074</v>
      </c>
      <c r="B6381" t="s">
        <v>1154</v>
      </c>
      <c r="C6381" t="s">
        <v>1514</v>
      </c>
      <c r="D6381">
        <v>5</v>
      </c>
      <c r="E6381">
        <v>4260</v>
      </c>
      <c r="F6381">
        <v>138600</v>
      </c>
      <c r="G6381" s="1">
        <f t="shared" si="99"/>
        <v>13.86</v>
      </c>
    </row>
    <row r="6382" spans="1:7" x14ac:dyDescent="0.35">
      <c r="A6382" t="s">
        <v>1074</v>
      </c>
      <c r="B6382" t="s">
        <v>1154</v>
      </c>
      <c r="C6382" t="s">
        <v>1514</v>
      </c>
      <c r="D6382">
        <v>4</v>
      </c>
      <c r="E6382">
        <v>4260</v>
      </c>
      <c r="F6382">
        <v>180000</v>
      </c>
      <c r="G6382" s="1">
        <f t="shared" si="99"/>
        <v>18</v>
      </c>
    </row>
    <row r="6383" spans="1:7" x14ac:dyDescent="0.35">
      <c r="A6383" t="s">
        <v>1074</v>
      </c>
      <c r="B6383" t="s">
        <v>1154</v>
      </c>
      <c r="C6383" t="s">
        <v>1514</v>
      </c>
      <c r="D6383">
        <v>4</v>
      </c>
      <c r="E6383">
        <v>180</v>
      </c>
      <c r="F6383">
        <v>1800</v>
      </c>
      <c r="G6383" s="1">
        <f t="shared" si="99"/>
        <v>0.18</v>
      </c>
    </row>
    <row r="6384" spans="1:7" x14ac:dyDescent="0.35">
      <c r="A6384" t="s">
        <v>1074</v>
      </c>
      <c r="B6384" t="s">
        <v>1154</v>
      </c>
      <c r="C6384" t="s">
        <v>1514</v>
      </c>
      <c r="D6384">
        <v>4</v>
      </c>
      <c r="E6384">
        <v>2340</v>
      </c>
      <c r="F6384">
        <v>90900</v>
      </c>
      <c r="G6384" s="1">
        <f t="shared" si="99"/>
        <v>9.09</v>
      </c>
    </row>
    <row r="6385" spans="1:7" x14ac:dyDescent="0.35">
      <c r="A6385" t="s">
        <v>1074</v>
      </c>
      <c r="B6385" t="s">
        <v>1154</v>
      </c>
      <c r="C6385" t="s">
        <v>1514</v>
      </c>
      <c r="D6385">
        <v>5</v>
      </c>
      <c r="E6385">
        <v>120</v>
      </c>
      <c r="F6385">
        <v>900</v>
      </c>
      <c r="G6385" s="1">
        <f t="shared" si="99"/>
        <v>0.09</v>
      </c>
    </row>
    <row r="6386" spans="1:7" x14ac:dyDescent="0.35">
      <c r="A6386" t="s">
        <v>1074</v>
      </c>
      <c r="B6386" t="s">
        <v>1154</v>
      </c>
      <c r="C6386" t="s">
        <v>1514</v>
      </c>
      <c r="D6386">
        <v>4</v>
      </c>
      <c r="E6386">
        <v>1020</v>
      </c>
      <c r="F6386">
        <v>27900</v>
      </c>
      <c r="G6386" s="1">
        <f t="shared" si="99"/>
        <v>2.79</v>
      </c>
    </row>
    <row r="6387" spans="1:7" x14ac:dyDescent="0.35">
      <c r="A6387" t="s">
        <v>1074</v>
      </c>
      <c r="B6387" t="s">
        <v>1154</v>
      </c>
      <c r="C6387" t="s">
        <v>1514</v>
      </c>
      <c r="D6387">
        <v>4</v>
      </c>
      <c r="E6387">
        <v>2700</v>
      </c>
      <c r="F6387">
        <v>190800</v>
      </c>
      <c r="G6387" s="1">
        <f t="shared" si="99"/>
        <v>19.079999999999998</v>
      </c>
    </row>
    <row r="6388" spans="1:7" x14ac:dyDescent="0.35">
      <c r="A6388" t="s">
        <v>1074</v>
      </c>
      <c r="B6388" t="s">
        <v>1154</v>
      </c>
      <c r="C6388" t="s">
        <v>1514</v>
      </c>
      <c r="D6388">
        <v>5</v>
      </c>
      <c r="E6388">
        <v>2400</v>
      </c>
      <c r="F6388">
        <v>126900</v>
      </c>
      <c r="G6388" s="1">
        <f t="shared" si="99"/>
        <v>12.69</v>
      </c>
    </row>
    <row r="6389" spans="1:7" x14ac:dyDescent="0.35">
      <c r="A6389" t="s">
        <v>1074</v>
      </c>
      <c r="B6389" t="s">
        <v>1154</v>
      </c>
      <c r="C6389" t="s">
        <v>1514</v>
      </c>
      <c r="D6389">
        <v>5</v>
      </c>
      <c r="E6389">
        <v>120</v>
      </c>
      <c r="F6389">
        <v>900</v>
      </c>
      <c r="G6389" s="1">
        <f t="shared" si="99"/>
        <v>0.09</v>
      </c>
    </row>
    <row r="6390" spans="1:7" x14ac:dyDescent="0.35">
      <c r="A6390" t="s">
        <v>1074</v>
      </c>
      <c r="B6390" t="s">
        <v>1154</v>
      </c>
      <c r="C6390" t="s">
        <v>1514</v>
      </c>
      <c r="D6390">
        <v>4</v>
      </c>
      <c r="E6390">
        <v>120</v>
      </c>
      <c r="F6390">
        <v>900</v>
      </c>
      <c r="G6390" s="1">
        <f t="shared" si="99"/>
        <v>0.09</v>
      </c>
    </row>
    <row r="6391" spans="1:7" x14ac:dyDescent="0.35">
      <c r="A6391" t="s">
        <v>1074</v>
      </c>
      <c r="B6391" t="s">
        <v>1154</v>
      </c>
      <c r="C6391" t="s">
        <v>1514</v>
      </c>
      <c r="D6391">
        <v>4</v>
      </c>
      <c r="E6391">
        <v>600</v>
      </c>
      <c r="F6391">
        <v>9900</v>
      </c>
      <c r="G6391" s="1">
        <f t="shared" si="99"/>
        <v>0.99</v>
      </c>
    </row>
    <row r="6392" spans="1:7" x14ac:dyDescent="0.35">
      <c r="A6392" t="s">
        <v>1074</v>
      </c>
      <c r="B6392" t="s">
        <v>1154</v>
      </c>
      <c r="C6392" t="s">
        <v>1514</v>
      </c>
      <c r="D6392">
        <v>5</v>
      </c>
      <c r="E6392">
        <v>16020</v>
      </c>
      <c r="F6392">
        <v>1517400</v>
      </c>
      <c r="G6392" s="1">
        <f t="shared" si="99"/>
        <v>151.74</v>
      </c>
    </row>
    <row r="6393" spans="1:7" x14ac:dyDescent="0.35">
      <c r="A6393" t="s">
        <v>1074</v>
      </c>
      <c r="B6393" t="s">
        <v>1154</v>
      </c>
      <c r="C6393" t="s">
        <v>1514</v>
      </c>
      <c r="D6393">
        <v>4</v>
      </c>
      <c r="E6393">
        <v>30420</v>
      </c>
      <c r="F6393">
        <v>4665600</v>
      </c>
      <c r="G6393" s="1">
        <f t="shared" si="99"/>
        <v>466.56</v>
      </c>
    </row>
    <row r="6394" spans="1:7" x14ac:dyDescent="0.35">
      <c r="A6394" t="s">
        <v>1074</v>
      </c>
      <c r="B6394" t="s">
        <v>1154</v>
      </c>
      <c r="C6394" t="s">
        <v>1514</v>
      </c>
      <c r="D6394">
        <v>5</v>
      </c>
      <c r="E6394">
        <v>9540</v>
      </c>
      <c r="F6394">
        <v>505800</v>
      </c>
      <c r="G6394" s="1">
        <f t="shared" si="99"/>
        <v>50.58</v>
      </c>
    </row>
    <row r="6395" spans="1:7" x14ac:dyDescent="0.35">
      <c r="A6395" t="s">
        <v>1074</v>
      </c>
      <c r="B6395" t="s">
        <v>1154</v>
      </c>
      <c r="C6395" t="s">
        <v>1514</v>
      </c>
      <c r="D6395">
        <v>5</v>
      </c>
      <c r="E6395">
        <v>120</v>
      </c>
      <c r="F6395">
        <v>900</v>
      </c>
      <c r="G6395" s="1">
        <f t="shared" si="99"/>
        <v>0.09</v>
      </c>
    </row>
    <row r="6396" spans="1:7" x14ac:dyDescent="0.35">
      <c r="A6396" t="s">
        <v>1074</v>
      </c>
      <c r="B6396" t="s">
        <v>1154</v>
      </c>
      <c r="C6396" t="s">
        <v>1514</v>
      </c>
      <c r="D6396">
        <v>4</v>
      </c>
      <c r="E6396">
        <v>120</v>
      </c>
      <c r="F6396">
        <v>900</v>
      </c>
      <c r="G6396" s="1">
        <f t="shared" si="99"/>
        <v>0.09</v>
      </c>
    </row>
    <row r="6397" spans="1:7" x14ac:dyDescent="0.35">
      <c r="A6397" t="s">
        <v>1074</v>
      </c>
      <c r="B6397" t="s">
        <v>1154</v>
      </c>
      <c r="C6397" t="s">
        <v>1514</v>
      </c>
      <c r="D6397">
        <v>5</v>
      </c>
      <c r="E6397">
        <v>3300</v>
      </c>
      <c r="F6397">
        <v>137700</v>
      </c>
      <c r="G6397" s="1">
        <f t="shared" si="99"/>
        <v>13.77</v>
      </c>
    </row>
    <row r="6398" spans="1:7" x14ac:dyDescent="0.35">
      <c r="A6398" t="s">
        <v>1074</v>
      </c>
      <c r="B6398" t="s">
        <v>1154</v>
      </c>
      <c r="C6398" t="s">
        <v>1514</v>
      </c>
      <c r="D6398">
        <v>5</v>
      </c>
      <c r="E6398">
        <v>15000</v>
      </c>
      <c r="F6398">
        <v>859500</v>
      </c>
      <c r="G6398" s="1">
        <f t="shared" si="99"/>
        <v>85.95</v>
      </c>
    </row>
    <row r="6399" spans="1:7" x14ac:dyDescent="0.35">
      <c r="A6399" t="s">
        <v>1074</v>
      </c>
      <c r="B6399" t="s">
        <v>1154</v>
      </c>
      <c r="C6399" t="s">
        <v>1514</v>
      </c>
      <c r="D6399">
        <v>5</v>
      </c>
      <c r="E6399">
        <v>4140</v>
      </c>
      <c r="F6399">
        <v>288900</v>
      </c>
      <c r="G6399" s="1">
        <f t="shared" si="99"/>
        <v>28.89</v>
      </c>
    </row>
    <row r="6400" spans="1:7" x14ac:dyDescent="0.35">
      <c r="A6400" t="s">
        <v>1074</v>
      </c>
      <c r="B6400" t="s">
        <v>1154</v>
      </c>
      <c r="C6400" t="s">
        <v>1514</v>
      </c>
      <c r="D6400">
        <v>5</v>
      </c>
      <c r="E6400">
        <v>120</v>
      </c>
      <c r="F6400">
        <v>900</v>
      </c>
      <c r="G6400" s="1">
        <f t="shared" si="99"/>
        <v>0.09</v>
      </c>
    </row>
    <row r="6401" spans="1:7" x14ac:dyDescent="0.35">
      <c r="A6401" t="s">
        <v>1074</v>
      </c>
      <c r="B6401" t="s">
        <v>1154</v>
      </c>
      <c r="C6401" t="s">
        <v>1514</v>
      </c>
      <c r="D6401">
        <v>5</v>
      </c>
      <c r="E6401">
        <v>6180</v>
      </c>
      <c r="F6401">
        <v>776700</v>
      </c>
      <c r="G6401" s="1">
        <f t="shared" si="99"/>
        <v>77.67</v>
      </c>
    </row>
    <row r="6402" spans="1:7" x14ac:dyDescent="0.35">
      <c r="A6402" t="s">
        <v>1074</v>
      </c>
      <c r="B6402" t="s">
        <v>1154</v>
      </c>
      <c r="C6402" t="s">
        <v>1514</v>
      </c>
      <c r="D6402">
        <v>5</v>
      </c>
      <c r="E6402">
        <v>1380</v>
      </c>
      <c r="F6402">
        <v>32400</v>
      </c>
      <c r="G6402" s="1">
        <f t="shared" si="99"/>
        <v>3.24</v>
      </c>
    </row>
    <row r="6403" spans="1:7" x14ac:dyDescent="0.35">
      <c r="A6403" t="s">
        <v>1074</v>
      </c>
      <c r="B6403" t="s">
        <v>1154</v>
      </c>
      <c r="C6403" t="s">
        <v>1514</v>
      </c>
      <c r="D6403">
        <v>5</v>
      </c>
      <c r="E6403">
        <v>14940</v>
      </c>
      <c r="F6403">
        <v>1249200</v>
      </c>
      <c r="G6403" s="1">
        <f t="shared" ref="G6403:G6466" si="100">+F6403/10000</f>
        <v>124.92</v>
      </c>
    </row>
    <row r="6404" spans="1:7" x14ac:dyDescent="0.35">
      <c r="A6404" t="s">
        <v>1074</v>
      </c>
      <c r="B6404" t="s">
        <v>1154</v>
      </c>
      <c r="C6404" t="s">
        <v>1514</v>
      </c>
      <c r="D6404">
        <v>5</v>
      </c>
      <c r="E6404">
        <v>7283.153429</v>
      </c>
      <c r="F6404">
        <v>640063.872019</v>
      </c>
      <c r="G6404" s="1">
        <f t="shared" si="100"/>
        <v>64.006387201899997</v>
      </c>
    </row>
    <row r="6405" spans="1:7" x14ac:dyDescent="0.35">
      <c r="A6405" t="s">
        <v>1074</v>
      </c>
      <c r="B6405" t="s">
        <v>1154</v>
      </c>
      <c r="C6405" t="s">
        <v>1514</v>
      </c>
      <c r="D6405">
        <v>5</v>
      </c>
      <c r="E6405">
        <v>11280</v>
      </c>
      <c r="F6405">
        <v>741600</v>
      </c>
      <c r="G6405" s="1">
        <f t="shared" si="100"/>
        <v>74.16</v>
      </c>
    </row>
    <row r="6406" spans="1:7" x14ac:dyDescent="0.35">
      <c r="A6406" t="s">
        <v>1074</v>
      </c>
      <c r="B6406" t="s">
        <v>1154</v>
      </c>
      <c r="C6406" t="s">
        <v>1514</v>
      </c>
      <c r="D6406">
        <v>5</v>
      </c>
      <c r="E6406">
        <v>15060</v>
      </c>
      <c r="F6406">
        <v>2030400</v>
      </c>
      <c r="G6406" s="1">
        <f t="shared" si="100"/>
        <v>203.04</v>
      </c>
    </row>
    <row r="6407" spans="1:7" x14ac:dyDescent="0.35">
      <c r="A6407" t="s">
        <v>1074</v>
      </c>
      <c r="B6407" t="s">
        <v>1154</v>
      </c>
      <c r="C6407" t="s">
        <v>1514</v>
      </c>
      <c r="D6407">
        <v>5</v>
      </c>
      <c r="E6407">
        <v>7800</v>
      </c>
      <c r="F6407">
        <v>664200</v>
      </c>
      <c r="G6407" s="1">
        <f t="shared" si="100"/>
        <v>66.42</v>
      </c>
    </row>
    <row r="6408" spans="1:7" x14ac:dyDescent="0.35">
      <c r="A6408" t="s">
        <v>1074</v>
      </c>
      <c r="B6408" t="s">
        <v>1154</v>
      </c>
      <c r="C6408" t="s">
        <v>1514</v>
      </c>
      <c r="D6408">
        <v>5</v>
      </c>
      <c r="E6408">
        <v>47940</v>
      </c>
      <c r="F6408">
        <v>7179300</v>
      </c>
      <c r="G6408" s="1">
        <f t="shared" si="100"/>
        <v>717.93</v>
      </c>
    </row>
    <row r="6409" spans="1:7" x14ac:dyDescent="0.35">
      <c r="A6409" t="s">
        <v>1074</v>
      </c>
      <c r="B6409" t="s">
        <v>1154</v>
      </c>
      <c r="C6409" t="s">
        <v>1514</v>
      </c>
      <c r="D6409">
        <v>5</v>
      </c>
      <c r="E6409">
        <v>15480</v>
      </c>
      <c r="F6409">
        <v>1416600</v>
      </c>
      <c r="G6409" s="1">
        <f t="shared" si="100"/>
        <v>141.66</v>
      </c>
    </row>
    <row r="6410" spans="1:7" x14ac:dyDescent="0.35">
      <c r="A6410" t="s">
        <v>1074</v>
      </c>
      <c r="B6410" t="s">
        <v>1154</v>
      </c>
      <c r="C6410" t="s">
        <v>1514</v>
      </c>
      <c r="D6410">
        <v>5</v>
      </c>
      <c r="E6410">
        <v>5820</v>
      </c>
      <c r="F6410">
        <v>509400</v>
      </c>
      <c r="G6410" s="1">
        <f t="shared" si="100"/>
        <v>50.94</v>
      </c>
    </row>
    <row r="6411" spans="1:7" x14ac:dyDescent="0.35">
      <c r="A6411" t="s">
        <v>1074</v>
      </c>
      <c r="B6411" t="s">
        <v>1154</v>
      </c>
      <c r="C6411" t="s">
        <v>1514</v>
      </c>
      <c r="D6411">
        <v>5</v>
      </c>
      <c r="E6411">
        <v>21540</v>
      </c>
      <c r="F6411">
        <v>7142400</v>
      </c>
      <c r="G6411" s="1">
        <f t="shared" si="100"/>
        <v>714.24</v>
      </c>
    </row>
    <row r="6412" spans="1:7" x14ac:dyDescent="0.35">
      <c r="A6412" t="s">
        <v>1074</v>
      </c>
      <c r="B6412" t="s">
        <v>1154</v>
      </c>
      <c r="C6412" t="s">
        <v>1514</v>
      </c>
      <c r="D6412">
        <v>5</v>
      </c>
      <c r="E6412">
        <v>86400</v>
      </c>
      <c r="F6412">
        <v>15934500</v>
      </c>
      <c r="G6412" s="1">
        <f t="shared" si="100"/>
        <v>1593.45</v>
      </c>
    </row>
    <row r="6413" spans="1:7" x14ac:dyDescent="0.35">
      <c r="A6413" t="s">
        <v>1074</v>
      </c>
      <c r="B6413" t="s">
        <v>1154</v>
      </c>
      <c r="C6413" t="s">
        <v>1514</v>
      </c>
      <c r="D6413">
        <v>5</v>
      </c>
      <c r="E6413">
        <v>2340</v>
      </c>
      <c r="F6413">
        <v>108000</v>
      </c>
      <c r="G6413" s="1">
        <f t="shared" si="100"/>
        <v>10.8</v>
      </c>
    </row>
    <row r="6414" spans="1:7" x14ac:dyDescent="0.35">
      <c r="A6414" t="s">
        <v>1074</v>
      </c>
      <c r="B6414" t="s">
        <v>1154</v>
      </c>
      <c r="C6414" t="s">
        <v>1514</v>
      </c>
      <c r="D6414">
        <v>5</v>
      </c>
      <c r="E6414">
        <v>23580</v>
      </c>
      <c r="F6414">
        <v>7040700</v>
      </c>
      <c r="G6414" s="1">
        <f t="shared" si="100"/>
        <v>704.07</v>
      </c>
    </row>
    <row r="6415" spans="1:7" x14ac:dyDescent="0.35">
      <c r="A6415" t="s">
        <v>1074</v>
      </c>
      <c r="B6415" t="s">
        <v>1154</v>
      </c>
      <c r="C6415" t="s">
        <v>1514</v>
      </c>
      <c r="D6415">
        <v>5</v>
      </c>
      <c r="E6415">
        <v>562.35643100000004</v>
      </c>
      <c r="F6415">
        <v>7893.228983</v>
      </c>
      <c r="G6415" s="1">
        <f t="shared" si="100"/>
        <v>0.78932289830000002</v>
      </c>
    </row>
    <row r="6416" spans="1:7" x14ac:dyDescent="0.35">
      <c r="A6416" t="s">
        <v>1074</v>
      </c>
      <c r="B6416" t="s">
        <v>1154</v>
      </c>
      <c r="C6416" t="s">
        <v>1514</v>
      </c>
      <c r="D6416">
        <v>4</v>
      </c>
      <c r="E6416">
        <v>1618369.2360340001</v>
      </c>
      <c r="F6416">
        <v>4683151673.0677795</v>
      </c>
      <c r="G6416" s="1">
        <f t="shared" si="100"/>
        <v>468315.16730677796</v>
      </c>
    </row>
    <row r="6417" spans="1:7" x14ac:dyDescent="0.35">
      <c r="A6417" t="s">
        <v>1074</v>
      </c>
      <c r="B6417" t="s">
        <v>1154</v>
      </c>
      <c r="C6417" t="s">
        <v>1514</v>
      </c>
      <c r="D6417">
        <v>5</v>
      </c>
      <c r="E6417">
        <v>429273.47807999997</v>
      </c>
      <c r="F6417">
        <v>97886914.763616994</v>
      </c>
      <c r="G6417" s="1">
        <f t="shared" si="100"/>
        <v>9788.6914763616987</v>
      </c>
    </row>
    <row r="6418" spans="1:7" x14ac:dyDescent="0.35">
      <c r="A6418" t="s">
        <v>1074</v>
      </c>
      <c r="B6418" t="s">
        <v>1154</v>
      </c>
      <c r="C6418" t="s">
        <v>1514</v>
      </c>
      <c r="D6418">
        <v>3</v>
      </c>
      <c r="E6418">
        <v>358464.95370200003</v>
      </c>
      <c r="F6418">
        <v>2588892409.45646</v>
      </c>
      <c r="G6418" s="1">
        <f t="shared" si="100"/>
        <v>258889.24094564599</v>
      </c>
    </row>
    <row r="6419" spans="1:7" x14ac:dyDescent="0.35">
      <c r="A6419" t="s">
        <v>1074</v>
      </c>
      <c r="B6419" t="s">
        <v>1154</v>
      </c>
      <c r="C6419" t="s">
        <v>1514</v>
      </c>
      <c r="D6419">
        <v>5</v>
      </c>
      <c r="E6419">
        <v>414.85339199999999</v>
      </c>
      <c r="F6419">
        <v>1248.2764440000001</v>
      </c>
      <c r="G6419" s="1">
        <f t="shared" si="100"/>
        <v>0.12482764440000001</v>
      </c>
    </row>
    <row r="6420" spans="1:7" x14ac:dyDescent="0.35">
      <c r="A6420" t="s">
        <v>1074</v>
      </c>
      <c r="B6420" t="s">
        <v>1154</v>
      </c>
      <c r="C6420" t="s">
        <v>1514</v>
      </c>
      <c r="D6420">
        <v>5</v>
      </c>
      <c r="E6420">
        <v>665.58766700000001</v>
      </c>
      <c r="F6420">
        <v>2476.8412990000002</v>
      </c>
      <c r="G6420" s="1">
        <f t="shared" si="100"/>
        <v>0.24768412990000002</v>
      </c>
    </row>
    <row r="6421" spans="1:7" x14ac:dyDescent="0.35">
      <c r="A6421" t="s">
        <v>1074</v>
      </c>
      <c r="B6421" t="s">
        <v>1154</v>
      </c>
      <c r="C6421" t="s">
        <v>1514</v>
      </c>
      <c r="D6421">
        <v>5</v>
      </c>
      <c r="E6421">
        <v>714.91366600000003</v>
      </c>
      <c r="F6421">
        <v>2534.960341</v>
      </c>
      <c r="G6421" s="1">
        <f t="shared" si="100"/>
        <v>0.25349603409999999</v>
      </c>
    </row>
    <row r="6422" spans="1:7" x14ac:dyDescent="0.35">
      <c r="A6422" t="s">
        <v>1074</v>
      </c>
      <c r="B6422" t="s">
        <v>1154</v>
      </c>
      <c r="C6422" t="s">
        <v>1514</v>
      </c>
      <c r="D6422">
        <v>5</v>
      </c>
      <c r="E6422">
        <v>251.71939900000001</v>
      </c>
      <c r="F6422">
        <v>564.83179199999995</v>
      </c>
      <c r="G6422" s="1">
        <f t="shared" si="100"/>
        <v>5.6483179199999997E-2</v>
      </c>
    </row>
    <row r="6423" spans="1:7" x14ac:dyDescent="0.35">
      <c r="A6423" t="s">
        <v>1074</v>
      </c>
      <c r="B6423" t="s">
        <v>1154</v>
      </c>
      <c r="C6423" t="s">
        <v>1514</v>
      </c>
      <c r="D6423">
        <v>5</v>
      </c>
      <c r="E6423">
        <v>434.340126</v>
      </c>
      <c r="F6423">
        <v>1437.7561880000001</v>
      </c>
      <c r="G6423" s="1">
        <f t="shared" si="100"/>
        <v>0.1437756188</v>
      </c>
    </row>
    <row r="6424" spans="1:7" x14ac:dyDescent="0.35">
      <c r="A6424" t="s">
        <v>1074</v>
      </c>
      <c r="B6424" t="s">
        <v>1154</v>
      </c>
      <c r="C6424" t="s">
        <v>1514</v>
      </c>
      <c r="D6424">
        <v>5</v>
      </c>
      <c r="E6424">
        <v>513.97007599999995</v>
      </c>
      <c r="F6424">
        <v>1422.1654390000001</v>
      </c>
      <c r="G6424" s="1">
        <f t="shared" si="100"/>
        <v>0.14221654390000002</v>
      </c>
    </row>
    <row r="6425" spans="1:7" x14ac:dyDescent="0.35">
      <c r="A6425" t="s">
        <v>1074</v>
      </c>
      <c r="B6425" t="s">
        <v>1154</v>
      </c>
      <c r="C6425" t="s">
        <v>1514</v>
      </c>
      <c r="D6425">
        <v>5</v>
      </c>
      <c r="E6425">
        <v>468.98222800000002</v>
      </c>
      <c r="F6425">
        <v>1291.5533459999999</v>
      </c>
      <c r="G6425" s="1">
        <f t="shared" si="100"/>
        <v>0.1291553346</v>
      </c>
    </row>
    <row r="6426" spans="1:7" x14ac:dyDescent="0.35">
      <c r="A6426" t="s">
        <v>1074</v>
      </c>
      <c r="B6426" t="s">
        <v>1154</v>
      </c>
      <c r="C6426" t="s">
        <v>1514</v>
      </c>
      <c r="D6426">
        <v>5</v>
      </c>
      <c r="E6426">
        <v>328.003985</v>
      </c>
      <c r="F6426">
        <v>947.36245199999996</v>
      </c>
      <c r="G6426" s="1">
        <f t="shared" si="100"/>
        <v>9.4736245199999999E-2</v>
      </c>
    </row>
    <row r="6427" spans="1:7" x14ac:dyDescent="0.35">
      <c r="A6427" t="s">
        <v>1074</v>
      </c>
      <c r="B6427" t="s">
        <v>1154</v>
      </c>
      <c r="C6427" t="s">
        <v>1514</v>
      </c>
      <c r="D6427">
        <v>5</v>
      </c>
      <c r="E6427">
        <v>135.29267899999999</v>
      </c>
      <c r="F6427">
        <v>299.85552100000001</v>
      </c>
      <c r="G6427" s="1">
        <f t="shared" si="100"/>
        <v>2.99855521E-2</v>
      </c>
    </row>
    <row r="6428" spans="1:7" x14ac:dyDescent="0.35">
      <c r="A6428" t="s">
        <v>1074</v>
      </c>
      <c r="B6428" t="s">
        <v>1154</v>
      </c>
      <c r="C6428" t="s">
        <v>1514</v>
      </c>
      <c r="D6428">
        <v>5</v>
      </c>
      <c r="E6428">
        <v>143.16896</v>
      </c>
      <c r="F6428">
        <v>299.27871399999998</v>
      </c>
      <c r="G6428" s="1">
        <f t="shared" si="100"/>
        <v>2.9927871399999997E-2</v>
      </c>
    </row>
    <row r="6429" spans="1:7" x14ac:dyDescent="0.35">
      <c r="A6429" t="s">
        <v>1074</v>
      </c>
      <c r="B6429" t="s">
        <v>1154</v>
      </c>
      <c r="C6429" t="s">
        <v>1514</v>
      </c>
      <c r="D6429">
        <v>4</v>
      </c>
      <c r="E6429">
        <v>644.93036800000004</v>
      </c>
      <c r="F6429">
        <v>1945.2000849999999</v>
      </c>
      <c r="G6429" s="1">
        <f t="shared" si="100"/>
        <v>0.19452000850000001</v>
      </c>
    </row>
    <row r="6430" spans="1:7" x14ac:dyDescent="0.35">
      <c r="A6430" t="s">
        <v>1074</v>
      </c>
      <c r="B6430" t="s">
        <v>1154</v>
      </c>
      <c r="C6430" t="s">
        <v>1514</v>
      </c>
      <c r="D6430">
        <v>4</v>
      </c>
      <c r="E6430">
        <v>206.50873899999999</v>
      </c>
      <c r="F6430">
        <v>784.90586399999995</v>
      </c>
      <c r="G6430" s="1">
        <f t="shared" si="100"/>
        <v>7.8490586399999993E-2</v>
      </c>
    </row>
    <row r="6431" spans="1:7" x14ac:dyDescent="0.35">
      <c r="A6431" t="s">
        <v>1074</v>
      </c>
      <c r="B6431" t="s">
        <v>1154</v>
      </c>
      <c r="C6431" t="s">
        <v>1514</v>
      </c>
      <c r="D6431">
        <v>4</v>
      </c>
      <c r="E6431">
        <v>367.73579000000001</v>
      </c>
      <c r="F6431">
        <v>1174.681975</v>
      </c>
      <c r="G6431" s="1">
        <f t="shared" si="100"/>
        <v>0.1174681975</v>
      </c>
    </row>
    <row r="6432" spans="1:7" x14ac:dyDescent="0.35">
      <c r="A6432" t="s">
        <v>1074</v>
      </c>
      <c r="B6432" t="s">
        <v>1154</v>
      </c>
      <c r="C6432" t="s">
        <v>1514</v>
      </c>
      <c r="D6432">
        <v>4</v>
      </c>
      <c r="E6432">
        <v>454.33617900000002</v>
      </c>
      <c r="F6432">
        <v>1420.8976950000001</v>
      </c>
      <c r="G6432" s="1">
        <f t="shared" si="100"/>
        <v>0.14208976950000002</v>
      </c>
    </row>
    <row r="6433" spans="1:7" x14ac:dyDescent="0.35">
      <c r="A6433" t="s">
        <v>1074</v>
      </c>
      <c r="B6433" t="s">
        <v>1154</v>
      </c>
      <c r="C6433" t="s">
        <v>1514</v>
      </c>
      <c r="D6433">
        <v>4</v>
      </c>
      <c r="E6433">
        <v>199.11250699999999</v>
      </c>
      <c r="F6433">
        <v>710.37279799999999</v>
      </c>
      <c r="G6433" s="1">
        <f t="shared" si="100"/>
        <v>7.1037279800000006E-2</v>
      </c>
    </row>
    <row r="6434" spans="1:7" x14ac:dyDescent="0.35">
      <c r="A6434" t="s">
        <v>1074</v>
      </c>
      <c r="B6434" t="s">
        <v>1154</v>
      </c>
      <c r="C6434" t="s">
        <v>1514</v>
      </c>
      <c r="D6434">
        <v>4</v>
      </c>
      <c r="E6434">
        <v>485.09140200000002</v>
      </c>
      <c r="F6434">
        <v>1629.3904749999999</v>
      </c>
      <c r="G6434" s="1">
        <f t="shared" si="100"/>
        <v>0.16293904749999999</v>
      </c>
    </row>
    <row r="6435" spans="1:7" x14ac:dyDescent="0.35">
      <c r="A6435" t="s">
        <v>1074</v>
      </c>
      <c r="B6435" t="s">
        <v>1154</v>
      </c>
      <c r="C6435" t="s">
        <v>1514</v>
      </c>
      <c r="D6435">
        <v>4</v>
      </c>
      <c r="E6435">
        <v>74.308819</v>
      </c>
      <c r="F6435">
        <v>172.065438</v>
      </c>
      <c r="G6435" s="1">
        <f t="shared" si="100"/>
        <v>1.7206543800000001E-2</v>
      </c>
    </row>
    <row r="6436" spans="1:7" x14ac:dyDescent="0.35">
      <c r="A6436" t="s">
        <v>1074</v>
      </c>
      <c r="B6436" t="s">
        <v>1154</v>
      </c>
      <c r="C6436" t="s">
        <v>1514</v>
      </c>
      <c r="D6436">
        <v>4</v>
      </c>
      <c r="E6436">
        <v>1294.6354120000001</v>
      </c>
      <c r="F6436">
        <v>4085.045646</v>
      </c>
      <c r="G6436" s="1">
        <f t="shared" si="100"/>
        <v>0.40850456460000001</v>
      </c>
    </row>
    <row r="6437" spans="1:7" x14ac:dyDescent="0.35">
      <c r="A6437" t="s">
        <v>1074</v>
      </c>
      <c r="B6437" t="s">
        <v>1154</v>
      </c>
      <c r="C6437" t="s">
        <v>1514</v>
      </c>
      <c r="D6437">
        <v>4</v>
      </c>
      <c r="E6437">
        <v>674.87352499999997</v>
      </c>
      <c r="F6437">
        <v>2959.057933</v>
      </c>
      <c r="G6437" s="1">
        <f t="shared" si="100"/>
        <v>0.2959057933</v>
      </c>
    </row>
    <row r="6438" spans="1:7" x14ac:dyDescent="0.35">
      <c r="A6438" t="s">
        <v>1074</v>
      </c>
      <c r="B6438" t="s">
        <v>1154</v>
      </c>
      <c r="C6438" t="s">
        <v>1514</v>
      </c>
      <c r="D6438">
        <v>5</v>
      </c>
      <c r="E6438">
        <v>363.60517599999997</v>
      </c>
      <c r="F6438">
        <v>1196.860142</v>
      </c>
      <c r="G6438" s="1">
        <f t="shared" si="100"/>
        <v>0.1196860142</v>
      </c>
    </row>
    <row r="6439" spans="1:7" x14ac:dyDescent="0.35">
      <c r="A6439" t="s">
        <v>1074</v>
      </c>
      <c r="B6439" t="s">
        <v>1154</v>
      </c>
      <c r="C6439" t="s">
        <v>1514</v>
      </c>
      <c r="D6439">
        <v>5</v>
      </c>
      <c r="E6439">
        <v>363.23448500000001</v>
      </c>
      <c r="F6439">
        <v>1195.64104</v>
      </c>
      <c r="G6439" s="1">
        <f t="shared" si="100"/>
        <v>0.119564104</v>
      </c>
    </row>
    <row r="6440" spans="1:7" x14ac:dyDescent="0.35">
      <c r="A6440" t="s">
        <v>1074</v>
      </c>
      <c r="B6440" t="s">
        <v>1154</v>
      </c>
      <c r="C6440" t="s">
        <v>1514</v>
      </c>
      <c r="D6440">
        <v>4</v>
      </c>
      <c r="E6440">
        <v>231759.97256200001</v>
      </c>
      <c r="F6440">
        <v>739500.43668299995</v>
      </c>
      <c r="G6440" s="1">
        <f t="shared" si="100"/>
        <v>73.950043668299998</v>
      </c>
    </row>
    <row r="6441" spans="1:7" x14ac:dyDescent="0.35">
      <c r="A6441" t="s">
        <v>1074</v>
      </c>
      <c r="B6441" t="s">
        <v>1154</v>
      </c>
      <c r="C6441" t="s">
        <v>1514</v>
      </c>
      <c r="D6441">
        <v>5</v>
      </c>
      <c r="E6441">
        <v>50416.350089</v>
      </c>
      <c r="F6441">
        <v>158258.516695</v>
      </c>
      <c r="G6441" s="1">
        <f t="shared" si="100"/>
        <v>15.8258516695</v>
      </c>
    </row>
    <row r="6442" spans="1:7" x14ac:dyDescent="0.35">
      <c r="A6442" t="s">
        <v>1670</v>
      </c>
      <c r="B6442" t="s">
        <v>1664</v>
      </c>
      <c r="C6442" t="s">
        <v>427</v>
      </c>
      <c r="D6442">
        <v>4</v>
      </c>
      <c r="E6442">
        <v>120</v>
      </c>
      <c r="F6442">
        <v>900</v>
      </c>
      <c r="G6442" s="1">
        <f t="shared" si="100"/>
        <v>0.09</v>
      </c>
    </row>
    <row r="6443" spans="1:7" x14ac:dyDescent="0.35">
      <c r="A6443" t="s">
        <v>1670</v>
      </c>
      <c r="B6443" t="s">
        <v>1664</v>
      </c>
      <c r="C6443" t="s">
        <v>427</v>
      </c>
      <c r="D6443">
        <v>4</v>
      </c>
      <c r="E6443">
        <v>8160</v>
      </c>
      <c r="F6443">
        <v>523800</v>
      </c>
      <c r="G6443" s="1">
        <f t="shared" si="100"/>
        <v>52.38</v>
      </c>
    </row>
    <row r="6444" spans="1:7" x14ac:dyDescent="0.35">
      <c r="A6444" t="s">
        <v>1670</v>
      </c>
      <c r="B6444" t="s">
        <v>1664</v>
      </c>
      <c r="C6444" t="s">
        <v>427</v>
      </c>
      <c r="D6444">
        <v>4</v>
      </c>
      <c r="E6444">
        <v>480</v>
      </c>
      <c r="F6444">
        <v>8100</v>
      </c>
      <c r="G6444" s="1">
        <f t="shared" si="100"/>
        <v>0.81</v>
      </c>
    </row>
    <row r="6445" spans="1:7" x14ac:dyDescent="0.35">
      <c r="A6445" t="s">
        <v>1670</v>
      </c>
      <c r="B6445" t="s">
        <v>1664</v>
      </c>
      <c r="C6445" t="s">
        <v>427</v>
      </c>
      <c r="D6445">
        <v>4</v>
      </c>
      <c r="E6445">
        <v>25154.410519000001</v>
      </c>
      <c r="F6445">
        <v>3105912.0973100001</v>
      </c>
      <c r="G6445" s="1">
        <f t="shared" si="100"/>
        <v>310.59120973099999</v>
      </c>
    </row>
    <row r="6446" spans="1:7" x14ac:dyDescent="0.35">
      <c r="A6446" t="s">
        <v>1670</v>
      </c>
      <c r="B6446" t="s">
        <v>1664</v>
      </c>
      <c r="C6446" t="s">
        <v>427</v>
      </c>
      <c r="D6446">
        <v>5</v>
      </c>
      <c r="E6446">
        <v>113230.495073</v>
      </c>
      <c r="F6446">
        <v>199259458.35569501</v>
      </c>
      <c r="G6446" s="1">
        <f t="shared" si="100"/>
        <v>19925.945835569502</v>
      </c>
    </row>
    <row r="6447" spans="1:7" x14ac:dyDescent="0.35">
      <c r="A6447" t="s">
        <v>389</v>
      </c>
      <c r="B6447" t="s">
        <v>436</v>
      </c>
      <c r="C6447" t="s">
        <v>427</v>
      </c>
      <c r="D6447">
        <v>4</v>
      </c>
      <c r="E6447">
        <v>1920</v>
      </c>
      <c r="F6447">
        <v>83700</v>
      </c>
      <c r="G6447" s="1">
        <f t="shared" si="100"/>
        <v>8.3699999999999992</v>
      </c>
    </row>
    <row r="6448" spans="1:7" x14ac:dyDescent="0.35">
      <c r="A6448" t="s">
        <v>389</v>
      </c>
      <c r="B6448" t="s">
        <v>436</v>
      </c>
      <c r="C6448" t="s">
        <v>427</v>
      </c>
      <c r="D6448">
        <v>4</v>
      </c>
      <c r="E6448">
        <v>120</v>
      </c>
      <c r="F6448">
        <v>900</v>
      </c>
      <c r="G6448" s="1">
        <f t="shared" si="100"/>
        <v>0.09</v>
      </c>
    </row>
    <row r="6449" spans="1:7" x14ac:dyDescent="0.35">
      <c r="A6449" t="s">
        <v>389</v>
      </c>
      <c r="B6449" t="s">
        <v>436</v>
      </c>
      <c r="C6449" t="s">
        <v>427</v>
      </c>
      <c r="D6449">
        <v>4</v>
      </c>
      <c r="E6449">
        <v>1140</v>
      </c>
      <c r="F6449">
        <v>32400</v>
      </c>
      <c r="G6449" s="1">
        <f t="shared" si="100"/>
        <v>3.24</v>
      </c>
    </row>
    <row r="6450" spans="1:7" x14ac:dyDescent="0.35">
      <c r="A6450" t="s">
        <v>389</v>
      </c>
      <c r="B6450" t="s">
        <v>436</v>
      </c>
      <c r="C6450" t="s">
        <v>427</v>
      </c>
      <c r="D6450">
        <v>4</v>
      </c>
      <c r="E6450">
        <v>18480</v>
      </c>
      <c r="F6450">
        <v>1277100</v>
      </c>
      <c r="G6450" s="1">
        <f t="shared" si="100"/>
        <v>127.71</v>
      </c>
    </row>
    <row r="6451" spans="1:7" x14ac:dyDescent="0.35">
      <c r="A6451" t="s">
        <v>389</v>
      </c>
      <c r="B6451" t="s">
        <v>436</v>
      </c>
      <c r="C6451" t="s">
        <v>427</v>
      </c>
      <c r="D6451">
        <v>4</v>
      </c>
      <c r="E6451">
        <v>1980</v>
      </c>
      <c r="F6451">
        <v>135900</v>
      </c>
      <c r="G6451" s="1">
        <f t="shared" si="100"/>
        <v>13.59</v>
      </c>
    </row>
    <row r="6452" spans="1:7" x14ac:dyDescent="0.35">
      <c r="A6452" t="s">
        <v>389</v>
      </c>
      <c r="B6452" t="s">
        <v>436</v>
      </c>
      <c r="C6452" t="s">
        <v>427</v>
      </c>
      <c r="D6452">
        <v>4</v>
      </c>
      <c r="E6452">
        <v>2820</v>
      </c>
      <c r="F6452">
        <v>154800</v>
      </c>
      <c r="G6452" s="1">
        <f t="shared" si="100"/>
        <v>15.48</v>
      </c>
    </row>
    <row r="6453" spans="1:7" x14ac:dyDescent="0.35">
      <c r="A6453" t="s">
        <v>389</v>
      </c>
      <c r="B6453" t="s">
        <v>436</v>
      </c>
      <c r="C6453" t="s">
        <v>427</v>
      </c>
      <c r="D6453">
        <v>4</v>
      </c>
      <c r="E6453">
        <v>14340</v>
      </c>
      <c r="F6453">
        <v>1245600</v>
      </c>
      <c r="G6453" s="1">
        <f t="shared" si="100"/>
        <v>124.56</v>
      </c>
    </row>
    <row r="6454" spans="1:7" x14ac:dyDescent="0.35">
      <c r="A6454" t="s">
        <v>389</v>
      </c>
      <c r="B6454" t="s">
        <v>436</v>
      </c>
      <c r="C6454" t="s">
        <v>427</v>
      </c>
      <c r="D6454">
        <v>5</v>
      </c>
      <c r="E6454">
        <v>641.05806500000006</v>
      </c>
      <c r="F6454">
        <v>8666.6481500000009</v>
      </c>
      <c r="G6454" s="1">
        <f t="shared" si="100"/>
        <v>0.86666481500000014</v>
      </c>
    </row>
    <row r="6455" spans="1:7" x14ac:dyDescent="0.35">
      <c r="A6455" t="s">
        <v>389</v>
      </c>
      <c r="B6455" t="s">
        <v>436</v>
      </c>
      <c r="C6455" t="s">
        <v>427</v>
      </c>
      <c r="D6455">
        <v>4</v>
      </c>
      <c r="E6455">
        <v>1200</v>
      </c>
      <c r="F6455">
        <v>43200</v>
      </c>
      <c r="G6455" s="1">
        <f t="shared" si="100"/>
        <v>4.32</v>
      </c>
    </row>
    <row r="6456" spans="1:7" x14ac:dyDescent="0.35">
      <c r="A6456" t="s">
        <v>389</v>
      </c>
      <c r="B6456" t="s">
        <v>436</v>
      </c>
      <c r="C6456" t="s">
        <v>427</v>
      </c>
      <c r="D6456">
        <v>4</v>
      </c>
      <c r="E6456">
        <v>1860</v>
      </c>
      <c r="F6456">
        <v>51300</v>
      </c>
      <c r="G6456" s="1">
        <f t="shared" si="100"/>
        <v>5.13</v>
      </c>
    </row>
    <row r="6457" spans="1:7" x14ac:dyDescent="0.35">
      <c r="A6457" t="s">
        <v>389</v>
      </c>
      <c r="B6457" t="s">
        <v>436</v>
      </c>
      <c r="C6457" t="s">
        <v>427</v>
      </c>
      <c r="D6457">
        <v>4</v>
      </c>
      <c r="E6457">
        <v>28670.327690999999</v>
      </c>
      <c r="F6457">
        <v>6188086.2901480002</v>
      </c>
      <c r="G6457" s="1">
        <f t="shared" si="100"/>
        <v>618.80862901479998</v>
      </c>
    </row>
    <row r="6458" spans="1:7" x14ac:dyDescent="0.35">
      <c r="A6458" t="s">
        <v>389</v>
      </c>
      <c r="B6458" t="s">
        <v>436</v>
      </c>
      <c r="C6458" t="s">
        <v>427</v>
      </c>
      <c r="D6458">
        <v>5</v>
      </c>
      <c r="E6458">
        <v>160403.84259300001</v>
      </c>
      <c r="F6458">
        <v>338721541.39541799</v>
      </c>
      <c r="G6458" s="1">
        <f t="shared" si="100"/>
        <v>33872.154139541795</v>
      </c>
    </row>
    <row r="6459" spans="1:7" x14ac:dyDescent="0.35">
      <c r="A6459" t="s">
        <v>1671</v>
      </c>
      <c r="B6459" t="s">
        <v>1154</v>
      </c>
      <c r="C6459" t="s">
        <v>1514</v>
      </c>
      <c r="D6459">
        <v>6</v>
      </c>
      <c r="E6459">
        <v>2640</v>
      </c>
      <c r="F6459">
        <v>235800</v>
      </c>
      <c r="G6459" s="1">
        <f t="shared" si="100"/>
        <v>23.58</v>
      </c>
    </row>
    <row r="6460" spans="1:7" x14ac:dyDescent="0.35">
      <c r="A6460" t="s">
        <v>1671</v>
      </c>
      <c r="B6460" t="s">
        <v>1154</v>
      </c>
      <c r="C6460" t="s">
        <v>1514</v>
      </c>
      <c r="D6460">
        <v>3</v>
      </c>
      <c r="E6460">
        <v>360</v>
      </c>
      <c r="F6460">
        <v>4500</v>
      </c>
      <c r="G6460" s="1">
        <f t="shared" si="100"/>
        <v>0.45</v>
      </c>
    </row>
    <row r="6461" spans="1:7" x14ac:dyDescent="0.35">
      <c r="A6461" t="s">
        <v>1671</v>
      </c>
      <c r="B6461" t="s">
        <v>1154</v>
      </c>
      <c r="C6461" t="s">
        <v>1514</v>
      </c>
      <c r="D6461">
        <v>5</v>
      </c>
      <c r="E6461">
        <v>7611.0754930000003</v>
      </c>
      <c r="F6461">
        <v>1096797.0297719999</v>
      </c>
      <c r="G6461" s="1">
        <f t="shared" si="100"/>
        <v>109.67970297719999</v>
      </c>
    </row>
    <row r="6462" spans="1:7" x14ac:dyDescent="0.35">
      <c r="A6462" t="s">
        <v>1671</v>
      </c>
      <c r="B6462" t="s">
        <v>1154</v>
      </c>
      <c r="C6462" t="s">
        <v>1514</v>
      </c>
      <c r="D6462">
        <v>6</v>
      </c>
      <c r="E6462">
        <v>148490.869607</v>
      </c>
      <c r="F6462">
        <v>448482542.33546299</v>
      </c>
      <c r="G6462" s="1">
        <f t="shared" si="100"/>
        <v>44848.2542335463</v>
      </c>
    </row>
    <row r="6463" spans="1:7" x14ac:dyDescent="0.35">
      <c r="A6463" t="s">
        <v>1671</v>
      </c>
      <c r="B6463" t="s">
        <v>1154</v>
      </c>
      <c r="C6463" t="s">
        <v>1514</v>
      </c>
      <c r="D6463">
        <v>5</v>
      </c>
      <c r="E6463">
        <v>5760</v>
      </c>
      <c r="F6463">
        <v>239400</v>
      </c>
      <c r="G6463" s="1">
        <f t="shared" si="100"/>
        <v>23.94</v>
      </c>
    </row>
    <row r="6464" spans="1:7" x14ac:dyDescent="0.35">
      <c r="A6464" t="s">
        <v>1671</v>
      </c>
      <c r="B6464" t="s">
        <v>1154</v>
      </c>
      <c r="C6464" t="s">
        <v>1514</v>
      </c>
      <c r="D6464">
        <v>5</v>
      </c>
      <c r="E6464">
        <v>2700</v>
      </c>
      <c r="F6464">
        <v>136800</v>
      </c>
      <c r="G6464" s="1">
        <f t="shared" si="100"/>
        <v>13.68</v>
      </c>
    </row>
    <row r="6465" spans="1:7" x14ac:dyDescent="0.35">
      <c r="A6465" t="s">
        <v>1671</v>
      </c>
      <c r="B6465" t="s">
        <v>1154</v>
      </c>
      <c r="C6465" t="s">
        <v>1514</v>
      </c>
      <c r="D6465">
        <v>4</v>
      </c>
      <c r="E6465">
        <v>124450.486169</v>
      </c>
      <c r="F6465">
        <v>199866098.61028099</v>
      </c>
      <c r="G6465" s="1">
        <f t="shared" si="100"/>
        <v>19986.609861028101</v>
      </c>
    </row>
    <row r="6466" spans="1:7" x14ac:dyDescent="0.35">
      <c r="A6466" t="s">
        <v>1671</v>
      </c>
      <c r="B6466" t="s">
        <v>1154</v>
      </c>
      <c r="C6466" t="s">
        <v>1514</v>
      </c>
      <c r="D6466">
        <v>3</v>
      </c>
      <c r="E6466">
        <v>342354.801851</v>
      </c>
      <c r="F6466">
        <v>1246692884.0065701</v>
      </c>
      <c r="G6466" s="1">
        <f t="shared" si="100"/>
        <v>124669.28840065701</v>
      </c>
    </row>
    <row r="6467" spans="1:7" x14ac:dyDescent="0.35">
      <c r="A6467" t="s">
        <v>1672</v>
      </c>
      <c r="B6467" t="s">
        <v>1657</v>
      </c>
      <c r="C6467" t="s">
        <v>427</v>
      </c>
      <c r="D6467">
        <v>5</v>
      </c>
      <c r="E6467">
        <v>6300</v>
      </c>
      <c r="F6467">
        <v>607500</v>
      </c>
      <c r="G6467" s="1">
        <f t="shared" ref="G6467:G6530" si="101">+F6467/10000</f>
        <v>60.75</v>
      </c>
    </row>
    <row r="6468" spans="1:7" x14ac:dyDescent="0.35">
      <c r="A6468" t="s">
        <v>1672</v>
      </c>
      <c r="B6468" t="s">
        <v>1657</v>
      </c>
      <c r="C6468" t="s">
        <v>427</v>
      </c>
      <c r="D6468">
        <v>5</v>
      </c>
      <c r="E6468">
        <v>15900</v>
      </c>
      <c r="F6468">
        <v>5187600</v>
      </c>
      <c r="G6468" s="1">
        <f t="shared" si="101"/>
        <v>518.76</v>
      </c>
    </row>
    <row r="6469" spans="1:7" x14ac:dyDescent="0.35">
      <c r="A6469" t="s">
        <v>1672</v>
      </c>
      <c r="B6469" t="s">
        <v>1657</v>
      </c>
      <c r="C6469" t="s">
        <v>427</v>
      </c>
      <c r="D6469">
        <v>4</v>
      </c>
      <c r="E6469">
        <v>132631.497156</v>
      </c>
      <c r="F6469">
        <v>151029501.63826701</v>
      </c>
      <c r="G6469" s="1">
        <f t="shared" si="101"/>
        <v>15102.950163826701</v>
      </c>
    </row>
    <row r="6470" spans="1:7" x14ac:dyDescent="0.35">
      <c r="A6470" t="s">
        <v>1672</v>
      </c>
      <c r="B6470" t="s">
        <v>1657</v>
      </c>
      <c r="C6470" t="s">
        <v>427</v>
      </c>
      <c r="D6470">
        <v>5</v>
      </c>
      <c r="E6470">
        <v>130940.399602</v>
      </c>
      <c r="F6470">
        <v>368692413.27509803</v>
      </c>
      <c r="G6470" s="1">
        <f t="shared" si="101"/>
        <v>36869.241327509801</v>
      </c>
    </row>
    <row r="6471" spans="1:7" x14ac:dyDescent="0.35">
      <c r="A6471" t="s">
        <v>1673</v>
      </c>
      <c r="B6471" t="s">
        <v>1664</v>
      </c>
      <c r="C6471" t="s">
        <v>427</v>
      </c>
      <c r="D6471">
        <v>5</v>
      </c>
      <c r="E6471">
        <v>46646.265941999998</v>
      </c>
      <c r="F6471">
        <v>68348126.748394996</v>
      </c>
      <c r="G6471" s="1">
        <f t="shared" si="101"/>
        <v>6834.8126748394998</v>
      </c>
    </row>
    <row r="6472" spans="1:7" x14ac:dyDescent="0.35">
      <c r="A6472" t="s">
        <v>1415</v>
      </c>
      <c r="B6472" t="s">
        <v>1394</v>
      </c>
      <c r="C6472" t="s">
        <v>417</v>
      </c>
      <c r="D6472">
        <v>5</v>
      </c>
      <c r="E6472">
        <v>126461.44807300001</v>
      </c>
      <c r="F6472">
        <v>99659111.788843006</v>
      </c>
      <c r="G6472" s="1">
        <f t="shared" si="101"/>
        <v>9965.9111788843002</v>
      </c>
    </row>
    <row r="6473" spans="1:7" x14ac:dyDescent="0.35">
      <c r="A6473" t="s">
        <v>1674</v>
      </c>
      <c r="B6473" t="s">
        <v>1664</v>
      </c>
      <c r="C6473" t="s">
        <v>427</v>
      </c>
      <c r="D6473">
        <v>4</v>
      </c>
      <c r="E6473">
        <v>11259.390108</v>
      </c>
      <c r="F6473">
        <v>35569.651553999996</v>
      </c>
      <c r="G6473" s="1">
        <f t="shared" si="101"/>
        <v>3.5569651553999995</v>
      </c>
    </row>
    <row r="6474" spans="1:7" x14ac:dyDescent="0.35">
      <c r="A6474" t="s">
        <v>1674</v>
      </c>
      <c r="B6474" t="s">
        <v>1664</v>
      </c>
      <c r="C6474" t="s">
        <v>427</v>
      </c>
      <c r="D6474">
        <v>5</v>
      </c>
      <c r="E6474">
        <v>9575.4909389999993</v>
      </c>
      <c r="F6474">
        <v>28897.867740999998</v>
      </c>
      <c r="G6474" s="1">
        <f t="shared" si="101"/>
        <v>2.8897867740999996</v>
      </c>
    </row>
    <row r="6475" spans="1:7" x14ac:dyDescent="0.35">
      <c r="A6475" t="s">
        <v>1674</v>
      </c>
      <c r="B6475" t="s">
        <v>1664</v>
      </c>
      <c r="C6475" t="s">
        <v>427</v>
      </c>
      <c r="D6475">
        <v>4</v>
      </c>
      <c r="E6475">
        <v>120</v>
      </c>
      <c r="F6475">
        <v>900</v>
      </c>
      <c r="G6475" s="1">
        <f t="shared" si="101"/>
        <v>0.09</v>
      </c>
    </row>
    <row r="6476" spans="1:7" x14ac:dyDescent="0.35">
      <c r="A6476" t="s">
        <v>1674</v>
      </c>
      <c r="B6476" t="s">
        <v>1664</v>
      </c>
      <c r="C6476" t="s">
        <v>427</v>
      </c>
      <c r="D6476">
        <v>4</v>
      </c>
      <c r="E6476">
        <v>120</v>
      </c>
      <c r="F6476">
        <v>900</v>
      </c>
      <c r="G6476" s="1">
        <f t="shared" si="101"/>
        <v>0.09</v>
      </c>
    </row>
    <row r="6477" spans="1:7" x14ac:dyDescent="0.35">
      <c r="A6477" t="s">
        <v>1674</v>
      </c>
      <c r="B6477" t="s">
        <v>1664</v>
      </c>
      <c r="C6477" t="s">
        <v>427</v>
      </c>
      <c r="D6477">
        <v>4</v>
      </c>
      <c r="E6477">
        <v>1680</v>
      </c>
      <c r="F6477">
        <v>44100</v>
      </c>
      <c r="G6477" s="1">
        <f t="shared" si="101"/>
        <v>4.41</v>
      </c>
    </row>
    <row r="6478" spans="1:7" x14ac:dyDescent="0.35">
      <c r="A6478" t="s">
        <v>1674</v>
      </c>
      <c r="B6478" t="s">
        <v>1664</v>
      </c>
      <c r="C6478" t="s">
        <v>427</v>
      </c>
      <c r="D6478">
        <v>4</v>
      </c>
      <c r="E6478">
        <v>300</v>
      </c>
      <c r="F6478">
        <v>3600</v>
      </c>
      <c r="G6478" s="1">
        <f t="shared" si="101"/>
        <v>0.36</v>
      </c>
    </row>
    <row r="6479" spans="1:7" x14ac:dyDescent="0.35">
      <c r="A6479" t="s">
        <v>1674</v>
      </c>
      <c r="B6479" t="s">
        <v>1664</v>
      </c>
      <c r="C6479" t="s">
        <v>427</v>
      </c>
      <c r="D6479">
        <v>4</v>
      </c>
      <c r="E6479">
        <v>120</v>
      </c>
      <c r="F6479">
        <v>900</v>
      </c>
      <c r="G6479" s="1">
        <f t="shared" si="101"/>
        <v>0.09</v>
      </c>
    </row>
    <row r="6480" spans="1:7" x14ac:dyDescent="0.35">
      <c r="A6480" t="s">
        <v>1674</v>
      </c>
      <c r="B6480" t="s">
        <v>1664</v>
      </c>
      <c r="C6480" t="s">
        <v>427</v>
      </c>
      <c r="D6480">
        <v>4</v>
      </c>
      <c r="E6480">
        <v>300</v>
      </c>
      <c r="F6480">
        <v>3600</v>
      </c>
      <c r="G6480" s="1">
        <f t="shared" si="101"/>
        <v>0.36</v>
      </c>
    </row>
    <row r="6481" spans="1:7" x14ac:dyDescent="0.35">
      <c r="A6481" t="s">
        <v>1674</v>
      </c>
      <c r="B6481" t="s">
        <v>1664</v>
      </c>
      <c r="C6481" t="s">
        <v>427</v>
      </c>
      <c r="D6481">
        <v>4</v>
      </c>
      <c r="E6481">
        <v>540</v>
      </c>
      <c r="F6481">
        <v>8100</v>
      </c>
      <c r="G6481" s="1">
        <f t="shared" si="101"/>
        <v>0.81</v>
      </c>
    </row>
    <row r="6482" spans="1:7" x14ac:dyDescent="0.35">
      <c r="A6482" t="s">
        <v>1674</v>
      </c>
      <c r="B6482" t="s">
        <v>1664</v>
      </c>
      <c r="C6482" t="s">
        <v>427</v>
      </c>
      <c r="D6482">
        <v>4</v>
      </c>
      <c r="E6482">
        <v>120</v>
      </c>
      <c r="F6482">
        <v>900</v>
      </c>
      <c r="G6482" s="1">
        <f t="shared" si="101"/>
        <v>0.09</v>
      </c>
    </row>
    <row r="6483" spans="1:7" x14ac:dyDescent="0.35">
      <c r="A6483" t="s">
        <v>1674</v>
      </c>
      <c r="B6483" t="s">
        <v>1664</v>
      </c>
      <c r="C6483" t="s">
        <v>427</v>
      </c>
      <c r="D6483">
        <v>4</v>
      </c>
      <c r="E6483">
        <v>480</v>
      </c>
      <c r="F6483">
        <v>6300</v>
      </c>
      <c r="G6483" s="1">
        <f t="shared" si="101"/>
        <v>0.63</v>
      </c>
    </row>
    <row r="6484" spans="1:7" x14ac:dyDescent="0.35">
      <c r="A6484" t="s">
        <v>1674</v>
      </c>
      <c r="B6484" t="s">
        <v>1664</v>
      </c>
      <c r="C6484" t="s">
        <v>427</v>
      </c>
      <c r="D6484">
        <v>4</v>
      </c>
      <c r="E6484">
        <v>2100</v>
      </c>
      <c r="F6484">
        <v>89100</v>
      </c>
      <c r="G6484" s="1">
        <f t="shared" si="101"/>
        <v>8.91</v>
      </c>
    </row>
    <row r="6485" spans="1:7" x14ac:dyDescent="0.35">
      <c r="A6485" t="s">
        <v>1674</v>
      </c>
      <c r="B6485" t="s">
        <v>1664</v>
      </c>
      <c r="C6485" t="s">
        <v>427</v>
      </c>
      <c r="D6485">
        <v>4</v>
      </c>
      <c r="E6485">
        <v>180</v>
      </c>
      <c r="F6485">
        <v>1800</v>
      </c>
      <c r="G6485" s="1">
        <f t="shared" si="101"/>
        <v>0.18</v>
      </c>
    </row>
    <row r="6486" spans="1:7" x14ac:dyDescent="0.35">
      <c r="A6486" t="s">
        <v>1674</v>
      </c>
      <c r="B6486" t="s">
        <v>1664</v>
      </c>
      <c r="C6486" t="s">
        <v>427</v>
      </c>
      <c r="D6486">
        <v>4</v>
      </c>
      <c r="E6486">
        <v>64051.858675000003</v>
      </c>
      <c r="F6486">
        <v>9982981.2498209998</v>
      </c>
      <c r="G6486" s="1">
        <f t="shared" si="101"/>
        <v>998.29812498210003</v>
      </c>
    </row>
    <row r="6487" spans="1:7" x14ac:dyDescent="0.35">
      <c r="A6487" t="s">
        <v>1674</v>
      </c>
      <c r="B6487" t="s">
        <v>1664</v>
      </c>
      <c r="C6487" t="s">
        <v>427</v>
      </c>
      <c r="D6487">
        <v>4</v>
      </c>
      <c r="E6487">
        <v>300</v>
      </c>
      <c r="F6487">
        <v>3600</v>
      </c>
      <c r="G6487" s="1">
        <f t="shared" si="101"/>
        <v>0.36</v>
      </c>
    </row>
    <row r="6488" spans="1:7" x14ac:dyDescent="0.35">
      <c r="A6488" t="s">
        <v>1674</v>
      </c>
      <c r="B6488" t="s">
        <v>1664</v>
      </c>
      <c r="C6488" t="s">
        <v>427</v>
      </c>
      <c r="D6488">
        <v>4</v>
      </c>
      <c r="E6488">
        <v>300</v>
      </c>
      <c r="F6488">
        <v>3600</v>
      </c>
      <c r="G6488" s="1">
        <f t="shared" si="101"/>
        <v>0.36</v>
      </c>
    </row>
    <row r="6489" spans="1:7" x14ac:dyDescent="0.35">
      <c r="A6489" t="s">
        <v>1674</v>
      </c>
      <c r="B6489" t="s">
        <v>1664</v>
      </c>
      <c r="C6489" t="s">
        <v>427</v>
      </c>
      <c r="D6489">
        <v>4</v>
      </c>
      <c r="E6489">
        <v>120</v>
      </c>
      <c r="F6489">
        <v>900</v>
      </c>
      <c r="G6489" s="1">
        <f t="shared" si="101"/>
        <v>0.09</v>
      </c>
    </row>
    <row r="6490" spans="1:7" x14ac:dyDescent="0.35">
      <c r="A6490" t="s">
        <v>1674</v>
      </c>
      <c r="B6490" t="s">
        <v>1664</v>
      </c>
      <c r="C6490" t="s">
        <v>427</v>
      </c>
      <c r="D6490">
        <v>4</v>
      </c>
      <c r="E6490">
        <v>960</v>
      </c>
      <c r="F6490">
        <v>29700</v>
      </c>
      <c r="G6490" s="1">
        <f t="shared" si="101"/>
        <v>2.97</v>
      </c>
    </row>
    <row r="6491" spans="1:7" x14ac:dyDescent="0.35">
      <c r="A6491" t="s">
        <v>1674</v>
      </c>
      <c r="B6491" t="s">
        <v>1664</v>
      </c>
      <c r="C6491" t="s">
        <v>427</v>
      </c>
      <c r="D6491">
        <v>4</v>
      </c>
      <c r="E6491">
        <v>180</v>
      </c>
      <c r="F6491">
        <v>1800</v>
      </c>
      <c r="G6491" s="1">
        <f t="shared" si="101"/>
        <v>0.18</v>
      </c>
    </row>
    <row r="6492" spans="1:7" x14ac:dyDescent="0.35">
      <c r="A6492" t="s">
        <v>1674</v>
      </c>
      <c r="B6492" t="s">
        <v>1664</v>
      </c>
      <c r="C6492" t="s">
        <v>427</v>
      </c>
      <c r="D6492">
        <v>4</v>
      </c>
      <c r="E6492">
        <v>480</v>
      </c>
      <c r="F6492">
        <v>9900</v>
      </c>
      <c r="G6492" s="1">
        <f t="shared" si="101"/>
        <v>0.99</v>
      </c>
    </row>
    <row r="6493" spans="1:7" x14ac:dyDescent="0.35">
      <c r="A6493" t="s">
        <v>1674</v>
      </c>
      <c r="B6493" t="s">
        <v>1664</v>
      </c>
      <c r="C6493" t="s">
        <v>427</v>
      </c>
      <c r="D6493">
        <v>4</v>
      </c>
      <c r="E6493">
        <v>120</v>
      </c>
      <c r="F6493">
        <v>900</v>
      </c>
      <c r="G6493" s="1">
        <f t="shared" si="101"/>
        <v>0.09</v>
      </c>
    </row>
    <row r="6494" spans="1:7" x14ac:dyDescent="0.35">
      <c r="A6494" t="s">
        <v>1674</v>
      </c>
      <c r="B6494" t="s">
        <v>1664</v>
      </c>
      <c r="C6494" t="s">
        <v>427</v>
      </c>
      <c r="D6494">
        <v>4</v>
      </c>
      <c r="E6494">
        <v>7624.5572670000001</v>
      </c>
      <c r="F6494">
        <v>406373.59101600002</v>
      </c>
      <c r="G6494" s="1">
        <f t="shared" si="101"/>
        <v>40.637359101600005</v>
      </c>
    </row>
    <row r="6495" spans="1:7" x14ac:dyDescent="0.35">
      <c r="A6495" t="s">
        <v>1674</v>
      </c>
      <c r="B6495" t="s">
        <v>1664</v>
      </c>
      <c r="C6495" t="s">
        <v>427</v>
      </c>
      <c r="D6495">
        <v>5</v>
      </c>
      <c r="E6495">
        <v>600</v>
      </c>
      <c r="F6495">
        <v>12600</v>
      </c>
      <c r="G6495" s="1">
        <f t="shared" si="101"/>
        <v>1.26</v>
      </c>
    </row>
    <row r="6496" spans="1:7" x14ac:dyDescent="0.35">
      <c r="A6496" t="s">
        <v>1674</v>
      </c>
      <c r="B6496" t="s">
        <v>1664</v>
      </c>
      <c r="C6496" t="s">
        <v>427</v>
      </c>
      <c r="D6496">
        <v>4</v>
      </c>
      <c r="E6496">
        <v>25871.449479999999</v>
      </c>
      <c r="F6496">
        <v>16563114.648065001</v>
      </c>
      <c r="G6496" s="1">
        <f t="shared" si="101"/>
        <v>1656.3114648065</v>
      </c>
    </row>
    <row r="6497" spans="1:7" x14ac:dyDescent="0.35">
      <c r="A6497" t="s">
        <v>1674</v>
      </c>
      <c r="B6497" t="s">
        <v>1664</v>
      </c>
      <c r="C6497" t="s">
        <v>427</v>
      </c>
      <c r="D6497">
        <v>5</v>
      </c>
      <c r="E6497">
        <v>157647.057138</v>
      </c>
      <c r="F6497">
        <v>343127528.956222</v>
      </c>
      <c r="G6497" s="1">
        <f t="shared" si="101"/>
        <v>34312.752895622201</v>
      </c>
    </row>
    <row r="6498" spans="1:7" x14ac:dyDescent="0.35">
      <c r="A6498" t="s">
        <v>454</v>
      </c>
      <c r="B6498" t="s">
        <v>1664</v>
      </c>
      <c r="C6498" t="s">
        <v>427</v>
      </c>
      <c r="D6498">
        <v>5</v>
      </c>
      <c r="E6498">
        <v>76905.289699999994</v>
      </c>
      <c r="F6498">
        <v>311178536.83029503</v>
      </c>
      <c r="G6498" s="1">
        <f t="shared" si="101"/>
        <v>31117.853683029502</v>
      </c>
    </row>
    <row r="6499" spans="1:7" x14ac:dyDescent="0.35">
      <c r="A6499" t="s">
        <v>1424</v>
      </c>
      <c r="B6499" t="s">
        <v>1394</v>
      </c>
      <c r="C6499" t="s">
        <v>417</v>
      </c>
      <c r="D6499">
        <v>5</v>
      </c>
      <c r="E6499">
        <v>108.006269</v>
      </c>
      <c r="F6499">
        <v>669.43812000000003</v>
      </c>
      <c r="G6499" s="1">
        <f t="shared" si="101"/>
        <v>6.6943812000000005E-2</v>
      </c>
    </row>
    <row r="6500" spans="1:7" x14ac:dyDescent="0.35">
      <c r="A6500" t="s">
        <v>1424</v>
      </c>
      <c r="B6500" t="s">
        <v>1394</v>
      </c>
      <c r="C6500" t="s">
        <v>417</v>
      </c>
      <c r="D6500">
        <v>5</v>
      </c>
      <c r="E6500">
        <v>188429.91921699999</v>
      </c>
      <c r="F6500">
        <v>267599954.71204999</v>
      </c>
      <c r="G6500" s="1">
        <f t="shared" si="101"/>
        <v>26759.995471204998</v>
      </c>
    </row>
    <row r="6501" spans="1:7" x14ac:dyDescent="0.35">
      <c r="A6501" t="s">
        <v>1424</v>
      </c>
      <c r="B6501" t="s">
        <v>1394</v>
      </c>
      <c r="C6501" t="s">
        <v>417</v>
      </c>
      <c r="D6501">
        <v>5</v>
      </c>
      <c r="E6501">
        <v>14656.712275</v>
      </c>
      <c r="F6501">
        <v>48597.026562999999</v>
      </c>
      <c r="G6501" s="1">
        <f t="shared" si="101"/>
        <v>4.8597026562999996</v>
      </c>
    </row>
    <row r="6502" spans="1:7" x14ac:dyDescent="0.35">
      <c r="A6502" t="s">
        <v>1675</v>
      </c>
      <c r="B6502" t="s">
        <v>427</v>
      </c>
      <c r="C6502" t="s">
        <v>427</v>
      </c>
      <c r="D6502">
        <v>4</v>
      </c>
      <c r="E6502">
        <v>1440</v>
      </c>
      <c r="F6502">
        <v>45900</v>
      </c>
      <c r="G6502" s="1">
        <f t="shared" si="101"/>
        <v>4.59</v>
      </c>
    </row>
    <row r="6503" spans="1:7" x14ac:dyDescent="0.35">
      <c r="A6503" t="s">
        <v>1675</v>
      </c>
      <c r="B6503" t="s">
        <v>427</v>
      </c>
      <c r="C6503" t="s">
        <v>427</v>
      </c>
      <c r="D6503">
        <v>4</v>
      </c>
      <c r="E6503">
        <v>2400</v>
      </c>
      <c r="F6503">
        <v>94500</v>
      </c>
      <c r="G6503" s="1">
        <f t="shared" si="101"/>
        <v>9.4499999999999993</v>
      </c>
    </row>
    <row r="6504" spans="1:7" x14ac:dyDescent="0.35">
      <c r="A6504" t="s">
        <v>1675</v>
      </c>
      <c r="B6504" t="s">
        <v>427</v>
      </c>
      <c r="C6504" t="s">
        <v>427</v>
      </c>
      <c r="D6504">
        <v>5</v>
      </c>
      <c r="E6504">
        <v>55659.320165999998</v>
      </c>
      <c r="F6504">
        <v>100655405.33535799</v>
      </c>
      <c r="G6504" s="1">
        <f t="shared" si="101"/>
        <v>10065.540533535799</v>
      </c>
    </row>
    <row r="6505" spans="1:7" x14ac:dyDescent="0.35">
      <c r="A6505" t="s">
        <v>1676</v>
      </c>
      <c r="B6505" t="s">
        <v>427</v>
      </c>
      <c r="C6505" t="s">
        <v>427</v>
      </c>
      <c r="D6505">
        <v>5</v>
      </c>
      <c r="E6505">
        <v>32178.506324000002</v>
      </c>
      <c r="F6505">
        <v>51772472.536133997</v>
      </c>
      <c r="G6505" s="1">
        <f t="shared" si="101"/>
        <v>5177.2472536134001</v>
      </c>
    </row>
    <row r="6506" spans="1:7" x14ac:dyDescent="0.35">
      <c r="A6506" t="s">
        <v>1378</v>
      </c>
      <c r="B6506" t="s">
        <v>1677</v>
      </c>
      <c r="C6506" t="s">
        <v>427</v>
      </c>
      <c r="D6506">
        <v>5</v>
      </c>
      <c r="E6506">
        <v>64118.462854999998</v>
      </c>
      <c r="F6506">
        <v>152529442.05485901</v>
      </c>
      <c r="G6506" s="1">
        <f t="shared" si="101"/>
        <v>15252.944205485901</v>
      </c>
    </row>
    <row r="6507" spans="1:7" x14ac:dyDescent="0.35">
      <c r="A6507" t="s">
        <v>72</v>
      </c>
      <c r="B6507" t="s">
        <v>1677</v>
      </c>
      <c r="C6507" t="s">
        <v>427</v>
      </c>
      <c r="D6507">
        <v>5</v>
      </c>
      <c r="E6507">
        <v>91036.274181999994</v>
      </c>
      <c r="F6507">
        <v>249382623.136473</v>
      </c>
      <c r="G6507" s="1">
        <f t="shared" si="101"/>
        <v>24938.262313647301</v>
      </c>
    </row>
    <row r="6508" spans="1:7" x14ac:dyDescent="0.35">
      <c r="A6508" t="s">
        <v>1431</v>
      </c>
      <c r="B6508" t="s">
        <v>1394</v>
      </c>
      <c r="C6508" t="s">
        <v>417</v>
      </c>
      <c r="D6508">
        <v>4</v>
      </c>
      <c r="E6508">
        <v>41690.451063</v>
      </c>
      <c r="F6508">
        <v>58411728.109577</v>
      </c>
      <c r="G6508" s="1">
        <f t="shared" si="101"/>
        <v>5841.1728109576998</v>
      </c>
    </row>
    <row r="6509" spans="1:7" x14ac:dyDescent="0.35">
      <c r="A6509" t="s">
        <v>1431</v>
      </c>
      <c r="B6509" t="s">
        <v>1394</v>
      </c>
      <c r="C6509" t="s">
        <v>417</v>
      </c>
      <c r="D6509">
        <v>5</v>
      </c>
      <c r="E6509">
        <v>59273.775493000001</v>
      </c>
      <c r="F6509">
        <v>42610478.485308997</v>
      </c>
      <c r="G6509" s="1">
        <f t="shared" si="101"/>
        <v>4261.0478485308995</v>
      </c>
    </row>
    <row r="6510" spans="1:7" x14ac:dyDescent="0.35">
      <c r="A6510" t="s">
        <v>1431</v>
      </c>
      <c r="B6510" t="s">
        <v>1394</v>
      </c>
      <c r="C6510" t="s">
        <v>417</v>
      </c>
      <c r="D6510">
        <v>4</v>
      </c>
      <c r="E6510">
        <v>18327.946798000001</v>
      </c>
      <c r="F6510">
        <v>58327.283189000002</v>
      </c>
      <c r="G6510" s="1">
        <f t="shared" si="101"/>
        <v>5.8327283189000001</v>
      </c>
    </row>
    <row r="6511" spans="1:7" x14ac:dyDescent="0.35">
      <c r="A6511" t="s">
        <v>1434</v>
      </c>
      <c r="B6511" t="s">
        <v>1435</v>
      </c>
      <c r="C6511" t="s">
        <v>417</v>
      </c>
      <c r="D6511">
        <v>5</v>
      </c>
      <c r="E6511">
        <v>81546.860348999995</v>
      </c>
      <c r="F6511">
        <v>93451258.073165998</v>
      </c>
      <c r="G6511" s="1">
        <f t="shared" si="101"/>
        <v>9345.1258073165991</v>
      </c>
    </row>
    <row r="6512" spans="1:7" x14ac:dyDescent="0.35">
      <c r="A6512" t="s">
        <v>1678</v>
      </c>
      <c r="B6512" t="s">
        <v>427</v>
      </c>
      <c r="C6512" t="s">
        <v>427</v>
      </c>
      <c r="D6512">
        <v>4</v>
      </c>
      <c r="E6512">
        <v>6360</v>
      </c>
      <c r="F6512">
        <v>1496700</v>
      </c>
      <c r="G6512" s="1">
        <f t="shared" si="101"/>
        <v>149.66999999999999</v>
      </c>
    </row>
    <row r="6513" spans="1:7" x14ac:dyDescent="0.35">
      <c r="A6513" t="s">
        <v>1678</v>
      </c>
      <c r="B6513" t="s">
        <v>427</v>
      </c>
      <c r="C6513" t="s">
        <v>427</v>
      </c>
      <c r="D6513">
        <v>5</v>
      </c>
      <c r="E6513">
        <v>87237.386022999999</v>
      </c>
      <c r="F6513">
        <v>190615480.94213301</v>
      </c>
      <c r="G6513" s="1">
        <f t="shared" si="101"/>
        <v>19061.5480942133</v>
      </c>
    </row>
    <row r="6514" spans="1:7" x14ac:dyDescent="0.35">
      <c r="A6514" t="s">
        <v>952</v>
      </c>
      <c r="B6514" t="s">
        <v>1394</v>
      </c>
      <c r="C6514" t="s">
        <v>417</v>
      </c>
      <c r="D6514">
        <v>5</v>
      </c>
      <c r="E6514">
        <v>49296.282936000003</v>
      </c>
      <c r="F6514">
        <v>49292340.469434001</v>
      </c>
      <c r="G6514" s="1">
        <f t="shared" si="101"/>
        <v>4929.2340469434002</v>
      </c>
    </row>
    <row r="6515" spans="1:7" x14ac:dyDescent="0.35">
      <c r="A6515" t="s">
        <v>1679</v>
      </c>
      <c r="B6515" t="s">
        <v>104</v>
      </c>
      <c r="C6515" t="s">
        <v>427</v>
      </c>
      <c r="D6515">
        <v>4</v>
      </c>
      <c r="E6515">
        <v>1680</v>
      </c>
      <c r="F6515">
        <v>86400</v>
      </c>
      <c r="G6515" s="1">
        <f t="shared" si="101"/>
        <v>8.64</v>
      </c>
    </row>
    <row r="6516" spans="1:7" x14ac:dyDescent="0.35">
      <c r="A6516" t="s">
        <v>1679</v>
      </c>
      <c r="B6516" t="s">
        <v>104</v>
      </c>
      <c r="C6516" t="s">
        <v>427</v>
      </c>
      <c r="D6516">
        <v>4</v>
      </c>
      <c r="E6516">
        <v>300</v>
      </c>
      <c r="F6516">
        <v>3600</v>
      </c>
      <c r="G6516" s="1">
        <f t="shared" si="101"/>
        <v>0.36</v>
      </c>
    </row>
    <row r="6517" spans="1:7" x14ac:dyDescent="0.35">
      <c r="A6517" t="s">
        <v>1679</v>
      </c>
      <c r="B6517" t="s">
        <v>104</v>
      </c>
      <c r="C6517" t="s">
        <v>427</v>
      </c>
      <c r="D6517">
        <v>4</v>
      </c>
      <c r="E6517">
        <v>11266.517903</v>
      </c>
      <c r="F6517">
        <v>2344654.5415380001</v>
      </c>
      <c r="G6517" s="1">
        <f t="shared" si="101"/>
        <v>234.46545415380001</v>
      </c>
    </row>
    <row r="6518" spans="1:7" x14ac:dyDescent="0.35">
      <c r="A6518" t="s">
        <v>1679</v>
      </c>
      <c r="B6518" t="s">
        <v>104</v>
      </c>
      <c r="C6518" t="s">
        <v>427</v>
      </c>
      <c r="D6518">
        <v>4</v>
      </c>
      <c r="E6518">
        <v>89860.255877999996</v>
      </c>
      <c r="F6518">
        <v>126229778.126451</v>
      </c>
      <c r="G6518" s="1">
        <f t="shared" si="101"/>
        <v>12622.9778126451</v>
      </c>
    </row>
    <row r="6519" spans="1:7" x14ac:dyDescent="0.35">
      <c r="A6519" t="s">
        <v>1679</v>
      </c>
      <c r="B6519" t="s">
        <v>104</v>
      </c>
      <c r="C6519" t="s">
        <v>427</v>
      </c>
      <c r="D6519">
        <v>4</v>
      </c>
      <c r="E6519">
        <v>318525.08075199998</v>
      </c>
      <c r="F6519">
        <v>1147557168.57531</v>
      </c>
      <c r="G6519" s="1">
        <f t="shared" si="101"/>
        <v>114755.71685753101</v>
      </c>
    </row>
    <row r="6520" spans="1:7" x14ac:dyDescent="0.35">
      <c r="A6520" t="s">
        <v>1679</v>
      </c>
      <c r="B6520" t="s">
        <v>104</v>
      </c>
      <c r="C6520" t="s">
        <v>427</v>
      </c>
      <c r="D6520">
        <v>5</v>
      </c>
      <c r="E6520">
        <v>393440.251162</v>
      </c>
      <c r="F6520">
        <v>524553498.57301301</v>
      </c>
      <c r="G6520" s="1">
        <f t="shared" si="101"/>
        <v>52455.349857301298</v>
      </c>
    </row>
    <row r="6521" spans="1:7" x14ac:dyDescent="0.35">
      <c r="A6521" t="s">
        <v>1680</v>
      </c>
      <c r="B6521" t="s">
        <v>1677</v>
      </c>
      <c r="C6521" t="s">
        <v>427</v>
      </c>
      <c r="D6521">
        <v>4</v>
      </c>
      <c r="E6521">
        <v>38417.698462</v>
      </c>
      <c r="F6521">
        <v>25206550.677797001</v>
      </c>
      <c r="G6521" s="1">
        <f t="shared" si="101"/>
        <v>2520.6550677796999</v>
      </c>
    </row>
    <row r="6522" spans="1:7" x14ac:dyDescent="0.35">
      <c r="A6522" t="s">
        <v>1680</v>
      </c>
      <c r="B6522" t="s">
        <v>1677</v>
      </c>
      <c r="C6522" t="s">
        <v>427</v>
      </c>
      <c r="D6522">
        <v>5</v>
      </c>
      <c r="E6522">
        <v>90879.028602999999</v>
      </c>
      <c r="F6522">
        <v>283451639.41254097</v>
      </c>
      <c r="G6522" s="1">
        <f t="shared" si="101"/>
        <v>28345.163941254097</v>
      </c>
    </row>
    <row r="6523" spans="1:7" x14ac:dyDescent="0.35">
      <c r="A6523" t="s">
        <v>1438</v>
      </c>
      <c r="B6523" t="s">
        <v>1435</v>
      </c>
      <c r="C6523" t="s">
        <v>417</v>
      </c>
      <c r="D6523">
        <v>5</v>
      </c>
      <c r="E6523">
        <v>139570.12518900001</v>
      </c>
      <c r="F6523">
        <v>171507418.45213601</v>
      </c>
      <c r="G6523" s="1">
        <f t="shared" si="101"/>
        <v>17150.741845213601</v>
      </c>
    </row>
    <row r="6524" spans="1:7" x14ac:dyDescent="0.35">
      <c r="A6524" t="s">
        <v>321</v>
      </c>
      <c r="B6524" t="s">
        <v>1435</v>
      </c>
      <c r="C6524" t="s">
        <v>417</v>
      </c>
      <c r="D6524">
        <v>5</v>
      </c>
      <c r="E6524">
        <v>73461.355274000001</v>
      </c>
      <c r="F6524">
        <v>72493043.115907997</v>
      </c>
      <c r="G6524" s="1">
        <f t="shared" si="101"/>
        <v>7249.3043115907994</v>
      </c>
    </row>
    <row r="6525" spans="1:7" x14ac:dyDescent="0.35">
      <c r="A6525" t="s">
        <v>1681</v>
      </c>
      <c r="B6525" t="s">
        <v>427</v>
      </c>
      <c r="C6525" t="s">
        <v>427</v>
      </c>
      <c r="D6525">
        <v>4</v>
      </c>
      <c r="E6525">
        <v>518.13761899999997</v>
      </c>
      <c r="F6525">
        <v>13372.491313</v>
      </c>
      <c r="G6525" s="1">
        <f t="shared" si="101"/>
        <v>1.3372491313000001</v>
      </c>
    </row>
    <row r="6526" spans="1:7" x14ac:dyDescent="0.35">
      <c r="A6526" t="s">
        <v>1681</v>
      </c>
      <c r="B6526" t="s">
        <v>427</v>
      </c>
      <c r="C6526" t="s">
        <v>427</v>
      </c>
      <c r="D6526">
        <v>4</v>
      </c>
      <c r="E6526">
        <v>120</v>
      </c>
      <c r="F6526">
        <v>900</v>
      </c>
      <c r="G6526" s="1">
        <f t="shared" si="101"/>
        <v>0.09</v>
      </c>
    </row>
    <row r="6527" spans="1:7" x14ac:dyDescent="0.35">
      <c r="A6527" t="s">
        <v>1681</v>
      </c>
      <c r="B6527" t="s">
        <v>427</v>
      </c>
      <c r="C6527" t="s">
        <v>427</v>
      </c>
      <c r="D6527">
        <v>4</v>
      </c>
      <c r="E6527">
        <v>420</v>
      </c>
      <c r="F6527">
        <v>8100</v>
      </c>
      <c r="G6527" s="1">
        <f t="shared" si="101"/>
        <v>0.81</v>
      </c>
    </row>
    <row r="6528" spans="1:7" x14ac:dyDescent="0.35">
      <c r="A6528" t="s">
        <v>1681</v>
      </c>
      <c r="B6528" t="s">
        <v>427</v>
      </c>
      <c r="C6528" t="s">
        <v>427</v>
      </c>
      <c r="D6528">
        <v>4</v>
      </c>
      <c r="E6528">
        <v>540</v>
      </c>
      <c r="F6528">
        <v>9900</v>
      </c>
      <c r="G6528" s="1">
        <f t="shared" si="101"/>
        <v>0.99</v>
      </c>
    </row>
    <row r="6529" spans="1:7" x14ac:dyDescent="0.35">
      <c r="A6529" t="s">
        <v>1681</v>
      </c>
      <c r="B6529" t="s">
        <v>427</v>
      </c>
      <c r="C6529" t="s">
        <v>427</v>
      </c>
      <c r="D6529">
        <v>4</v>
      </c>
      <c r="E6529">
        <v>5580</v>
      </c>
      <c r="F6529">
        <v>212400</v>
      </c>
      <c r="G6529" s="1">
        <f t="shared" si="101"/>
        <v>21.24</v>
      </c>
    </row>
    <row r="6530" spans="1:7" x14ac:dyDescent="0.35">
      <c r="A6530" t="s">
        <v>1681</v>
      </c>
      <c r="B6530" t="s">
        <v>427</v>
      </c>
      <c r="C6530" t="s">
        <v>427</v>
      </c>
      <c r="D6530">
        <v>4</v>
      </c>
      <c r="E6530">
        <v>360</v>
      </c>
      <c r="F6530">
        <v>4500</v>
      </c>
      <c r="G6530" s="1">
        <f t="shared" si="101"/>
        <v>0.45</v>
      </c>
    </row>
    <row r="6531" spans="1:7" x14ac:dyDescent="0.35">
      <c r="A6531" t="s">
        <v>1681</v>
      </c>
      <c r="B6531" t="s">
        <v>427</v>
      </c>
      <c r="C6531" t="s">
        <v>427</v>
      </c>
      <c r="D6531">
        <v>4</v>
      </c>
      <c r="E6531">
        <v>120</v>
      </c>
      <c r="F6531">
        <v>900</v>
      </c>
      <c r="G6531" s="1">
        <f t="shared" ref="G6531:G6594" si="102">+F6531/10000</f>
        <v>0.09</v>
      </c>
    </row>
    <row r="6532" spans="1:7" x14ac:dyDescent="0.35">
      <c r="A6532" t="s">
        <v>1681</v>
      </c>
      <c r="B6532" t="s">
        <v>427</v>
      </c>
      <c r="C6532" t="s">
        <v>427</v>
      </c>
      <c r="D6532">
        <v>4</v>
      </c>
      <c r="E6532">
        <v>120</v>
      </c>
      <c r="F6532">
        <v>900</v>
      </c>
      <c r="G6532" s="1">
        <f t="shared" si="102"/>
        <v>0.09</v>
      </c>
    </row>
    <row r="6533" spans="1:7" x14ac:dyDescent="0.35">
      <c r="A6533" t="s">
        <v>1681</v>
      </c>
      <c r="B6533" t="s">
        <v>427</v>
      </c>
      <c r="C6533" t="s">
        <v>427</v>
      </c>
      <c r="D6533">
        <v>4</v>
      </c>
      <c r="E6533">
        <v>120</v>
      </c>
      <c r="F6533">
        <v>900</v>
      </c>
      <c r="G6533" s="1">
        <f t="shared" si="102"/>
        <v>0.09</v>
      </c>
    </row>
    <row r="6534" spans="1:7" x14ac:dyDescent="0.35">
      <c r="A6534" t="s">
        <v>1681</v>
      </c>
      <c r="B6534" t="s">
        <v>427</v>
      </c>
      <c r="C6534" t="s">
        <v>427</v>
      </c>
      <c r="D6534">
        <v>4</v>
      </c>
      <c r="E6534">
        <v>240</v>
      </c>
      <c r="F6534">
        <v>2700</v>
      </c>
      <c r="G6534" s="1">
        <f t="shared" si="102"/>
        <v>0.27</v>
      </c>
    </row>
    <row r="6535" spans="1:7" x14ac:dyDescent="0.35">
      <c r="A6535" t="s">
        <v>1681</v>
      </c>
      <c r="B6535" t="s">
        <v>427</v>
      </c>
      <c r="C6535" t="s">
        <v>427</v>
      </c>
      <c r="D6535">
        <v>4</v>
      </c>
      <c r="E6535">
        <v>180</v>
      </c>
      <c r="F6535">
        <v>1800</v>
      </c>
      <c r="G6535" s="1">
        <f t="shared" si="102"/>
        <v>0.18</v>
      </c>
    </row>
    <row r="6536" spans="1:7" x14ac:dyDescent="0.35">
      <c r="A6536" t="s">
        <v>1681</v>
      </c>
      <c r="B6536" t="s">
        <v>427</v>
      </c>
      <c r="C6536" t="s">
        <v>427</v>
      </c>
      <c r="D6536">
        <v>4</v>
      </c>
      <c r="E6536">
        <v>21671.678569</v>
      </c>
      <c r="F6536">
        <v>2540507.0449740002</v>
      </c>
      <c r="G6536" s="1">
        <f t="shared" si="102"/>
        <v>254.05070449740001</v>
      </c>
    </row>
    <row r="6537" spans="1:7" x14ac:dyDescent="0.35">
      <c r="A6537" t="s">
        <v>1681</v>
      </c>
      <c r="B6537" t="s">
        <v>427</v>
      </c>
      <c r="C6537" t="s">
        <v>427</v>
      </c>
      <c r="D6537">
        <v>5</v>
      </c>
      <c r="E6537">
        <v>95450.846497999999</v>
      </c>
      <c r="F6537">
        <v>234488614.39892599</v>
      </c>
      <c r="G6537" s="1">
        <f t="shared" si="102"/>
        <v>23448.8614398926</v>
      </c>
    </row>
    <row r="6538" spans="1:7" x14ac:dyDescent="0.35">
      <c r="A6538" t="s">
        <v>1682</v>
      </c>
      <c r="B6538" t="s">
        <v>1683</v>
      </c>
      <c r="C6538" t="s">
        <v>427</v>
      </c>
      <c r="D6538">
        <v>5</v>
      </c>
      <c r="E6538">
        <v>85172.380183999994</v>
      </c>
      <c r="F6538">
        <v>181968889.32594499</v>
      </c>
      <c r="G6538" s="1">
        <f t="shared" si="102"/>
        <v>18196.888932594498</v>
      </c>
    </row>
    <row r="6539" spans="1:7" x14ac:dyDescent="0.35">
      <c r="A6539" t="s">
        <v>1444</v>
      </c>
      <c r="B6539" t="s">
        <v>1445</v>
      </c>
      <c r="C6539" t="s">
        <v>417</v>
      </c>
      <c r="D6539">
        <v>4</v>
      </c>
      <c r="E6539">
        <v>20407.917809999999</v>
      </c>
      <c r="F6539">
        <v>8811405.1561440006</v>
      </c>
      <c r="G6539" s="1">
        <f t="shared" si="102"/>
        <v>881.1405156144001</v>
      </c>
    </row>
    <row r="6540" spans="1:7" x14ac:dyDescent="0.35">
      <c r="A6540" t="s">
        <v>1444</v>
      </c>
      <c r="B6540" t="s">
        <v>1445</v>
      </c>
      <c r="C6540" t="s">
        <v>417</v>
      </c>
      <c r="D6540">
        <v>5</v>
      </c>
      <c r="E6540">
        <v>89243.300134000005</v>
      </c>
      <c r="F6540">
        <v>138903813.04681501</v>
      </c>
      <c r="G6540" s="1">
        <f t="shared" si="102"/>
        <v>13890.381304681501</v>
      </c>
    </row>
    <row r="6541" spans="1:7" x14ac:dyDescent="0.35">
      <c r="A6541" t="s">
        <v>1444</v>
      </c>
      <c r="B6541" t="s">
        <v>1445</v>
      </c>
      <c r="C6541" t="s">
        <v>417</v>
      </c>
      <c r="D6541">
        <v>4</v>
      </c>
      <c r="E6541">
        <v>1687.0376779999999</v>
      </c>
      <c r="F6541">
        <v>4831.2766709999996</v>
      </c>
      <c r="G6541" s="1">
        <f t="shared" si="102"/>
        <v>0.48312766709999994</v>
      </c>
    </row>
    <row r="6542" spans="1:7" x14ac:dyDescent="0.35">
      <c r="A6542" t="s">
        <v>1444</v>
      </c>
      <c r="B6542" t="s">
        <v>1445</v>
      </c>
      <c r="C6542" t="s">
        <v>417</v>
      </c>
      <c r="D6542">
        <v>5</v>
      </c>
      <c r="E6542">
        <v>21142.078256000001</v>
      </c>
      <c r="F6542">
        <v>68877.765857999999</v>
      </c>
      <c r="G6542" s="1">
        <f t="shared" si="102"/>
        <v>6.8877765858000002</v>
      </c>
    </row>
    <row r="6543" spans="1:7" x14ac:dyDescent="0.35">
      <c r="A6543" t="s">
        <v>1684</v>
      </c>
      <c r="B6543" t="s">
        <v>1445</v>
      </c>
      <c r="C6543" t="s">
        <v>417</v>
      </c>
      <c r="D6543">
        <v>5</v>
      </c>
      <c r="E6543">
        <v>19484.499811999998</v>
      </c>
      <c r="F6543">
        <v>19466122.095167</v>
      </c>
      <c r="G6543" s="1">
        <f t="shared" si="102"/>
        <v>1946.6122095167</v>
      </c>
    </row>
    <row r="6544" spans="1:7" x14ac:dyDescent="0.35">
      <c r="A6544" t="s">
        <v>1685</v>
      </c>
      <c r="B6544" t="s">
        <v>1677</v>
      </c>
      <c r="C6544" t="s">
        <v>427</v>
      </c>
      <c r="D6544">
        <v>5</v>
      </c>
      <c r="E6544">
        <v>43963.394128</v>
      </c>
      <c r="F6544">
        <v>61870956.431396</v>
      </c>
      <c r="G6544" s="1">
        <f t="shared" si="102"/>
        <v>6187.0956431395998</v>
      </c>
    </row>
    <row r="6545" spans="1:7" x14ac:dyDescent="0.35">
      <c r="A6545" t="s">
        <v>1686</v>
      </c>
      <c r="B6545" t="s">
        <v>1445</v>
      </c>
      <c r="C6545" t="s">
        <v>417</v>
      </c>
      <c r="D6545">
        <v>5</v>
      </c>
      <c r="E6545">
        <v>28819.21516</v>
      </c>
      <c r="F6545">
        <v>42983015.087560996</v>
      </c>
      <c r="G6545" s="1">
        <f t="shared" si="102"/>
        <v>4298.3015087560998</v>
      </c>
    </row>
    <row r="6546" spans="1:7" x14ac:dyDescent="0.35">
      <c r="A6546" t="s">
        <v>1687</v>
      </c>
      <c r="B6546" t="s">
        <v>427</v>
      </c>
      <c r="C6546" t="s">
        <v>427</v>
      </c>
      <c r="D6546">
        <v>4</v>
      </c>
      <c r="E6546">
        <v>3116.9411150000001</v>
      </c>
      <c r="F6546">
        <v>10585.160795</v>
      </c>
      <c r="G6546" s="1">
        <f t="shared" si="102"/>
        <v>1.0585160794999999</v>
      </c>
    </row>
    <row r="6547" spans="1:7" x14ac:dyDescent="0.35">
      <c r="A6547" t="s">
        <v>1687</v>
      </c>
      <c r="B6547" t="s">
        <v>427</v>
      </c>
      <c r="C6547" t="s">
        <v>427</v>
      </c>
      <c r="D6547">
        <v>5</v>
      </c>
      <c r="E6547">
        <v>3465.5786459999999</v>
      </c>
      <c r="F6547">
        <v>11816.560446</v>
      </c>
      <c r="G6547" s="1">
        <f t="shared" si="102"/>
        <v>1.1816560446</v>
      </c>
    </row>
    <row r="6548" spans="1:7" x14ac:dyDescent="0.35">
      <c r="A6548" t="s">
        <v>1687</v>
      </c>
      <c r="B6548" t="s">
        <v>427</v>
      </c>
      <c r="C6548" t="s">
        <v>427</v>
      </c>
      <c r="D6548">
        <v>5</v>
      </c>
      <c r="E6548">
        <v>3420</v>
      </c>
      <c r="F6548">
        <v>364500</v>
      </c>
      <c r="G6548" s="1">
        <f t="shared" si="102"/>
        <v>36.450000000000003</v>
      </c>
    </row>
    <row r="6549" spans="1:7" x14ac:dyDescent="0.35">
      <c r="A6549" t="s">
        <v>1687</v>
      </c>
      <c r="B6549" t="s">
        <v>427</v>
      </c>
      <c r="C6549" t="s">
        <v>427</v>
      </c>
      <c r="D6549">
        <v>4</v>
      </c>
      <c r="E6549">
        <v>1380</v>
      </c>
      <c r="F6549">
        <v>28800</v>
      </c>
      <c r="G6549" s="1">
        <f t="shared" si="102"/>
        <v>2.88</v>
      </c>
    </row>
    <row r="6550" spans="1:7" x14ac:dyDescent="0.35">
      <c r="A6550" t="s">
        <v>1687</v>
      </c>
      <c r="B6550" t="s">
        <v>427</v>
      </c>
      <c r="C6550" t="s">
        <v>427</v>
      </c>
      <c r="D6550">
        <v>4</v>
      </c>
      <c r="E6550">
        <v>3480</v>
      </c>
      <c r="F6550">
        <v>169200</v>
      </c>
      <c r="G6550" s="1">
        <f t="shared" si="102"/>
        <v>16.920000000000002</v>
      </c>
    </row>
    <row r="6551" spans="1:7" x14ac:dyDescent="0.35">
      <c r="A6551" t="s">
        <v>1687</v>
      </c>
      <c r="B6551" t="s">
        <v>427</v>
      </c>
      <c r="C6551" t="s">
        <v>427</v>
      </c>
      <c r="D6551">
        <v>4</v>
      </c>
      <c r="E6551">
        <v>120</v>
      </c>
      <c r="F6551">
        <v>900</v>
      </c>
      <c r="G6551" s="1">
        <f t="shared" si="102"/>
        <v>0.09</v>
      </c>
    </row>
    <row r="6552" spans="1:7" x14ac:dyDescent="0.35">
      <c r="A6552" t="s">
        <v>1687</v>
      </c>
      <c r="B6552" t="s">
        <v>427</v>
      </c>
      <c r="C6552" t="s">
        <v>427</v>
      </c>
      <c r="D6552">
        <v>5</v>
      </c>
      <c r="E6552">
        <v>3240</v>
      </c>
      <c r="F6552">
        <v>252900</v>
      </c>
      <c r="G6552" s="1">
        <f t="shared" si="102"/>
        <v>25.29</v>
      </c>
    </row>
    <row r="6553" spans="1:7" x14ac:dyDescent="0.35">
      <c r="A6553" t="s">
        <v>1687</v>
      </c>
      <c r="B6553" t="s">
        <v>427</v>
      </c>
      <c r="C6553" t="s">
        <v>427</v>
      </c>
      <c r="D6553">
        <v>4</v>
      </c>
      <c r="E6553">
        <v>120</v>
      </c>
      <c r="F6553">
        <v>900</v>
      </c>
      <c r="G6553" s="1">
        <f t="shared" si="102"/>
        <v>0.09</v>
      </c>
    </row>
    <row r="6554" spans="1:7" x14ac:dyDescent="0.35">
      <c r="A6554" t="s">
        <v>1687</v>
      </c>
      <c r="B6554" t="s">
        <v>427</v>
      </c>
      <c r="C6554" t="s">
        <v>427</v>
      </c>
      <c r="D6554">
        <v>5</v>
      </c>
      <c r="E6554">
        <v>8040</v>
      </c>
      <c r="F6554">
        <v>794700</v>
      </c>
      <c r="G6554" s="1">
        <f t="shared" si="102"/>
        <v>79.47</v>
      </c>
    </row>
    <row r="6555" spans="1:7" x14ac:dyDescent="0.35">
      <c r="A6555" t="s">
        <v>1687</v>
      </c>
      <c r="B6555" t="s">
        <v>427</v>
      </c>
      <c r="C6555" t="s">
        <v>427</v>
      </c>
      <c r="D6555">
        <v>4</v>
      </c>
      <c r="E6555">
        <v>120</v>
      </c>
      <c r="F6555">
        <v>900</v>
      </c>
      <c r="G6555" s="1">
        <f t="shared" si="102"/>
        <v>0.09</v>
      </c>
    </row>
    <row r="6556" spans="1:7" x14ac:dyDescent="0.35">
      <c r="A6556" t="s">
        <v>1687</v>
      </c>
      <c r="B6556" t="s">
        <v>427</v>
      </c>
      <c r="C6556" t="s">
        <v>427</v>
      </c>
      <c r="D6556">
        <v>4</v>
      </c>
      <c r="E6556">
        <v>80029.895866999999</v>
      </c>
      <c r="F6556">
        <v>43936467.381998003</v>
      </c>
      <c r="G6556" s="1">
        <f t="shared" si="102"/>
        <v>4393.6467381998</v>
      </c>
    </row>
    <row r="6557" spans="1:7" x14ac:dyDescent="0.35">
      <c r="A6557" t="s">
        <v>1687</v>
      </c>
      <c r="B6557" t="s">
        <v>427</v>
      </c>
      <c r="C6557" t="s">
        <v>427</v>
      </c>
      <c r="D6557">
        <v>5</v>
      </c>
      <c r="E6557">
        <v>6660</v>
      </c>
      <c r="F6557">
        <v>330300</v>
      </c>
      <c r="G6557" s="1">
        <f t="shared" si="102"/>
        <v>33.03</v>
      </c>
    </row>
    <row r="6558" spans="1:7" x14ac:dyDescent="0.35">
      <c r="A6558" t="s">
        <v>1687</v>
      </c>
      <c r="B6558" t="s">
        <v>427</v>
      </c>
      <c r="C6558" t="s">
        <v>427</v>
      </c>
      <c r="D6558">
        <v>5</v>
      </c>
      <c r="E6558">
        <v>5580</v>
      </c>
      <c r="F6558">
        <v>309600</v>
      </c>
      <c r="G6558" s="1">
        <f t="shared" si="102"/>
        <v>30.96</v>
      </c>
    </row>
    <row r="6559" spans="1:7" x14ac:dyDescent="0.35">
      <c r="A6559" t="s">
        <v>1687</v>
      </c>
      <c r="B6559" t="s">
        <v>427</v>
      </c>
      <c r="C6559" t="s">
        <v>427</v>
      </c>
      <c r="D6559">
        <v>5</v>
      </c>
      <c r="E6559">
        <v>2700</v>
      </c>
      <c r="F6559">
        <v>110700</v>
      </c>
      <c r="G6559" s="1">
        <f t="shared" si="102"/>
        <v>11.07</v>
      </c>
    </row>
    <row r="6560" spans="1:7" x14ac:dyDescent="0.35">
      <c r="A6560" t="s">
        <v>1687</v>
      </c>
      <c r="B6560" t="s">
        <v>427</v>
      </c>
      <c r="C6560" t="s">
        <v>427</v>
      </c>
      <c r="D6560">
        <v>5</v>
      </c>
      <c r="E6560">
        <v>4260</v>
      </c>
      <c r="F6560">
        <v>157500</v>
      </c>
      <c r="G6560" s="1">
        <f t="shared" si="102"/>
        <v>15.75</v>
      </c>
    </row>
    <row r="6561" spans="1:7" x14ac:dyDescent="0.35">
      <c r="A6561" t="s">
        <v>1687</v>
      </c>
      <c r="B6561" t="s">
        <v>427</v>
      </c>
      <c r="C6561" t="s">
        <v>427</v>
      </c>
      <c r="D6561">
        <v>5</v>
      </c>
      <c r="E6561">
        <v>6060</v>
      </c>
      <c r="F6561">
        <v>287100</v>
      </c>
      <c r="G6561" s="1">
        <f t="shared" si="102"/>
        <v>28.71</v>
      </c>
    </row>
    <row r="6562" spans="1:7" x14ac:dyDescent="0.35">
      <c r="A6562" t="s">
        <v>1687</v>
      </c>
      <c r="B6562" t="s">
        <v>427</v>
      </c>
      <c r="C6562" t="s">
        <v>427</v>
      </c>
      <c r="D6562">
        <v>5</v>
      </c>
      <c r="E6562">
        <v>3480</v>
      </c>
      <c r="F6562">
        <v>116100</v>
      </c>
      <c r="G6562" s="1">
        <f t="shared" si="102"/>
        <v>11.61</v>
      </c>
    </row>
    <row r="6563" spans="1:7" x14ac:dyDescent="0.35">
      <c r="A6563" t="s">
        <v>1687</v>
      </c>
      <c r="B6563" t="s">
        <v>427</v>
      </c>
      <c r="C6563" t="s">
        <v>427</v>
      </c>
      <c r="D6563">
        <v>5</v>
      </c>
      <c r="E6563">
        <v>3240</v>
      </c>
      <c r="F6563">
        <v>141300</v>
      </c>
      <c r="G6563" s="1">
        <f t="shared" si="102"/>
        <v>14.13</v>
      </c>
    </row>
    <row r="6564" spans="1:7" x14ac:dyDescent="0.35">
      <c r="A6564" t="s">
        <v>1687</v>
      </c>
      <c r="B6564" t="s">
        <v>427</v>
      </c>
      <c r="C6564" t="s">
        <v>427</v>
      </c>
      <c r="D6564">
        <v>5</v>
      </c>
      <c r="E6564">
        <v>5340</v>
      </c>
      <c r="F6564">
        <v>240300</v>
      </c>
      <c r="G6564" s="1">
        <f t="shared" si="102"/>
        <v>24.03</v>
      </c>
    </row>
    <row r="6565" spans="1:7" x14ac:dyDescent="0.35">
      <c r="A6565" t="s">
        <v>1687</v>
      </c>
      <c r="B6565" t="s">
        <v>427</v>
      </c>
      <c r="C6565" t="s">
        <v>427</v>
      </c>
      <c r="D6565">
        <v>5</v>
      </c>
      <c r="E6565">
        <v>3420</v>
      </c>
      <c r="F6565">
        <v>158400</v>
      </c>
      <c r="G6565" s="1">
        <f t="shared" si="102"/>
        <v>15.84</v>
      </c>
    </row>
    <row r="6566" spans="1:7" x14ac:dyDescent="0.35">
      <c r="A6566" t="s">
        <v>1687</v>
      </c>
      <c r="B6566" t="s">
        <v>427</v>
      </c>
      <c r="C6566" t="s">
        <v>427</v>
      </c>
      <c r="D6566">
        <v>5</v>
      </c>
      <c r="E6566">
        <v>2820</v>
      </c>
      <c r="F6566">
        <v>124200</v>
      </c>
      <c r="G6566" s="1">
        <f t="shared" si="102"/>
        <v>12.42</v>
      </c>
    </row>
    <row r="6567" spans="1:7" x14ac:dyDescent="0.35">
      <c r="A6567" t="s">
        <v>1687</v>
      </c>
      <c r="B6567" t="s">
        <v>427</v>
      </c>
      <c r="C6567" t="s">
        <v>427</v>
      </c>
      <c r="D6567">
        <v>5</v>
      </c>
      <c r="E6567">
        <v>2505.7889070000001</v>
      </c>
      <c r="F6567">
        <v>81725.454960999996</v>
      </c>
      <c r="G6567" s="1">
        <f t="shared" si="102"/>
        <v>8.1725454960999997</v>
      </c>
    </row>
    <row r="6568" spans="1:7" x14ac:dyDescent="0.35">
      <c r="A6568" t="s">
        <v>1687</v>
      </c>
      <c r="B6568" t="s">
        <v>427</v>
      </c>
      <c r="C6568" t="s">
        <v>427</v>
      </c>
      <c r="D6568">
        <v>5</v>
      </c>
      <c r="E6568">
        <v>3360</v>
      </c>
      <c r="F6568">
        <v>126000</v>
      </c>
      <c r="G6568" s="1">
        <f t="shared" si="102"/>
        <v>12.6</v>
      </c>
    </row>
    <row r="6569" spans="1:7" x14ac:dyDescent="0.35">
      <c r="A6569" t="s">
        <v>1687</v>
      </c>
      <c r="B6569" t="s">
        <v>427</v>
      </c>
      <c r="C6569" t="s">
        <v>427</v>
      </c>
      <c r="D6569">
        <v>4</v>
      </c>
      <c r="E6569">
        <v>300</v>
      </c>
      <c r="F6569">
        <v>3600</v>
      </c>
      <c r="G6569" s="1">
        <f t="shared" si="102"/>
        <v>0.36</v>
      </c>
    </row>
    <row r="6570" spans="1:7" x14ac:dyDescent="0.35">
      <c r="A6570" t="s">
        <v>1687</v>
      </c>
      <c r="B6570" t="s">
        <v>427</v>
      </c>
      <c r="C6570" t="s">
        <v>427</v>
      </c>
      <c r="D6570">
        <v>4</v>
      </c>
      <c r="E6570">
        <v>180</v>
      </c>
      <c r="F6570">
        <v>1800</v>
      </c>
      <c r="G6570" s="1">
        <f t="shared" si="102"/>
        <v>0.18</v>
      </c>
    </row>
    <row r="6571" spans="1:7" x14ac:dyDescent="0.35">
      <c r="A6571" t="s">
        <v>1687</v>
      </c>
      <c r="B6571" t="s">
        <v>427</v>
      </c>
      <c r="C6571" t="s">
        <v>427</v>
      </c>
      <c r="D6571">
        <v>4</v>
      </c>
      <c r="E6571">
        <v>120</v>
      </c>
      <c r="F6571">
        <v>900</v>
      </c>
      <c r="G6571" s="1">
        <f t="shared" si="102"/>
        <v>0.09</v>
      </c>
    </row>
    <row r="6572" spans="1:7" x14ac:dyDescent="0.35">
      <c r="A6572" t="s">
        <v>1687</v>
      </c>
      <c r="B6572" t="s">
        <v>427</v>
      </c>
      <c r="C6572" t="s">
        <v>427</v>
      </c>
      <c r="D6572">
        <v>5</v>
      </c>
      <c r="E6572">
        <v>5580</v>
      </c>
      <c r="F6572">
        <v>221400</v>
      </c>
      <c r="G6572" s="1">
        <f t="shared" si="102"/>
        <v>22.14</v>
      </c>
    </row>
    <row r="6573" spans="1:7" x14ac:dyDescent="0.35">
      <c r="A6573" t="s">
        <v>1687</v>
      </c>
      <c r="B6573" t="s">
        <v>427</v>
      </c>
      <c r="C6573" t="s">
        <v>427</v>
      </c>
      <c r="D6573">
        <v>4</v>
      </c>
      <c r="E6573">
        <v>2100</v>
      </c>
      <c r="F6573">
        <v>74700</v>
      </c>
      <c r="G6573" s="1">
        <f t="shared" si="102"/>
        <v>7.47</v>
      </c>
    </row>
    <row r="6574" spans="1:7" x14ac:dyDescent="0.35">
      <c r="A6574" t="s">
        <v>1687</v>
      </c>
      <c r="B6574" t="s">
        <v>427</v>
      </c>
      <c r="C6574" t="s">
        <v>427</v>
      </c>
      <c r="D6574">
        <v>4</v>
      </c>
      <c r="E6574">
        <v>4680</v>
      </c>
      <c r="F6574">
        <v>327600</v>
      </c>
      <c r="G6574" s="1">
        <f t="shared" si="102"/>
        <v>32.76</v>
      </c>
    </row>
    <row r="6575" spans="1:7" x14ac:dyDescent="0.35">
      <c r="A6575" t="s">
        <v>1687</v>
      </c>
      <c r="B6575" t="s">
        <v>427</v>
      </c>
      <c r="C6575" t="s">
        <v>427</v>
      </c>
      <c r="D6575">
        <v>5</v>
      </c>
      <c r="E6575">
        <v>11040</v>
      </c>
      <c r="F6575">
        <v>528300</v>
      </c>
      <c r="G6575" s="1">
        <f t="shared" si="102"/>
        <v>52.83</v>
      </c>
    </row>
    <row r="6576" spans="1:7" x14ac:dyDescent="0.35">
      <c r="A6576" t="s">
        <v>1687</v>
      </c>
      <c r="B6576" t="s">
        <v>427</v>
      </c>
      <c r="C6576" t="s">
        <v>427</v>
      </c>
      <c r="D6576">
        <v>4</v>
      </c>
      <c r="E6576">
        <v>3120</v>
      </c>
      <c r="F6576">
        <v>117900</v>
      </c>
      <c r="G6576" s="1">
        <f t="shared" si="102"/>
        <v>11.79</v>
      </c>
    </row>
    <row r="6577" spans="1:7" x14ac:dyDescent="0.35">
      <c r="A6577" t="s">
        <v>1687</v>
      </c>
      <c r="B6577" t="s">
        <v>427</v>
      </c>
      <c r="C6577" t="s">
        <v>427</v>
      </c>
      <c r="D6577">
        <v>4</v>
      </c>
      <c r="E6577">
        <v>3240</v>
      </c>
      <c r="F6577">
        <v>124200</v>
      </c>
      <c r="G6577" s="1">
        <f t="shared" si="102"/>
        <v>12.42</v>
      </c>
    </row>
    <row r="6578" spans="1:7" x14ac:dyDescent="0.35">
      <c r="A6578" t="s">
        <v>1687</v>
      </c>
      <c r="B6578" t="s">
        <v>427</v>
      </c>
      <c r="C6578" t="s">
        <v>427</v>
      </c>
      <c r="D6578">
        <v>4</v>
      </c>
      <c r="E6578">
        <v>420</v>
      </c>
      <c r="F6578">
        <v>6300</v>
      </c>
      <c r="G6578" s="1">
        <f t="shared" si="102"/>
        <v>0.63</v>
      </c>
    </row>
    <row r="6579" spans="1:7" x14ac:dyDescent="0.35">
      <c r="A6579" t="s">
        <v>1687</v>
      </c>
      <c r="B6579" t="s">
        <v>427</v>
      </c>
      <c r="C6579" t="s">
        <v>427</v>
      </c>
      <c r="D6579">
        <v>4</v>
      </c>
      <c r="E6579">
        <v>180</v>
      </c>
      <c r="F6579">
        <v>1800</v>
      </c>
      <c r="G6579" s="1">
        <f t="shared" si="102"/>
        <v>0.18</v>
      </c>
    </row>
    <row r="6580" spans="1:7" x14ac:dyDescent="0.35">
      <c r="A6580" t="s">
        <v>1687</v>
      </c>
      <c r="B6580" t="s">
        <v>427</v>
      </c>
      <c r="C6580" t="s">
        <v>427</v>
      </c>
      <c r="D6580">
        <v>4</v>
      </c>
      <c r="E6580">
        <v>1260</v>
      </c>
      <c r="F6580">
        <v>47700</v>
      </c>
      <c r="G6580" s="1">
        <f t="shared" si="102"/>
        <v>4.7699999999999996</v>
      </c>
    </row>
    <row r="6581" spans="1:7" x14ac:dyDescent="0.35">
      <c r="A6581" t="s">
        <v>1687</v>
      </c>
      <c r="B6581" t="s">
        <v>427</v>
      </c>
      <c r="C6581" t="s">
        <v>427</v>
      </c>
      <c r="D6581">
        <v>4</v>
      </c>
      <c r="E6581">
        <v>3420</v>
      </c>
      <c r="F6581">
        <v>170100</v>
      </c>
      <c r="G6581" s="1">
        <f t="shared" si="102"/>
        <v>17.010000000000002</v>
      </c>
    </row>
    <row r="6582" spans="1:7" x14ac:dyDescent="0.35">
      <c r="A6582" t="s">
        <v>1687</v>
      </c>
      <c r="B6582" t="s">
        <v>427</v>
      </c>
      <c r="C6582" t="s">
        <v>427</v>
      </c>
      <c r="D6582">
        <v>5</v>
      </c>
      <c r="E6582">
        <v>4980</v>
      </c>
      <c r="F6582">
        <v>397800</v>
      </c>
      <c r="G6582" s="1">
        <f t="shared" si="102"/>
        <v>39.78</v>
      </c>
    </row>
    <row r="6583" spans="1:7" x14ac:dyDescent="0.35">
      <c r="A6583" t="s">
        <v>1687</v>
      </c>
      <c r="B6583" t="s">
        <v>427</v>
      </c>
      <c r="C6583" t="s">
        <v>427</v>
      </c>
      <c r="D6583">
        <v>5</v>
      </c>
      <c r="E6583">
        <v>3420</v>
      </c>
      <c r="F6583">
        <v>215100</v>
      </c>
      <c r="G6583" s="1">
        <f t="shared" si="102"/>
        <v>21.51</v>
      </c>
    </row>
    <row r="6584" spans="1:7" x14ac:dyDescent="0.35">
      <c r="A6584" t="s">
        <v>1687</v>
      </c>
      <c r="B6584" t="s">
        <v>427</v>
      </c>
      <c r="C6584" t="s">
        <v>427</v>
      </c>
      <c r="D6584">
        <v>5</v>
      </c>
      <c r="E6584">
        <v>5220</v>
      </c>
      <c r="F6584">
        <v>301500</v>
      </c>
      <c r="G6584" s="1">
        <f t="shared" si="102"/>
        <v>30.15</v>
      </c>
    </row>
    <row r="6585" spans="1:7" x14ac:dyDescent="0.35">
      <c r="A6585" t="s">
        <v>1687</v>
      </c>
      <c r="B6585" t="s">
        <v>427</v>
      </c>
      <c r="C6585" t="s">
        <v>427</v>
      </c>
      <c r="D6585">
        <v>5</v>
      </c>
      <c r="E6585">
        <v>8040</v>
      </c>
      <c r="F6585">
        <v>550800</v>
      </c>
      <c r="G6585" s="1">
        <f t="shared" si="102"/>
        <v>55.08</v>
      </c>
    </row>
    <row r="6586" spans="1:7" x14ac:dyDescent="0.35">
      <c r="A6586" t="s">
        <v>1687</v>
      </c>
      <c r="B6586" t="s">
        <v>427</v>
      </c>
      <c r="C6586" t="s">
        <v>427</v>
      </c>
      <c r="D6586">
        <v>5</v>
      </c>
      <c r="E6586">
        <v>7920</v>
      </c>
      <c r="F6586">
        <v>397800</v>
      </c>
      <c r="G6586" s="1">
        <f t="shared" si="102"/>
        <v>39.78</v>
      </c>
    </row>
    <row r="6587" spans="1:7" x14ac:dyDescent="0.35">
      <c r="A6587" t="s">
        <v>1687</v>
      </c>
      <c r="B6587" t="s">
        <v>427</v>
      </c>
      <c r="C6587" t="s">
        <v>427</v>
      </c>
      <c r="D6587">
        <v>5</v>
      </c>
      <c r="E6587">
        <v>2880</v>
      </c>
      <c r="F6587">
        <v>186300</v>
      </c>
      <c r="G6587" s="1">
        <f t="shared" si="102"/>
        <v>18.63</v>
      </c>
    </row>
    <row r="6588" spans="1:7" x14ac:dyDescent="0.35">
      <c r="A6588" t="s">
        <v>1687</v>
      </c>
      <c r="B6588" t="s">
        <v>427</v>
      </c>
      <c r="C6588" t="s">
        <v>427</v>
      </c>
      <c r="D6588">
        <v>5</v>
      </c>
      <c r="E6588">
        <v>404.74124899999998</v>
      </c>
      <c r="F6588">
        <v>5207.7584690000003</v>
      </c>
      <c r="G6588" s="1">
        <f t="shared" si="102"/>
        <v>0.52077584690000001</v>
      </c>
    </row>
    <row r="6589" spans="1:7" x14ac:dyDescent="0.35">
      <c r="A6589" t="s">
        <v>1687</v>
      </c>
      <c r="B6589" t="s">
        <v>427</v>
      </c>
      <c r="C6589" t="s">
        <v>427</v>
      </c>
      <c r="D6589">
        <v>4</v>
      </c>
      <c r="E6589">
        <v>180</v>
      </c>
      <c r="F6589">
        <v>1800</v>
      </c>
      <c r="G6589" s="1">
        <f t="shared" si="102"/>
        <v>0.18</v>
      </c>
    </row>
    <row r="6590" spans="1:7" x14ac:dyDescent="0.35">
      <c r="A6590" t="s">
        <v>1687</v>
      </c>
      <c r="B6590" t="s">
        <v>427</v>
      </c>
      <c r="C6590" t="s">
        <v>427</v>
      </c>
      <c r="D6590">
        <v>4</v>
      </c>
      <c r="E6590">
        <v>120</v>
      </c>
      <c r="F6590">
        <v>900</v>
      </c>
      <c r="G6590" s="1">
        <f t="shared" si="102"/>
        <v>0.09</v>
      </c>
    </row>
    <row r="6591" spans="1:7" x14ac:dyDescent="0.35">
      <c r="A6591" t="s">
        <v>1687</v>
      </c>
      <c r="B6591" t="s">
        <v>427</v>
      </c>
      <c r="C6591" t="s">
        <v>427</v>
      </c>
      <c r="D6591">
        <v>4</v>
      </c>
      <c r="E6591">
        <v>240</v>
      </c>
      <c r="F6591">
        <v>2700</v>
      </c>
      <c r="G6591" s="1">
        <f t="shared" si="102"/>
        <v>0.27</v>
      </c>
    </row>
    <row r="6592" spans="1:7" x14ac:dyDescent="0.35">
      <c r="A6592" t="s">
        <v>1687</v>
      </c>
      <c r="B6592" t="s">
        <v>427</v>
      </c>
      <c r="C6592" t="s">
        <v>427</v>
      </c>
      <c r="D6592">
        <v>4</v>
      </c>
      <c r="E6592">
        <v>2100</v>
      </c>
      <c r="F6592">
        <v>51300</v>
      </c>
      <c r="G6592" s="1">
        <f t="shared" si="102"/>
        <v>5.13</v>
      </c>
    </row>
    <row r="6593" spans="1:7" x14ac:dyDescent="0.35">
      <c r="A6593" t="s">
        <v>1687</v>
      </c>
      <c r="B6593" t="s">
        <v>427</v>
      </c>
      <c r="C6593" t="s">
        <v>427</v>
      </c>
      <c r="D6593">
        <v>5</v>
      </c>
      <c r="E6593">
        <v>4080</v>
      </c>
      <c r="F6593">
        <v>175500</v>
      </c>
      <c r="G6593" s="1">
        <f t="shared" si="102"/>
        <v>17.55</v>
      </c>
    </row>
    <row r="6594" spans="1:7" x14ac:dyDescent="0.35">
      <c r="A6594" t="s">
        <v>1687</v>
      </c>
      <c r="B6594" t="s">
        <v>427</v>
      </c>
      <c r="C6594" t="s">
        <v>427</v>
      </c>
      <c r="D6594">
        <v>4</v>
      </c>
      <c r="E6594">
        <v>3720</v>
      </c>
      <c r="F6594">
        <v>149400</v>
      </c>
      <c r="G6594" s="1">
        <f t="shared" si="102"/>
        <v>14.94</v>
      </c>
    </row>
    <row r="6595" spans="1:7" x14ac:dyDescent="0.35">
      <c r="A6595" t="s">
        <v>1687</v>
      </c>
      <c r="B6595" t="s">
        <v>427</v>
      </c>
      <c r="C6595" t="s">
        <v>427</v>
      </c>
      <c r="D6595">
        <v>4</v>
      </c>
      <c r="E6595">
        <v>4020</v>
      </c>
      <c r="F6595">
        <v>162900</v>
      </c>
      <c r="G6595" s="1">
        <f t="shared" ref="G6595:G6658" si="103">+F6595/10000</f>
        <v>16.29</v>
      </c>
    </row>
    <row r="6596" spans="1:7" x14ac:dyDescent="0.35">
      <c r="A6596" t="s">
        <v>1687</v>
      </c>
      <c r="B6596" t="s">
        <v>427</v>
      </c>
      <c r="C6596" t="s">
        <v>427</v>
      </c>
      <c r="D6596">
        <v>5</v>
      </c>
      <c r="E6596">
        <v>4560</v>
      </c>
      <c r="F6596">
        <v>160200</v>
      </c>
      <c r="G6596" s="1">
        <f t="shared" si="103"/>
        <v>16.02</v>
      </c>
    </row>
    <row r="6597" spans="1:7" x14ac:dyDescent="0.35">
      <c r="A6597" t="s">
        <v>1687</v>
      </c>
      <c r="B6597" t="s">
        <v>427</v>
      </c>
      <c r="C6597" t="s">
        <v>427</v>
      </c>
      <c r="D6597">
        <v>4</v>
      </c>
      <c r="E6597">
        <v>40680</v>
      </c>
      <c r="F6597">
        <v>3898800</v>
      </c>
      <c r="G6597" s="1">
        <f t="shared" si="103"/>
        <v>389.88</v>
      </c>
    </row>
    <row r="6598" spans="1:7" x14ac:dyDescent="0.35">
      <c r="A6598" t="s">
        <v>1687</v>
      </c>
      <c r="B6598" t="s">
        <v>427</v>
      </c>
      <c r="C6598" t="s">
        <v>427</v>
      </c>
      <c r="D6598">
        <v>4</v>
      </c>
      <c r="E6598">
        <v>6840</v>
      </c>
      <c r="F6598">
        <v>262800</v>
      </c>
      <c r="G6598" s="1">
        <f t="shared" si="103"/>
        <v>26.28</v>
      </c>
    </row>
    <row r="6599" spans="1:7" x14ac:dyDescent="0.35">
      <c r="A6599" t="s">
        <v>1687</v>
      </c>
      <c r="B6599" t="s">
        <v>427</v>
      </c>
      <c r="C6599" t="s">
        <v>427</v>
      </c>
      <c r="D6599">
        <v>4</v>
      </c>
      <c r="E6599">
        <v>3420</v>
      </c>
      <c r="F6599">
        <v>113400</v>
      </c>
      <c r="G6599" s="1">
        <f t="shared" si="103"/>
        <v>11.34</v>
      </c>
    </row>
    <row r="6600" spans="1:7" x14ac:dyDescent="0.35">
      <c r="A6600" t="s">
        <v>1687</v>
      </c>
      <c r="B6600" t="s">
        <v>427</v>
      </c>
      <c r="C6600" t="s">
        <v>427</v>
      </c>
      <c r="D6600">
        <v>4</v>
      </c>
      <c r="E6600">
        <v>8940</v>
      </c>
      <c r="F6600">
        <v>877500</v>
      </c>
      <c r="G6600" s="1">
        <f t="shared" si="103"/>
        <v>87.75</v>
      </c>
    </row>
    <row r="6601" spans="1:7" x14ac:dyDescent="0.35">
      <c r="A6601" t="s">
        <v>1687</v>
      </c>
      <c r="B6601" t="s">
        <v>427</v>
      </c>
      <c r="C6601" t="s">
        <v>427</v>
      </c>
      <c r="D6601">
        <v>4</v>
      </c>
      <c r="E6601">
        <v>7260</v>
      </c>
      <c r="F6601">
        <v>640800</v>
      </c>
      <c r="G6601" s="1">
        <f t="shared" si="103"/>
        <v>64.08</v>
      </c>
    </row>
    <row r="6602" spans="1:7" x14ac:dyDescent="0.35">
      <c r="A6602" t="s">
        <v>1687</v>
      </c>
      <c r="B6602" t="s">
        <v>427</v>
      </c>
      <c r="C6602" t="s">
        <v>427</v>
      </c>
      <c r="D6602">
        <v>4</v>
      </c>
      <c r="E6602">
        <v>2220</v>
      </c>
      <c r="F6602">
        <v>150300</v>
      </c>
      <c r="G6602" s="1">
        <f t="shared" si="103"/>
        <v>15.03</v>
      </c>
    </row>
    <row r="6603" spans="1:7" x14ac:dyDescent="0.35">
      <c r="A6603" t="s">
        <v>1687</v>
      </c>
      <c r="B6603" t="s">
        <v>427</v>
      </c>
      <c r="C6603" t="s">
        <v>427</v>
      </c>
      <c r="D6603">
        <v>4</v>
      </c>
      <c r="E6603">
        <v>2220</v>
      </c>
      <c r="F6603">
        <v>96300</v>
      </c>
      <c r="G6603" s="1">
        <f t="shared" si="103"/>
        <v>9.6300000000000008</v>
      </c>
    </row>
    <row r="6604" spans="1:7" x14ac:dyDescent="0.35">
      <c r="A6604" t="s">
        <v>1687</v>
      </c>
      <c r="B6604" t="s">
        <v>427</v>
      </c>
      <c r="C6604" t="s">
        <v>427</v>
      </c>
      <c r="D6604">
        <v>4</v>
      </c>
      <c r="E6604">
        <v>840</v>
      </c>
      <c r="F6604">
        <v>18900</v>
      </c>
      <c r="G6604" s="1">
        <f t="shared" si="103"/>
        <v>1.89</v>
      </c>
    </row>
    <row r="6605" spans="1:7" x14ac:dyDescent="0.35">
      <c r="A6605" t="s">
        <v>1687</v>
      </c>
      <c r="B6605" t="s">
        <v>427</v>
      </c>
      <c r="C6605" t="s">
        <v>427</v>
      </c>
      <c r="D6605">
        <v>4</v>
      </c>
      <c r="E6605">
        <v>74498.426674999995</v>
      </c>
      <c r="F6605">
        <v>10856518.750179</v>
      </c>
      <c r="G6605" s="1">
        <f t="shared" si="103"/>
        <v>1085.6518750179</v>
      </c>
    </row>
    <row r="6606" spans="1:7" x14ac:dyDescent="0.35">
      <c r="A6606" t="s">
        <v>1687</v>
      </c>
      <c r="B6606" t="s">
        <v>427</v>
      </c>
      <c r="C6606" t="s">
        <v>427</v>
      </c>
      <c r="D6606">
        <v>4</v>
      </c>
      <c r="E6606">
        <v>285591.41067999997</v>
      </c>
      <c r="F6606">
        <v>326183194.86576003</v>
      </c>
      <c r="G6606" s="1">
        <f t="shared" si="103"/>
        <v>32618.319486576002</v>
      </c>
    </row>
    <row r="6607" spans="1:7" x14ac:dyDescent="0.35">
      <c r="A6607" t="s">
        <v>1687</v>
      </c>
      <c r="B6607" t="s">
        <v>427</v>
      </c>
      <c r="C6607" t="s">
        <v>427</v>
      </c>
      <c r="D6607">
        <v>5</v>
      </c>
      <c r="E6607">
        <v>406852.02369900001</v>
      </c>
      <c r="F6607">
        <v>556381247.99971998</v>
      </c>
      <c r="G6607" s="1">
        <f t="shared" si="103"/>
        <v>55638.124799972</v>
      </c>
    </row>
    <row r="6608" spans="1:7" x14ac:dyDescent="0.35">
      <c r="A6608" t="s">
        <v>1688</v>
      </c>
      <c r="B6608" t="s">
        <v>1683</v>
      </c>
      <c r="C6608" t="s">
        <v>427</v>
      </c>
      <c r="D6608">
        <v>5</v>
      </c>
      <c r="E6608">
        <v>71476.564046</v>
      </c>
      <c r="F6608">
        <v>174485848.057118</v>
      </c>
      <c r="G6608" s="1">
        <f t="shared" si="103"/>
        <v>17448.584805711798</v>
      </c>
    </row>
    <row r="6609" spans="1:7" x14ac:dyDescent="0.35">
      <c r="A6609" t="s">
        <v>1689</v>
      </c>
      <c r="B6609" t="s">
        <v>427</v>
      </c>
      <c r="C6609" t="s">
        <v>427</v>
      </c>
      <c r="D6609">
        <v>4</v>
      </c>
      <c r="E6609">
        <v>120</v>
      </c>
      <c r="F6609">
        <v>900</v>
      </c>
      <c r="G6609" s="1">
        <f t="shared" si="103"/>
        <v>0.09</v>
      </c>
    </row>
    <row r="6610" spans="1:7" x14ac:dyDescent="0.35">
      <c r="A6610" t="s">
        <v>1689</v>
      </c>
      <c r="B6610" t="s">
        <v>427</v>
      </c>
      <c r="C6610" t="s">
        <v>427</v>
      </c>
      <c r="D6610">
        <v>4</v>
      </c>
      <c r="E6610">
        <v>1920</v>
      </c>
      <c r="F6610">
        <v>55800</v>
      </c>
      <c r="G6610" s="1">
        <f t="shared" si="103"/>
        <v>5.58</v>
      </c>
    </row>
    <row r="6611" spans="1:7" x14ac:dyDescent="0.35">
      <c r="A6611" t="s">
        <v>1689</v>
      </c>
      <c r="B6611" t="s">
        <v>427</v>
      </c>
      <c r="C6611" t="s">
        <v>427</v>
      </c>
      <c r="D6611">
        <v>5</v>
      </c>
      <c r="E6611">
        <v>43898.297569000002</v>
      </c>
      <c r="F6611">
        <v>50597568.420610003</v>
      </c>
      <c r="G6611" s="1">
        <f t="shared" si="103"/>
        <v>5059.7568420610005</v>
      </c>
    </row>
    <row r="6612" spans="1:7" x14ac:dyDescent="0.35">
      <c r="A6612" t="s">
        <v>72</v>
      </c>
      <c r="B6612" t="s">
        <v>1445</v>
      </c>
      <c r="C6612" t="s">
        <v>417</v>
      </c>
      <c r="D6612">
        <v>5</v>
      </c>
      <c r="E6612">
        <v>19608.888273</v>
      </c>
      <c r="F6612">
        <v>20240168.210019998</v>
      </c>
      <c r="G6612" s="1">
        <f t="shared" si="103"/>
        <v>2024.0168210019999</v>
      </c>
    </row>
    <row r="6613" spans="1:7" x14ac:dyDescent="0.35">
      <c r="A6613" t="s">
        <v>1450</v>
      </c>
      <c r="B6613" t="s">
        <v>1394</v>
      </c>
      <c r="C6613" t="s">
        <v>417</v>
      </c>
      <c r="D6613">
        <v>5</v>
      </c>
      <c r="E6613">
        <v>72279.247367000004</v>
      </c>
      <c r="F6613">
        <v>87156302.583733007</v>
      </c>
      <c r="G6613" s="1">
        <f t="shared" si="103"/>
        <v>8715.6302583733013</v>
      </c>
    </row>
    <row r="6614" spans="1:7" x14ac:dyDescent="0.35">
      <c r="A6614" t="s">
        <v>1451</v>
      </c>
      <c r="B6614" t="s">
        <v>1435</v>
      </c>
      <c r="C6614" t="s">
        <v>417</v>
      </c>
      <c r="D6614">
        <v>5</v>
      </c>
      <c r="E6614">
        <v>120</v>
      </c>
      <c r="F6614">
        <v>900</v>
      </c>
      <c r="G6614" s="1">
        <f t="shared" si="103"/>
        <v>0.09</v>
      </c>
    </row>
    <row r="6615" spans="1:7" x14ac:dyDescent="0.35">
      <c r="A6615" t="s">
        <v>1451</v>
      </c>
      <c r="B6615" t="s">
        <v>1435</v>
      </c>
      <c r="C6615" t="s">
        <v>417</v>
      </c>
      <c r="D6615">
        <v>5</v>
      </c>
      <c r="E6615">
        <v>120</v>
      </c>
      <c r="F6615">
        <v>900</v>
      </c>
      <c r="G6615" s="1">
        <f t="shared" si="103"/>
        <v>0.09</v>
      </c>
    </row>
    <row r="6616" spans="1:7" x14ac:dyDescent="0.35">
      <c r="A6616" t="s">
        <v>1451</v>
      </c>
      <c r="B6616" t="s">
        <v>1435</v>
      </c>
      <c r="C6616" t="s">
        <v>417</v>
      </c>
      <c r="D6616">
        <v>5</v>
      </c>
      <c r="E6616">
        <v>114561.60531</v>
      </c>
      <c r="F6616">
        <v>54679882.713569</v>
      </c>
      <c r="G6616" s="1">
        <f t="shared" si="103"/>
        <v>5467.9882713569004</v>
      </c>
    </row>
    <row r="6617" spans="1:7" x14ac:dyDescent="0.35">
      <c r="A6617" t="s">
        <v>1452</v>
      </c>
      <c r="B6617" t="s">
        <v>1435</v>
      </c>
      <c r="C6617" t="s">
        <v>417</v>
      </c>
      <c r="D6617">
        <v>5</v>
      </c>
      <c r="E6617">
        <v>52285.561744999999</v>
      </c>
      <c r="F6617">
        <v>85458590.315426007</v>
      </c>
      <c r="G6617" s="1">
        <f t="shared" si="103"/>
        <v>8545.8590315426009</v>
      </c>
    </row>
    <row r="6618" spans="1:7" x14ac:dyDescent="0.35">
      <c r="A6618" t="s">
        <v>1690</v>
      </c>
      <c r="B6618" t="s">
        <v>427</v>
      </c>
      <c r="C6618" t="s">
        <v>427</v>
      </c>
      <c r="D6618">
        <v>4</v>
      </c>
      <c r="E6618">
        <v>6133.9838909999999</v>
      </c>
      <c r="F6618">
        <v>1217087.0130769999</v>
      </c>
      <c r="G6618" s="1">
        <f t="shared" si="103"/>
        <v>121.7087013077</v>
      </c>
    </row>
    <row r="6619" spans="1:7" x14ac:dyDescent="0.35">
      <c r="A6619" t="s">
        <v>1690</v>
      </c>
      <c r="B6619" t="s">
        <v>427</v>
      </c>
      <c r="C6619" t="s">
        <v>427</v>
      </c>
      <c r="D6619">
        <v>5</v>
      </c>
      <c r="E6619">
        <v>56057.397491000003</v>
      </c>
      <c r="F6619">
        <v>57162501.678225003</v>
      </c>
      <c r="G6619" s="1">
        <f t="shared" si="103"/>
        <v>5716.2501678225008</v>
      </c>
    </row>
    <row r="6620" spans="1:7" x14ac:dyDescent="0.35">
      <c r="A6620" t="s">
        <v>1691</v>
      </c>
      <c r="B6620" t="s">
        <v>427</v>
      </c>
      <c r="C6620" t="s">
        <v>427</v>
      </c>
      <c r="D6620">
        <v>5</v>
      </c>
      <c r="E6620">
        <v>37738.987766999999</v>
      </c>
      <c r="F6620">
        <v>52439906.374926999</v>
      </c>
      <c r="G6620" s="1">
        <f t="shared" si="103"/>
        <v>5243.9906374926995</v>
      </c>
    </row>
    <row r="6621" spans="1:7" x14ac:dyDescent="0.35">
      <c r="A6621" t="s">
        <v>162</v>
      </c>
      <c r="B6621" t="s">
        <v>1445</v>
      </c>
      <c r="C6621" t="s">
        <v>417</v>
      </c>
      <c r="D6621">
        <v>5</v>
      </c>
      <c r="E6621">
        <v>40400.576131000002</v>
      </c>
      <c r="F6621">
        <v>77702231.923691005</v>
      </c>
      <c r="G6621" s="1">
        <f t="shared" si="103"/>
        <v>7770.2231923691006</v>
      </c>
    </row>
    <row r="6622" spans="1:7" x14ac:dyDescent="0.35">
      <c r="A6622" t="s">
        <v>1692</v>
      </c>
      <c r="B6622" t="s">
        <v>1683</v>
      </c>
      <c r="C6622" t="s">
        <v>427</v>
      </c>
      <c r="D6622">
        <v>5</v>
      </c>
      <c r="E6622">
        <v>27040.556511999999</v>
      </c>
      <c r="F6622">
        <v>33244325.132819999</v>
      </c>
      <c r="G6622" s="1">
        <f t="shared" si="103"/>
        <v>3324.4325132819999</v>
      </c>
    </row>
    <row r="6623" spans="1:7" x14ac:dyDescent="0.35">
      <c r="A6623" t="s">
        <v>1458</v>
      </c>
      <c r="B6623" t="s">
        <v>104</v>
      </c>
      <c r="C6623" t="s">
        <v>427</v>
      </c>
      <c r="D6623">
        <v>5</v>
      </c>
      <c r="E6623">
        <v>78.236669000000006</v>
      </c>
      <c r="F6623">
        <v>230.56188</v>
      </c>
      <c r="G6623" s="1">
        <f t="shared" si="103"/>
        <v>2.3056188000000002E-2</v>
      </c>
    </row>
    <row r="6624" spans="1:7" x14ac:dyDescent="0.35">
      <c r="A6624" t="s">
        <v>1458</v>
      </c>
      <c r="B6624" t="s">
        <v>104</v>
      </c>
      <c r="C6624" t="s">
        <v>427</v>
      </c>
      <c r="D6624">
        <v>5</v>
      </c>
      <c r="E6624">
        <v>105.02614699999999</v>
      </c>
      <c r="F6624">
        <v>261.13769400000001</v>
      </c>
      <c r="G6624" s="1">
        <f t="shared" si="103"/>
        <v>2.61137694E-2</v>
      </c>
    </row>
    <row r="6625" spans="1:7" x14ac:dyDescent="0.35">
      <c r="A6625" t="s">
        <v>1458</v>
      </c>
      <c r="B6625" t="s">
        <v>104</v>
      </c>
      <c r="C6625" t="s">
        <v>427</v>
      </c>
      <c r="D6625">
        <v>4</v>
      </c>
      <c r="E6625">
        <v>77554.925845999998</v>
      </c>
      <c r="F6625">
        <v>249310.94732400001</v>
      </c>
      <c r="G6625" s="1">
        <f t="shared" si="103"/>
        <v>24.931094732400002</v>
      </c>
    </row>
    <row r="6626" spans="1:7" x14ac:dyDescent="0.35">
      <c r="A6626" t="s">
        <v>1458</v>
      </c>
      <c r="B6626" t="s">
        <v>104</v>
      </c>
      <c r="C6626" t="s">
        <v>427</v>
      </c>
      <c r="D6626">
        <v>5</v>
      </c>
      <c r="E6626">
        <v>55603.119735</v>
      </c>
      <c r="F6626">
        <v>186353.39431599999</v>
      </c>
      <c r="G6626" s="1">
        <f t="shared" si="103"/>
        <v>18.635339431599999</v>
      </c>
    </row>
    <row r="6627" spans="1:7" x14ac:dyDescent="0.35">
      <c r="A6627" t="s">
        <v>1458</v>
      </c>
      <c r="B6627" t="s">
        <v>104</v>
      </c>
      <c r="C6627" t="s">
        <v>427</v>
      </c>
      <c r="D6627">
        <v>4</v>
      </c>
      <c r="E6627">
        <v>120</v>
      </c>
      <c r="F6627">
        <v>900</v>
      </c>
      <c r="G6627" s="1">
        <f t="shared" si="103"/>
        <v>0.09</v>
      </c>
    </row>
    <row r="6628" spans="1:7" x14ac:dyDescent="0.35">
      <c r="A6628" t="s">
        <v>1458</v>
      </c>
      <c r="B6628" t="s">
        <v>104</v>
      </c>
      <c r="C6628" t="s">
        <v>427</v>
      </c>
      <c r="D6628">
        <v>4</v>
      </c>
      <c r="E6628">
        <v>120</v>
      </c>
      <c r="F6628">
        <v>900</v>
      </c>
      <c r="G6628" s="1">
        <f t="shared" si="103"/>
        <v>0.09</v>
      </c>
    </row>
    <row r="6629" spans="1:7" x14ac:dyDescent="0.35">
      <c r="A6629" t="s">
        <v>1458</v>
      </c>
      <c r="B6629" t="s">
        <v>104</v>
      </c>
      <c r="C6629" t="s">
        <v>427</v>
      </c>
      <c r="D6629">
        <v>4</v>
      </c>
      <c r="E6629">
        <v>120</v>
      </c>
      <c r="F6629">
        <v>900</v>
      </c>
      <c r="G6629" s="1">
        <f t="shared" si="103"/>
        <v>0.09</v>
      </c>
    </row>
    <row r="6630" spans="1:7" x14ac:dyDescent="0.35">
      <c r="A6630" t="s">
        <v>1458</v>
      </c>
      <c r="B6630" t="s">
        <v>104</v>
      </c>
      <c r="C6630" t="s">
        <v>427</v>
      </c>
      <c r="D6630">
        <v>4</v>
      </c>
      <c r="E6630">
        <v>120</v>
      </c>
      <c r="F6630">
        <v>900</v>
      </c>
      <c r="G6630" s="1">
        <f t="shared" si="103"/>
        <v>0.09</v>
      </c>
    </row>
    <row r="6631" spans="1:7" x14ac:dyDescent="0.35">
      <c r="A6631" t="s">
        <v>1458</v>
      </c>
      <c r="B6631" t="s">
        <v>104</v>
      </c>
      <c r="C6631" t="s">
        <v>427</v>
      </c>
      <c r="D6631">
        <v>4</v>
      </c>
      <c r="E6631">
        <v>180</v>
      </c>
      <c r="F6631">
        <v>1800</v>
      </c>
      <c r="G6631" s="1">
        <f t="shared" si="103"/>
        <v>0.18</v>
      </c>
    </row>
    <row r="6632" spans="1:7" x14ac:dyDescent="0.35">
      <c r="A6632" t="s">
        <v>1458</v>
      </c>
      <c r="B6632" t="s">
        <v>104</v>
      </c>
      <c r="C6632" t="s">
        <v>427</v>
      </c>
      <c r="D6632">
        <v>4</v>
      </c>
      <c r="E6632">
        <v>4680</v>
      </c>
      <c r="F6632">
        <v>577800</v>
      </c>
      <c r="G6632" s="1">
        <f t="shared" si="103"/>
        <v>57.78</v>
      </c>
    </row>
    <row r="6633" spans="1:7" x14ac:dyDescent="0.35">
      <c r="A6633" t="s">
        <v>1458</v>
      </c>
      <c r="B6633" t="s">
        <v>104</v>
      </c>
      <c r="C6633" t="s">
        <v>427</v>
      </c>
      <c r="D6633">
        <v>4</v>
      </c>
      <c r="E6633">
        <v>120</v>
      </c>
      <c r="F6633">
        <v>900</v>
      </c>
      <c r="G6633" s="1">
        <f t="shared" si="103"/>
        <v>0.09</v>
      </c>
    </row>
    <row r="6634" spans="1:7" x14ac:dyDescent="0.35">
      <c r="A6634" t="s">
        <v>1458</v>
      </c>
      <c r="B6634" t="s">
        <v>104</v>
      </c>
      <c r="C6634" t="s">
        <v>427</v>
      </c>
      <c r="D6634">
        <v>4</v>
      </c>
      <c r="E6634">
        <v>120</v>
      </c>
      <c r="F6634">
        <v>900</v>
      </c>
      <c r="G6634" s="1">
        <f t="shared" si="103"/>
        <v>0.09</v>
      </c>
    </row>
    <row r="6635" spans="1:7" x14ac:dyDescent="0.35">
      <c r="A6635" t="s">
        <v>1458</v>
      </c>
      <c r="B6635" t="s">
        <v>104</v>
      </c>
      <c r="C6635" t="s">
        <v>427</v>
      </c>
      <c r="D6635">
        <v>4</v>
      </c>
      <c r="E6635">
        <v>181.530044</v>
      </c>
      <c r="F6635">
        <v>654.434167</v>
      </c>
      <c r="G6635" s="1">
        <f t="shared" si="103"/>
        <v>6.5443416700000007E-2</v>
      </c>
    </row>
    <row r="6636" spans="1:7" x14ac:dyDescent="0.35">
      <c r="A6636" t="s">
        <v>1458</v>
      </c>
      <c r="B6636" t="s">
        <v>104</v>
      </c>
      <c r="C6636" t="s">
        <v>427</v>
      </c>
      <c r="D6636">
        <v>4</v>
      </c>
      <c r="E6636">
        <v>845.85907699999996</v>
      </c>
      <c r="F6636">
        <v>2636.7912529999999</v>
      </c>
      <c r="G6636" s="1">
        <f t="shared" si="103"/>
        <v>0.26367912529999998</v>
      </c>
    </row>
    <row r="6637" spans="1:7" x14ac:dyDescent="0.35">
      <c r="A6637" t="s">
        <v>1458</v>
      </c>
      <c r="B6637" t="s">
        <v>104</v>
      </c>
      <c r="C6637" t="s">
        <v>427</v>
      </c>
      <c r="D6637">
        <v>5</v>
      </c>
      <c r="E6637">
        <v>6000</v>
      </c>
      <c r="F6637">
        <v>244800</v>
      </c>
      <c r="G6637" s="1">
        <f t="shared" si="103"/>
        <v>24.48</v>
      </c>
    </row>
    <row r="6638" spans="1:7" x14ac:dyDescent="0.35">
      <c r="A6638" t="s">
        <v>1458</v>
      </c>
      <c r="B6638" t="s">
        <v>104</v>
      </c>
      <c r="C6638" t="s">
        <v>427</v>
      </c>
      <c r="D6638">
        <v>5</v>
      </c>
      <c r="E6638">
        <v>6180</v>
      </c>
      <c r="F6638">
        <v>247500</v>
      </c>
      <c r="G6638" s="1">
        <f t="shared" si="103"/>
        <v>24.75</v>
      </c>
    </row>
    <row r="6639" spans="1:7" x14ac:dyDescent="0.35">
      <c r="A6639" t="s">
        <v>1458</v>
      </c>
      <c r="B6639" t="s">
        <v>104</v>
      </c>
      <c r="C6639" t="s">
        <v>427</v>
      </c>
      <c r="D6639">
        <v>5</v>
      </c>
      <c r="E6639">
        <v>15840</v>
      </c>
      <c r="F6639">
        <v>1522800</v>
      </c>
      <c r="G6639" s="1">
        <f t="shared" si="103"/>
        <v>152.28</v>
      </c>
    </row>
    <row r="6640" spans="1:7" x14ac:dyDescent="0.35">
      <c r="A6640" t="s">
        <v>1458</v>
      </c>
      <c r="B6640" t="s">
        <v>104</v>
      </c>
      <c r="C6640" t="s">
        <v>427</v>
      </c>
      <c r="D6640">
        <v>5</v>
      </c>
      <c r="E6640">
        <v>2220</v>
      </c>
      <c r="F6640">
        <v>131400</v>
      </c>
      <c r="G6640" s="1">
        <f t="shared" si="103"/>
        <v>13.14</v>
      </c>
    </row>
    <row r="6641" spans="1:7" x14ac:dyDescent="0.35">
      <c r="A6641" t="s">
        <v>1458</v>
      </c>
      <c r="B6641" t="s">
        <v>104</v>
      </c>
      <c r="C6641" t="s">
        <v>427</v>
      </c>
      <c r="D6641">
        <v>4</v>
      </c>
      <c r="E6641">
        <v>240</v>
      </c>
      <c r="F6641">
        <v>2700</v>
      </c>
      <c r="G6641" s="1">
        <f t="shared" si="103"/>
        <v>0.27</v>
      </c>
    </row>
    <row r="6642" spans="1:7" x14ac:dyDescent="0.35">
      <c r="A6642" t="s">
        <v>1458</v>
      </c>
      <c r="B6642" t="s">
        <v>104</v>
      </c>
      <c r="C6642" t="s">
        <v>427</v>
      </c>
      <c r="D6642">
        <v>4</v>
      </c>
      <c r="E6642">
        <v>180</v>
      </c>
      <c r="F6642">
        <v>1800</v>
      </c>
      <c r="G6642" s="1">
        <f t="shared" si="103"/>
        <v>0.18</v>
      </c>
    </row>
    <row r="6643" spans="1:7" x14ac:dyDescent="0.35">
      <c r="A6643" t="s">
        <v>1458</v>
      </c>
      <c r="B6643" t="s">
        <v>104</v>
      </c>
      <c r="C6643" t="s">
        <v>427</v>
      </c>
      <c r="D6643">
        <v>4</v>
      </c>
      <c r="E6643">
        <v>360</v>
      </c>
      <c r="F6643">
        <v>4500</v>
      </c>
      <c r="G6643" s="1">
        <f t="shared" si="103"/>
        <v>0.45</v>
      </c>
    </row>
    <row r="6644" spans="1:7" x14ac:dyDescent="0.35">
      <c r="A6644" t="s">
        <v>1458</v>
      </c>
      <c r="B6644" t="s">
        <v>104</v>
      </c>
      <c r="C6644" t="s">
        <v>427</v>
      </c>
      <c r="D6644">
        <v>4</v>
      </c>
      <c r="E6644">
        <v>240</v>
      </c>
      <c r="F6644">
        <v>2700</v>
      </c>
      <c r="G6644" s="1">
        <f t="shared" si="103"/>
        <v>0.27</v>
      </c>
    </row>
    <row r="6645" spans="1:7" x14ac:dyDescent="0.35">
      <c r="A6645" t="s">
        <v>1458</v>
      </c>
      <c r="B6645" t="s">
        <v>104</v>
      </c>
      <c r="C6645" t="s">
        <v>427</v>
      </c>
      <c r="D6645">
        <v>5</v>
      </c>
      <c r="E6645">
        <v>3780</v>
      </c>
      <c r="F6645">
        <v>210600</v>
      </c>
      <c r="G6645" s="1">
        <f t="shared" si="103"/>
        <v>21.06</v>
      </c>
    </row>
    <row r="6646" spans="1:7" x14ac:dyDescent="0.35">
      <c r="A6646" t="s">
        <v>1458</v>
      </c>
      <c r="B6646" t="s">
        <v>104</v>
      </c>
      <c r="C6646" t="s">
        <v>427</v>
      </c>
      <c r="D6646">
        <v>5</v>
      </c>
      <c r="E6646">
        <v>2400</v>
      </c>
      <c r="F6646">
        <v>117900</v>
      </c>
      <c r="G6646" s="1">
        <f t="shared" si="103"/>
        <v>11.79</v>
      </c>
    </row>
    <row r="6647" spans="1:7" x14ac:dyDescent="0.35">
      <c r="A6647" t="s">
        <v>1458</v>
      </c>
      <c r="B6647" t="s">
        <v>104</v>
      </c>
      <c r="C6647" t="s">
        <v>427</v>
      </c>
      <c r="D6647">
        <v>4</v>
      </c>
      <c r="E6647">
        <v>120</v>
      </c>
      <c r="F6647">
        <v>900</v>
      </c>
      <c r="G6647" s="1">
        <f t="shared" si="103"/>
        <v>0.09</v>
      </c>
    </row>
    <row r="6648" spans="1:7" x14ac:dyDescent="0.35">
      <c r="A6648" t="s">
        <v>1458</v>
      </c>
      <c r="B6648" t="s">
        <v>104</v>
      </c>
      <c r="C6648" t="s">
        <v>427</v>
      </c>
      <c r="D6648">
        <v>4</v>
      </c>
      <c r="E6648">
        <v>34560</v>
      </c>
      <c r="F6648">
        <v>8599500</v>
      </c>
      <c r="G6648" s="1">
        <f t="shared" si="103"/>
        <v>859.95</v>
      </c>
    </row>
    <row r="6649" spans="1:7" x14ac:dyDescent="0.35">
      <c r="A6649" t="s">
        <v>1458</v>
      </c>
      <c r="B6649" t="s">
        <v>104</v>
      </c>
      <c r="C6649" t="s">
        <v>427</v>
      </c>
      <c r="D6649">
        <v>4</v>
      </c>
      <c r="E6649">
        <v>660</v>
      </c>
      <c r="F6649">
        <v>11700</v>
      </c>
      <c r="G6649" s="1">
        <f t="shared" si="103"/>
        <v>1.17</v>
      </c>
    </row>
    <row r="6650" spans="1:7" x14ac:dyDescent="0.35">
      <c r="A6650" t="s">
        <v>1458</v>
      </c>
      <c r="B6650" t="s">
        <v>104</v>
      </c>
      <c r="C6650" t="s">
        <v>427</v>
      </c>
      <c r="D6650">
        <v>5</v>
      </c>
      <c r="E6650">
        <v>3540</v>
      </c>
      <c r="F6650">
        <v>128700</v>
      </c>
      <c r="G6650" s="1">
        <f t="shared" si="103"/>
        <v>12.87</v>
      </c>
    </row>
    <row r="6651" spans="1:7" x14ac:dyDescent="0.35">
      <c r="A6651" t="s">
        <v>1458</v>
      </c>
      <c r="B6651" t="s">
        <v>104</v>
      </c>
      <c r="C6651" t="s">
        <v>427</v>
      </c>
      <c r="D6651">
        <v>5</v>
      </c>
      <c r="E6651">
        <v>1380</v>
      </c>
      <c r="F6651">
        <v>39600</v>
      </c>
      <c r="G6651" s="1">
        <f t="shared" si="103"/>
        <v>3.96</v>
      </c>
    </row>
    <row r="6652" spans="1:7" x14ac:dyDescent="0.35">
      <c r="A6652" t="s">
        <v>1458</v>
      </c>
      <c r="B6652" t="s">
        <v>104</v>
      </c>
      <c r="C6652" t="s">
        <v>427</v>
      </c>
      <c r="D6652">
        <v>5</v>
      </c>
      <c r="E6652">
        <v>2460</v>
      </c>
      <c r="F6652">
        <v>93600</v>
      </c>
      <c r="G6652" s="1">
        <f t="shared" si="103"/>
        <v>9.36</v>
      </c>
    </row>
    <row r="6653" spans="1:7" x14ac:dyDescent="0.35">
      <c r="A6653" t="s">
        <v>1458</v>
      </c>
      <c r="B6653" t="s">
        <v>104</v>
      </c>
      <c r="C6653" t="s">
        <v>427</v>
      </c>
      <c r="D6653">
        <v>4</v>
      </c>
      <c r="E6653">
        <v>3840</v>
      </c>
      <c r="F6653">
        <v>226800</v>
      </c>
      <c r="G6653" s="1">
        <f t="shared" si="103"/>
        <v>22.68</v>
      </c>
    </row>
    <row r="6654" spans="1:7" x14ac:dyDescent="0.35">
      <c r="A6654" t="s">
        <v>1458</v>
      </c>
      <c r="B6654" t="s">
        <v>104</v>
      </c>
      <c r="C6654" t="s">
        <v>427</v>
      </c>
      <c r="D6654">
        <v>4</v>
      </c>
      <c r="E6654">
        <v>180</v>
      </c>
      <c r="F6654">
        <v>1800</v>
      </c>
      <c r="G6654" s="1">
        <f t="shared" si="103"/>
        <v>0.18</v>
      </c>
    </row>
    <row r="6655" spans="1:7" x14ac:dyDescent="0.35">
      <c r="A6655" t="s">
        <v>1458</v>
      </c>
      <c r="B6655" t="s">
        <v>104</v>
      </c>
      <c r="C6655" t="s">
        <v>427</v>
      </c>
      <c r="D6655">
        <v>5</v>
      </c>
      <c r="E6655">
        <v>19440</v>
      </c>
      <c r="F6655">
        <v>3223800</v>
      </c>
      <c r="G6655" s="1">
        <f t="shared" si="103"/>
        <v>322.38</v>
      </c>
    </row>
    <row r="6656" spans="1:7" x14ac:dyDescent="0.35">
      <c r="A6656" t="s">
        <v>1458</v>
      </c>
      <c r="B6656" t="s">
        <v>104</v>
      </c>
      <c r="C6656" t="s">
        <v>427</v>
      </c>
      <c r="D6656">
        <v>4</v>
      </c>
      <c r="E6656">
        <v>3720</v>
      </c>
      <c r="F6656">
        <v>135000</v>
      </c>
      <c r="G6656" s="1">
        <f t="shared" si="103"/>
        <v>13.5</v>
      </c>
    </row>
    <row r="6657" spans="1:7" x14ac:dyDescent="0.35">
      <c r="A6657" t="s">
        <v>1458</v>
      </c>
      <c r="B6657" t="s">
        <v>104</v>
      </c>
      <c r="C6657" t="s">
        <v>427</v>
      </c>
      <c r="D6657">
        <v>5</v>
      </c>
      <c r="E6657">
        <v>3480</v>
      </c>
      <c r="F6657">
        <v>156600</v>
      </c>
      <c r="G6657" s="1">
        <f t="shared" si="103"/>
        <v>15.66</v>
      </c>
    </row>
    <row r="6658" spans="1:7" x14ac:dyDescent="0.35">
      <c r="A6658" t="s">
        <v>1458</v>
      </c>
      <c r="B6658" t="s">
        <v>104</v>
      </c>
      <c r="C6658" t="s">
        <v>427</v>
      </c>
      <c r="D6658">
        <v>5</v>
      </c>
      <c r="E6658">
        <v>3780</v>
      </c>
      <c r="F6658">
        <v>135000</v>
      </c>
      <c r="G6658" s="1">
        <f t="shared" si="103"/>
        <v>13.5</v>
      </c>
    </row>
    <row r="6659" spans="1:7" x14ac:dyDescent="0.35">
      <c r="A6659" t="s">
        <v>1458</v>
      </c>
      <c r="B6659" t="s">
        <v>104</v>
      </c>
      <c r="C6659" t="s">
        <v>427</v>
      </c>
      <c r="D6659">
        <v>4</v>
      </c>
      <c r="E6659">
        <v>240</v>
      </c>
      <c r="F6659">
        <v>2700</v>
      </c>
      <c r="G6659" s="1">
        <f t="shared" ref="G6659:G6722" si="104">+F6659/10000</f>
        <v>0.27</v>
      </c>
    </row>
    <row r="6660" spans="1:7" x14ac:dyDescent="0.35">
      <c r="A6660" t="s">
        <v>1458</v>
      </c>
      <c r="B6660" t="s">
        <v>104</v>
      </c>
      <c r="C6660" t="s">
        <v>427</v>
      </c>
      <c r="D6660">
        <v>5</v>
      </c>
      <c r="E6660">
        <v>3720</v>
      </c>
      <c r="F6660">
        <v>129600</v>
      </c>
      <c r="G6660" s="1">
        <f t="shared" si="104"/>
        <v>12.96</v>
      </c>
    </row>
    <row r="6661" spans="1:7" x14ac:dyDescent="0.35">
      <c r="A6661" t="s">
        <v>1458</v>
      </c>
      <c r="B6661" t="s">
        <v>104</v>
      </c>
      <c r="C6661" t="s">
        <v>427</v>
      </c>
      <c r="D6661">
        <v>5</v>
      </c>
      <c r="E6661">
        <v>180</v>
      </c>
      <c r="F6661">
        <v>1800</v>
      </c>
      <c r="G6661" s="1">
        <f t="shared" si="104"/>
        <v>0.18</v>
      </c>
    </row>
    <row r="6662" spans="1:7" x14ac:dyDescent="0.35">
      <c r="A6662" t="s">
        <v>1458</v>
      </c>
      <c r="B6662" t="s">
        <v>104</v>
      </c>
      <c r="C6662" t="s">
        <v>427</v>
      </c>
      <c r="D6662">
        <v>5</v>
      </c>
      <c r="E6662">
        <v>4740</v>
      </c>
      <c r="F6662">
        <v>212400</v>
      </c>
      <c r="G6662" s="1">
        <f t="shared" si="104"/>
        <v>21.24</v>
      </c>
    </row>
    <row r="6663" spans="1:7" x14ac:dyDescent="0.35">
      <c r="A6663" t="s">
        <v>1458</v>
      </c>
      <c r="B6663" t="s">
        <v>104</v>
      </c>
      <c r="C6663" t="s">
        <v>427</v>
      </c>
      <c r="D6663">
        <v>5</v>
      </c>
      <c r="E6663">
        <v>10740</v>
      </c>
      <c r="F6663">
        <v>384300</v>
      </c>
      <c r="G6663" s="1">
        <f t="shared" si="104"/>
        <v>38.43</v>
      </c>
    </row>
    <row r="6664" spans="1:7" x14ac:dyDescent="0.35">
      <c r="A6664" t="s">
        <v>1458</v>
      </c>
      <c r="B6664" t="s">
        <v>104</v>
      </c>
      <c r="C6664" t="s">
        <v>427</v>
      </c>
      <c r="D6664">
        <v>5</v>
      </c>
      <c r="E6664">
        <v>10560</v>
      </c>
      <c r="F6664">
        <v>808200</v>
      </c>
      <c r="G6664" s="1">
        <f t="shared" si="104"/>
        <v>80.819999999999993</v>
      </c>
    </row>
    <row r="6665" spans="1:7" x14ac:dyDescent="0.35">
      <c r="A6665" t="s">
        <v>1458</v>
      </c>
      <c r="B6665" t="s">
        <v>104</v>
      </c>
      <c r="C6665" t="s">
        <v>427</v>
      </c>
      <c r="D6665">
        <v>5</v>
      </c>
      <c r="E6665">
        <v>8160</v>
      </c>
      <c r="F6665">
        <v>372600</v>
      </c>
      <c r="G6665" s="1">
        <f t="shared" si="104"/>
        <v>37.26</v>
      </c>
    </row>
    <row r="6666" spans="1:7" x14ac:dyDescent="0.35">
      <c r="A6666" t="s">
        <v>1458</v>
      </c>
      <c r="B6666" t="s">
        <v>104</v>
      </c>
      <c r="C6666" t="s">
        <v>427</v>
      </c>
      <c r="D6666">
        <v>5</v>
      </c>
      <c r="E6666">
        <v>2700</v>
      </c>
      <c r="F6666">
        <v>111600</v>
      </c>
      <c r="G6666" s="1">
        <f t="shared" si="104"/>
        <v>11.16</v>
      </c>
    </row>
    <row r="6667" spans="1:7" x14ac:dyDescent="0.35">
      <c r="A6667" t="s">
        <v>1458</v>
      </c>
      <c r="B6667" t="s">
        <v>104</v>
      </c>
      <c r="C6667" t="s">
        <v>427</v>
      </c>
      <c r="D6667">
        <v>5</v>
      </c>
      <c r="E6667">
        <v>8160</v>
      </c>
      <c r="F6667">
        <v>373500</v>
      </c>
      <c r="G6667" s="1">
        <f t="shared" si="104"/>
        <v>37.35</v>
      </c>
    </row>
    <row r="6668" spans="1:7" x14ac:dyDescent="0.35">
      <c r="A6668" t="s">
        <v>1458</v>
      </c>
      <c r="B6668" t="s">
        <v>104</v>
      </c>
      <c r="C6668" t="s">
        <v>427</v>
      </c>
      <c r="D6668">
        <v>5</v>
      </c>
      <c r="E6668">
        <v>5580</v>
      </c>
      <c r="F6668">
        <v>268200</v>
      </c>
      <c r="G6668" s="1">
        <f t="shared" si="104"/>
        <v>26.82</v>
      </c>
    </row>
    <row r="6669" spans="1:7" x14ac:dyDescent="0.35">
      <c r="A6669" t="s">
        <v>1458</v>
      </c>
      <c r="B6669" t="s">
        <v>104</v>
      </c>
      <c r="C6669" t="s">
        <v>427</v>
      </c>
      <c r="D6669">
        <v>5</v>
      </c>
      <c r="E6669">
        <v>3420</v>
      </c>
      <c r="F6669">
        <v>123300</v>
      </c>
      <c r="G6669" s="1">
        <f t="shared" si="104"/>
        <v>12.33</v>
      </c>
    </row>
    <row r="6670" spans="1:7" x14ac:dyDescent="0.35">
      <c r="A6670" t="s">
        <v>1458</v>
      </c>
      <c r="B6670" t="s">
        <v>104</v>
      </c>
      <c r="C6670" t="s">
        <v>427</v>
      </c>
      <c r="D6670">
        <v>5</v>
      </c>
      <c r="E6670">
        <v>6540</v>
      </c>
      <c r="F6670">
        <v>226800</v>
      </c>
      <c r="G6670" s="1">
        <f t="shared" si="104"/>
        <v>22.68</v>
      </c>
    </row>
    <row r="6671" spans="1:7" x14ac:dyDescent="0.35">
      <c r="A6671" t="s">
        <v>1458</v>
      </c>
      <c r="B6671" t="s">
        <v>104</v>
      </c>
      <c r="C6671" t="s">
        <v>427</v>
      </c>
      <c r="D6671">
        <v>5</v>
      </c>
      <c r="E6671">
        <v>4740</v>
      </c>
      <c r="F6671">
        <v>228600</v>
      </c>
      <c r="G6671" s="1">
        <f t="shared" si="104"/>
        <v>22.86</v>
      </c>
    </row>
    <row r="6672" spans="1:7" x14ac:dyDescent="0.35">
      <c r="A6672" t="s">
        <v>1458</v>
      </c>
      <c r="B6672" t="s">
        <v>104</v>
      </c>
      <c r="C6672" t="s">
        <v>427</v>
      </c>
      <c r="D6672">
        <v>5</v>
      </c>
      <c r="E6672">
        <v>2340</v>
      </c>
      <c r="F6672">
        <v>122400</v>
      </c>
      <c r="G6672" s="1">
        <f t="shared" si="104"/>
        <v>12.24</v>
      </c>
    </row>
    <row r="6673" spans="1:7" x14ac:dyDescent="0.35">
      <c r="A6673" t="s">
        <v>1458</v>
      </c>
      <c r="B6673" t="s">
        <v>104</v>
      </c>
      <c r="C6673" t="s">
        <v>427</v>
      </c>
      <c r="D6673">
        <v>5</v>
      </c>
      <c r="E6673">
        <v>4080</v>
      </c>
      <c r="F6673">
        <v>184500</v>
      </c>
      <c r="G6673" s="1">
        <f t="shared" si="104"/>
        <v>18.45</v>
      </c>
    </row>
    <row r="6674" spans="1:7" x14ac:dyDescent="0.35">
      <c r="A6674" t="s">
        <v>1458</v>
      </c>
      <c r="B6674" t="s">
        <v>104</v>
      </c>
      <c r="C6674" t="s">
        <v>427</v>
      </c>
      <c r="D6674">
        <v>5</v>
      </c>
      <c r="E6674">
        <v>3720</v>
      </c>
      <c r="F6674">
        <v>105300</v>
      </c>
      <c r="G6674" s="1">
        <f t="shared" si="104"/>
        <v>10.53</v>
      </c>
    </row>
    <row r="6675" spans="1:7" x14ac:dyDescent="0.35">
      <c r="A6675" t="s">
        <v>1458</v>
      </c>
      <c r="B6675" t="s">
        <v>104</v>
      </c>
      <c r="C6675" t="s">
        <v>427</v>
      </c>
      <c r="D6675">
        <v>5</v>
      </c>
      <c r="E6675">
        <v>5460</v>
      </c>
      <c r="F6675">
        <v>223200</v>
      </c>
      <c r="G6675" s="1">
        <f t="shared" si="104"/>
        <v>22.32</v>
      </c>
    </row>
    <row r="6676" spans="1:7" x14ac:dyDescent="0.35">
      <c r="A6676" t="s">
        <v>1458</v>
      </c>
      <c r="B6676" t="s">
        <v>104</v>
      </c>
      <c r="C6676" t="s">
        <v>427</v>
      </c>
      <c r="D6676">
        <v>5</v>
      </c>
      <c r="E6676">
        <v>3180</v>
      </c>
      <c r="F6676">
        <v>148500</v>
      </c>
      <c r="G6676" s="1">
        <f t="shared" si="104"/>
        <v>14.85</v>
      </c>
    </row>
    <row r="6677" spans="1:7" x14ac:dyDescent="0.35">
      <c r="A6677" t="s">
        <v>1458</v>
      </c>
      <c r="B6677" t="s">
        <v>104</v>
      </c>
      <c r="C6677" t="s">
        <v>427</v>
      </c>
      <c r="D6677">
        <v>5</v>
      </c>
      <c r="E6677">
        <v>14460</v>
      </c>
      <c r="F6677">
        <v>1070100</v>
      </c>
      <c r="G6677" s="1">
        <f t="shared" si="104"/>
        <v>107.01</v>
      </c>
    </row>
    <row r="6678" spans="1:7" x14ac:dyDescent="0.35">
      <c r="A6678" t="s">
        <v>1458</v>
      </c>
      <c r="B6678" t="s">
        <v>104</v>
      </c>
      <c r="C6678" t="s">
        <v>427</v>
      </c>
      <c r="D6678">
        <v>4</v>
      </c>
      <c r="E6678">
        <v>7200</v>
      </c>
      <c r="F6678">
        <v>520200</v>
      </c>
      <c r="G6678" s="1">
        <f t="shared" si="104"/>
        <v>52.02</v>
      </c>
    </row>
    <row r="6679" spans="1:7" x14ac:dyDescent="0.35">
      <c r="A6679" t="s">
        <v>1458</v>
      </c>
      <c r="B6679" t="s">
        <v>104</v>
      </c>
      <c r="C6679" t="s">
        <v>427</v>
      </c>
      <c r="D6679">
        <v>5</v>
      </c>
      <c r="E6679">
        <v>10020</v>
      </c>
      <c r="F6679">
        <v>560700</v>
      </c>
      <c r="G6679" s="1">
        <f t="shared" si="104"/>
        <v>56.07</v>
      </c>
    </row>
    <row r="6680" spans="1:7" x14ac:dyDescent="0.35">
      <c r="A6680" t="s">
        <v>1458</v>
      </c>
      <c r="B6680" t="s">
        <v>104</v>
      </c>
      <c r="C6680" t="s">
        <v>427</v>
      </c>
      <c r="D6680">
        <v>5</v>
      </c>
      <c r="E6680">
        <v>6420</v>
      </c>
      <c r="F6680">
        <v>302400</v>
      </c>
      <c r="G6680" s="1">
        <f t="shared" si="104"/>
        <v>30.24</v>
      </c>
    </row>
    <row r="6681" spans="1:7" x14ac:dyDescent="0.35">
      <c r="A6681" t="s">
        <v>1458</v>
      </c>
      <c r="B6681" t="s">
        <v>104</v>
      </c>
      <c r="C6681" t="s">
        <v>427</v>
      </c>
      <c r="D6681">
        <v>5</v>
      </c>
      <c r="E6681">
        <v>5100</v>
      </c>
      <c r="F6681">
        <v>180900</v>
      </c>
      <c r="G6681" s="1">
        <f t="shared" si="104"/>
        <v>18.09</v>
      </c>
    </row>
    <row r="6682" spans="1:7" x14ac:dyDescent="0.35">
      <c r="A6682" t="s">
        <v>1458</v>
      </c>
      <c r="B6682" t="s">
        <v>104</v>
      </c>
      <c r="C6682" t="s">
        <v>427</v>
      </c>
      <c r="D6682">
        <v>5</v>
      </c>
      <c r="E6682">
        <v>6120</v>
      </c>
      <c r="F6682">
        <v>367200</v>
      </c>
      <c r="G6682" s="1">
        <f t="shared" si="104"/>
        <v>36.72</v>
      </c>
    </row>
    <row r="6683" spans="1:7" x14ac:dyDescent="0.35">
      <c r="A6683" t="s">
        <v>1458</v>
      </c>
      <c r="B6683" t="s">
        <v>104</v>
      </c>
      <c r="C6683" t="s">
        <v>427</v>
      </c>
      <c r="D6683">
        <v>5</v>
      </c>
      <c r="E6683">
        <v>6420</v>
      </c>
      <c r="F6683">
        <v>261000</v>
      </c>
      <c r="G6683" s="1">
        <f t="shared" si="104"/>
        <v>26.1</v>
      </c>
    </row>
    <row r="6684" spans="1:7" x14ac:dyDescent="0.35">
      <c r="A6684" t="s">
        <v>1458</v>
      </c>
      <c r="B6684" t="s">
        <v>104</v>
      </c>
      <c r="C6684" t="s">
        <v>427</v>
      </c>
      <c r="D6684">
        <v>5</v>
      </c>
      <c r="E6684">
        <v>3480</v>
      </c>
      <c r="F6684">
        <v>174600</v>
      </c>
      <c r="G6684" s="1">
        <f t="shared" si="104"/>
        <v>17.46</v>
      </c>
    </row>
    <row r="6685" spans="1:7" x14ac:dyDescent="0.35">
      <c r="A6685" t="s">
        <v>1458</v>
      </c>
      <c r="B6685" t="s">
        <v>104</v>
      </c>
      <c r="C6685" t="s">
        <v>427</v>
      </c>
      <c r="D6685">
        <v>5</v>
      </c>
      <c r="E6685">
        <v>10860</v>
      </c>
      <c r="F6685">
        <v>637200</v>
      </c>
      <c r="G6685" s="1">
        <f t="shared" si="104"/>
        <v>63.72</v>
      </c>
    </row>
    <row r="6686" spans="1:7" x14ac:dyDescent="0.35">
      <c r="A6686" t="s">
        <v>1458</v>
      </c>
      <c r="B6686" t="s">
        <v>104</v>
      </c>
      <c r="C6686" t="s">
        <v>427</v>
      </c>
      <c r="D6686">
        <v>5</v>
      </c>
      <c r="E6686">
        <v>10680</v>
      </c>
      <c r="F6686">
        <v>687600</v>
      </c>
      <c r="G6686" s="1">
        <f t="shared" si="104"/>
        <v>68.760000000000005</v>
      </c>
    </row>
    <row r="6687" spans="1:7" x14ac:dyDescent="0.35">
      <c r="A6687" t="s">
        <v>1458</v>
      </c>
      <c r="B6687" t="s">
        <v>104</v>
      </c>
      <c r="C6687" t="s">
        <v>427</v>
      </c>
      <c r="D6687">
        <v>5</v>
      </c>
      <c r="E6687">
        <v>6300</v>
      </c>
      <c r="F6687">
        <v>277200</v>
      </c>
      <c r="G6687" s="1">
        <f t="shared" si="104"/>
        <v>27.72</v>
      </c>
    </row>
    <row r="6688" spans="1:7" x14ac:dyDescent="0.35">
      <c r="A6688" t="s">
        <v>1458</v>
      </c>
      <c r="B6688" t="s">
        <v>104</v>
      </c>
      <c r="C6688" t="s">
        <v>427</v>
      </c>
      <c r="D6688">
        <v>5</v>
      </c>
      <c r="E6688">
        <v>6180</v>
      </c>
      <c r="F6688">
        <v>189000</v>
      </c>
      <c r="G6688" s="1">
        <f t="shared" si="104"/>
        <v>18.899999999999999</v>
      </c>
    </row>
    <row r="6689" spans="1:7" x14ac:dyDescent="0.35">
      <c r="A6689" t="s">
        <v>1458</v>
      </c>
      <c r="B6689" t="s">
        <v>104</v>
      </c>
      <c r="C6689" t="s">
        <v>427</v>
      </c>
      <c r="D6689">
        <v>5</v>
      </c>
      <c r="E6689">
        <v>37620</v>
      </c>
      <c r="F6689">
        <v>3631500</v>
      </c>
      <c r="G6689" s="1">
        <f t="shared" si="104"/>
        <v>363.15</v>
      </c>
    </row>
    <row r="6690" spans="1:7" x14ac:dyDescent="0.35">
      <c r="A6690" t="s">
        <v>1458</v>
      </c>
      <c r="B6690" t="s">
        <v>104</v>
      </c>
      <c r="C6690" t="s">
        <v>427</v>
      </c>
      <c r="D6690">
        <v>5</v>
      </c>
      <c r="E6690">
        <v>23700</v>
      </c>
      <c r="F6690">
        <v>2109600</v>
      </c>
      <c r="G6690" s="1">
        <f t="shared" si="104"/>
        <v>210.96</v>
      </c>
    </row>
    <row r="6691" spans="1:7" x14ac:dyDescent="0.35">
      <c r="A6691" t="s">
        <v>1458</v>
      </c>
      <c r="B6691" t="s">
        <v>104</v>
      </c>
      <c r="C6691" t="s">
        <v>427</v>
      </c>
      <c r="D6691">
        <v>5</v>
      </c>
      <c r="E6691">
        <v>11160</v>
      </c>
      <c r="F6691">
        <v>558000</v>
      </c>
      <c r="G6691" s="1">
        <f t="shared" si="104"/>
        <v>55.8</v>
      </c>
    </row>
    <row r="6692" spans="1:7" x14ac:dyDescent="0.35">
      <c r="A6692" t="s">
        <v>1458</v>
      </c>
      <c r="B6692" t="s">
        <v>104</v>
      </c>
      <c r="C6692" t="s">
        <v>427</v>
      </c>
      <c r="D6692">
        <v>5</v>
      </c>
      <c r="E6692">
        <v>3840</v>
      </c>
      <c r="F6692">
        <v>124200</v>
      </c>
      <c r="G6692" s="1">
        <f t="shared" si="104"/>
        <v>12.42</v>
      </c>
    </row>
    <row r="6693" spans="1:7" x14ac:dyDescent="0.35">
      <c r="A6693" t="s">
        <v>1458</v>
      </c>
      <c r="B6693" t="s">
        <v>104</v>
      </c>
      <c r="C6693" t="s">
        <v>427</v>
      </c>
      <c r="D6693">
        <v>5</v>
      </c>
      <c r="E6693">
        <v>9120</v>
      </c>
      <c r="F6693">
        <v>516600</v>
      </c>
      <c r="G6693" s="1">
        <f t="shared" si="104"/>
        <v>51.66</v>
      </c>
    </row>
    <row r="6694" spans="1:7" x14ac:dyDescent="0.35">
      <c r="A6694" t="s">
        <v>1458</v>
      </c>
      <c r="B6694" t="s">
        <v>104</v>
      </c>
      <c r="C6694" t="s">
        <v>427</v>
      </c>
      <c r="D6694">
        <v>5</v>
      </c>
      <c r="E6694">
        <v>2820</v>
      </c>
      <c r="F6694">
        <v>103500</v>
      </c>
      <c r="G6694" s="1">
        <f t="shared" si="104"/>
        <v>10.35</v>
      </c>
    </row>
    <row r="6695" spans="1:7" x14ac:dyDescent="0.35">
      <c r="A6695" t="s">
        <v>1458</v>
      </c>
      <c r="B6695" t="s">
        <v>104</v>
      </c>
      <c r="C6695" t="s">
        <v>427</v>
      </c>
      <c r="D6695">
        <v>5</v>
      </c>
      <c r="E6695">
        <v>5700</v>
      </c>
      <c r="F6695">
        <v>222300</v>
      </c>
      <c r="G6695" s="1">
        <f t="shared" si="104"/>
        <v>22.23</v>
      </c>
    </row>
    <row r="6696" spans="1:7" x14ac:dyDescent="0.35">
      <c r="A6696" t="s">
        <v>1458</v>
      </c>
      <c r="B6696" t="s">
        <v>104</v>
      </c>
      <c r="C6696" t="s">
        <v>427</v>
      </c>
      <c r="D6696">
        <v>5</v>
      </c>
      <c r="E6696">
        <v>7080</v>
      </c>
      <c r="F6696">
        <v>415800</v>
      </c>
      <c r="G6696" s="1">
        <f t="shared" si="104"/>
        <v>41.58</v>
      </c>
    </row>
    <row r="6697" spans="1:7" x14ac:dyDescent="0.35">
      <c r="A6697" t="s">
        <v>1458</v>
      </c>
      <c r="B6697" t="s">
        <v>104</v>
      </c>
      <c r="C6697" t="s">
        <v>427</v>
      </c>
      <c r="D6697">
        <v>5</v>
      </c>
      <c r="E6697">
        <v>8640</v>
      </c>
      <c r="F6697">
        <v>562500</v>
      </c>
      <c r="G6697" s="1">
        <f t="shared" si="104"/>
        <v>56.25</v>
      </c>
    </row>
    <row r="6698" spans="1:7" x14ac:dyDescent="0.35">
      <c r="A6698" t="s">
        <v>1458</v>
      </c>
      <c r="B6698" t="s">
        <v>104</v>
      </c>
      <c r="C6698" t="s">
        <v>427</v>
      </c>
      <c r="D6698">
        <v>5</v>
      </c>
      <c r="E6698">
        <v>9360</v>
      </c>
      <c r="F6698">
        <v>512100</v>
      </c>
      <c r="G6698" s="1">
        <f t="shared" si="104"/>
        <v>51.21</v>
      </c>
    </row>
    <row r="6699" spans="1:7" x14ac:dyDescent="0.35">
      <c r="A6699" t="s">
        <v>1458</v>
      </c>
      <c r="B6699" t="s">
        <v>104</v>
      </c>
      <c r="C6699" t="s">
        <v>427</v>
      </c>
      <c r="D6699">
        <v>5</v>
      </c>
      <c r="E6699">
        <v>4080</v>
      </c>
      <c r="F6699">
        <v>144000</v>
      </c>
      <c r="G6699" s="1">
        <f t="shared" si="104"/>
        <v>14.4</v>
      </c>
    </row>
    <row r="6700" spans="1:7" x14ac:dyDescent="0.35">
      <c r="A6700" t="s">
        <v>1458</v>
      </c>
      <c r="B6700" t="s">
        <v>104</v>
      </c>
      <c r="C6700" t="s">
        <v>427</v>
      </c>
      <c r="D6700">
        <v>5</v>
      </c>
      <c r="E6700">
        <v>6720</v>
      </c>
      <c r="F6700">
        <v>334800</v>
      </c>
      <c r="G6700" s="1">
        <f t="shared" si="104"/>
        <v>33.479999999999997</v>
      </c>
    </row>
    <row r="6701" spans="1:7" x14ac:dyDescent="0.35">
      <c r="A6701" t="s">
        <v>1458</v>
      </c>
      <c r="B6701" t="s">
        <v>104</v>
      </c>
      <c r="C6701" t="s">
        <v>427</v>
      </c>
      <c r="D6701">
        <v>5</v>
      </c>
      <c r="E6701">
        <v>5880</v>
      </c>
      <c r="F6701">
        <v>353700</v>
      </c>
      <c r="G6701" s="1">
        <f t="shared" si="104"/>
        <v>35.369999999999997</v>
      </c>
    </row>
    <row r="6702" spans="1:7" x14ac:dyDescent="0.35">
      <c r="A6702" t="s">
        <v>1458</v>
      </c>
      <c r="B6702" t="s">
        <v>104</v>
      </c>
      <c r="C6702" t="s">
        <v>427</v>
      </c>
      <c r="D6702">
        <v>5</v>
      </c>
      <c r="E6702">
        <v>12120</v>
      </c>
      <c r="F6702">
        <v>787500</v>
      </c>
      <c r="G6702" s="1">
        <f t="shared" si="104"/>
        <v>78.75</v>
      </c>
    </row>
    <row r="6703" spans="1:7" x14ac:dyDescent="0.35">
      <c r="A6703" t="s">
        <v>1458</v>
      </c>
      <c r="B6703" t="s">
        <v>104</v>
      </c>
      <c r="C6703" t="s">
        <v>427</v>
      </c>
      <c r="D6703">
        <v>5</v>
      </c>
      <c r="E6703">
        <v>3600</v>
      </c>
      <c r="F6703">
        <v>153000</v>
      </c>
      <c r="G6703" s="1">
        <f t="shared" si="104"/>
        <v>15.3</v>
      </c>
    </row>
    <row r="6704" spans="1:7" x14ac:dyDescent="0.35">
      <c r="A6704" t="s">
        <v>1458</v>
      </c>
      <c r="B6704" t="s">
        <v>104</v>
      </c>
      <c r="C6704" t="s">
        <v>427</v>
      </c>
      <c r="D6704">
        <v>5</v>
      </c>
      <c r="E6704">
        <v>3300</v>
      </c>
      <c r="F6704">
        <v>106200</v>
      </c>
      <c r="G6704" s="1">
        <f t="shared" si="104"/>
        <v>10.62</v>
      </c>
    </row>
    <row r="6705" spans="1:7" x14ac:dyDescent="0.35">
      <c r="A6705" t="s">
        <v>1458</v>
      </c>
      <c r="B6705" t="s">
        <v>104</v>
      </c>
      <c r="C6705" t="s">
        <v>427</v>
      </c>
      <c r="D6705">
        <v>5</v>
      </c>
      <c r="E6705">
        <v>9960</v>
      </c>
      <c r="F6705">
        <v>530100</v>
      </c>
      <c r="G6705" s="1">
        <f t="shared" si="104"/>
        <v>53.01</v>
      </c>
    </row>
    <row r="6706" spans="1:7" x14ac:dyDescent="0.35">
      <c r="A6706" t="s">
        <v>1458</v>
      </c>
      <c r="B6706" t="s">
        <v>104</v>
      </c>
      <c r="C6706" t="s">
        <v>427</v>
      </c>
      <c r="D6706">
        <v>5</v>
      </c>
      <c r="E6706">
        <v>3120</v>
      </c>
      <c r="F6706">
        <v>135900</v>
      </c>
      <c r="G6706" s="1">
        <f t="shared" si="104"/>
        <v>13.59</v>
      </c>
    </row>
    <row r="6707" spans="1:7" x14ac:dyDescent="0.35">
      <c r="A6707" t="s">
        <v>1458</v>
      </c>
      <c r="B6707" t="s">
        <v>104</v>
      </c>
      <c r="C6707" t="s">
        <v>427</v>
      </c>
      <c r="D6707">
        <v>5</v>
      </c>
      <c r="E6707">
        <v>5460</v>
      </c>
      <c r="F6707">
        <v>209700</v>
      </c>
      <c r="G6707" s="1">
        <f t="shared" si="104"/>
        <v>20.97</v>
      </c>
    </row>
    <row r="6708" spans="1:7" x14ac:dyDescent="0.35">
      <c r="A6708" t="s">
        <v>1458</v>
      </c>
      <c r="B6708" t="s">
        <v>104</v>
      </c>
      <c r="C6708" t="s">
        <v>427</v>
      </c>
      <c r="D6708">
        <v>5</v>
      </c>
      <c r="E6708">
        <v>3480</v>
      </c>
      <c r="F6708">
        <v>162900</v>
      </c>
      <c r="G6708" s="1">
        <f t="shared" si="104"/>
        <v>16.29</v>
      </c>
    </row>
    <row r="6709" spans="1:7" x14ac:dyDescent="0.35">
      <c r="A6709" t="s">
        <v>1458</v>
      </c>
      <c r="B6709" t="s">
        <v>104</v>
      </c>
      <c r="C6709" t="s">
        <v>427</v>
      </c>
      <c r="D6709">
        <v>5</v>
      </c>
      <c r="E6709">
        <v>3120</v>
      </c>
      <c r="F6709">
        <v>168300</v>
      </c>
      <c r="G6709" s="1">
        <f t="shared" si="104"/>
        <v>16.829999999999998</v>
      </c>
    </row>
    <row r="6710" spans="1:7" x14ac:dyDescent="0.35">
      <c r="A6710" t="s">
        <v>1458</v>
      </c>
      <c r="B6710" t="s">
        <v>104</v>
      </c>
      <c r="C6710" t="s">
        <v>427</v>
      </c>
      <c r="D6710">
        <v>5</v>
      </c>
      <c r="E6710">
        <v>4440</v>
      </c>
      <c r="F6710">
        <v>170100</v>
      </c>
      <c r="G6710" s="1">
        <f t="shared" si="104"/>
        <v>17.010000000000002</v>
      </c>
    </row>
    <row r="6711" spans="1:7" x14ac:dyDescent="0.35">
      <c r="A6711" t="s">
        <v>1458</v>
      </c>
      <c r="B6711" t="s">
        <v>104</v>
      </c>
      <c r="C6711" t="s">
        <v>427</v>
      </c>
      <c r="D6711">
        <v>5</v>
      </c>
      <c r="E6711">
        <v>10560</v>
      </c>
      <c r="F6711">
        <v>441900</v>
      </c>
      <c r="G6711" s="1">
        <f t="shared" si="104"/>
        <v>44.19</v>
      </c>
    </row>
    <row r="6712" spans="1:7" x14ac:dyDescent="0.35">
      <c r="A6712" t="s">
        <v>1458</v>
      </c>
      <c r="B6712" t="s">
        <v>104</v>
      </c>
      <c r="C6712" t="s">
        <v>427</v>
      </c>
      <c r="D6712">
        <v>5</v>
      </c>
      <c r="E6712">
        <v>20160</v>
      </c>
      <c r="F6712">
        <v>1098000</v>
      </c>
      <c r="G6712" s="1">
        <f t="shared" si="104"/>
        <v>109.8</v>
      </c>
    </row>
    <row r="6713" spans="1:7" x14ac:dyDescent="0.35">
      <c r="A6713" t="s">
        <v>1458</v>
      </c>
      <c r="B6713" t="s">
        <v>104</v>
      </c>
      <c r="C6713" t="s">
        <v>427</v>
      </c>
      <c r="D6713">
        <v>4</v>
      </c>
      <c r="E6713">
        <v>180</v>
      </c>
      <c r="F6713">
        <v>1800</v>
      </c>
      <c r="G6713" s="1">
        <f t="shared" si="104"/>
        <v>0.18</v>
      </c>
    </row>
    <row r="6714" spans="1:7" x14ac:dyDescent="0.35">
      <c r="A6714" t="s">
        <v>1458</v>
      </c>
      <c r="B6714" t="s">
        <v>104</v>
      </c>
      <c r="C6714" t="s">
        <v>427</v>
      </c>
      <c r="D6714">
        <v>4</v>
      </c>
      <c r="E6714">
        <v>120</v>
      </c>
      <c r="F6714">
        <v>900</v>
      </c>
      <c r="G6714" s="1">
        <f t="shared" si="104"/>
        <v>0.09</v>
      </c>
    </row>
    <row r="6715" spans="1:7" x14ac:dyDescent="0.35">
      <c r="A6715" t="s">
        <v>1458</v>
      </c>
      <c r="B6715" t="s">
        <v>104</v>
      </c>
      <c r="C6715" t="s">
        <v>427</v>
      </c>
      <c r="D6715">
        <v>5</v>
      </c>
      <c r="E6715">
        <v>3120</v>
      </c>
      <c r="F6715">
        <v>115200</v>
      </c>
      <c r="G6715" s="1">
        <f t="shared" si="104"/>
        <v>11.52</v>
      </c>
    </row>
    <row r="6716" spans="1:7" x14ac:dyDescent="0.35">
      <c r="A6716" t="s">
        <v>1458</v>
      </c>
      <c r="B6716" t="s">
        <v>104</v>
      </c>
      <c r="C6716" t="s">
        <v>427</v>
      </c>
      <c r="D6716">
        <v>4</v>
      </c>
      <c r="E6716">
        <v>3600</v>
      </c>
      <c r="F6716">
        <v>225000</v>
      </c>
      <c r="G6716" s="1">
        <f t="shared" si="104"/>
        <v>22.5</v>
      </c>
    </row>
    <row r="6717" spans="1:7" x14ac:dyDescent="0.35">
      <c r="A6717" t="s">
        <v>1458</v>
      </c>
      <c r="B6717" t="s">
        <v>104</v>
      </c>
      <c r="C6717" t="s">
        <v>427</v>
      </c>
      <c r="D6717">
        <v>5</v>
      </c>
      <c r="E6717">
        <v>5580</v>
      </c>
      <c r="F6717">
        <v>346500</v>
      </c>
      <c r="G6717" s="1">
        <f t="shared" si="104"/>
        <v>34.65</v>
      </c>
    </row>
    <row r="6718" spans="1:7" x14ac:dyDescent="0.35">
      <c r="A6718" t="s">
        <v>1458</v>
      </c>
      <c r="B6718" t="s">
        <v>104</v>
      </c>
      <c r="C6718" t="s">
        <v>427</v>
      </c>
      <c r="D6718">
        <v>4</v>
      </c>
      <c r="E6718">
        <v>15720</v>
      </c>
      <c r="F6718">
        <v>4185000</v>
      </c>
      <c r="G6718" s="1">
        <f t="shared" si="104"/>
        <v>418.5</v>
      </c>
    </row>
    <row r="6719" spans="1:7" x14ac:dyDescent="0.35">
      <c r="A6719" t="s">
        <v>1458</v>
      </c>
      <c r="B6719" t="s">
        <v>104</v>
      </c>
      <c r="C6719" t="s">
        <v>427</v>
      </c>
      <c r="D6719">
        <v>4</v>
      </c>
      <c r="E6719">
        <v>5520</v>
      </c>
      <c r="F6719">
        <v>202500</v>
      </c>
      <c r="G6719" s="1">
        <f t="shared" si="104"/>
        <v>20.25</v>
      </c>
    </row>
    <row r="6720" spans="1:7" x14ac:dyDescent="0.35">
      <c r="A6720" t="s">
        <v>1458</v>
      </c>
      <c r="B6720" t="s">
        <v>104</v>
      </c>
      <c r="C6720" t="s">
        <v>427</v>
      </c>
      <c r="D6720">
        <v>5</v>
      </c>
      <c r="E6720">
        <v>41820</v>
      </c>
      <c r="F6720">
        <v>5710500</v>
      </c>
      <c r="G6720" s="1">
        <f t="shared" si="104"/>
        <v>571.04999999999995</v>
      </c>
    </row>
    <row r="6721" spans="1:7" x14ac:dyDescent="0.35">
      <c r="A6721" t="s">
        <v>1458</v>
      </c>
      <c r="B6721" t="s">
        <v>104</v>
      </c>
      <c r="C6721" t="s">
        <v>427</v>
      </c>
      <c r="D6721">
        <v>5</v>
      </c>
      <c r="E6721">
        <v>7560</v>
      </c>
      <c r="F6721">
        <v>414000</v>
      </c>
      <c r="G6721" s="1">
        <f t="shared" si="104"/>
        <v>41.4</v>
      </c>
    </row>
    <row r="6722" spans="1:7" x14ac:dyDescent="0.35">
      <c r="A6722" t="s">
        <v>1458</v>
      </c>
      <c r="B6722" t="s">
        <v>104</v>
      </c>
      <c r="C6722" t="s">
        <v>427</v>
      </c>
      <c r="D6722">
        <v>5</v>
      </c>
      <c r="E6722">
        <v>2460</v>
      </c>
      <c r="F6722">
        <v>139500</v>
      </c>
      <c r="G6722" s="1">
        <f t="shared" si="104"/>
        <v>13.95</v>
      </c>
    </row>
    <row r="6723" spans="1:7" x14ac:dyDescent="0.35">
      <c r="A6723" t="s">
        <v>1458</v>
      </c>
      <c r="B6723" t="s">
        <v>104</v>
      </c>
      <c r="C6723" t="s">
        <v>427</v>
      </c>
      <c r="D6723">
        <v>5</v>
      </c>
      <c r="E6723">
        <v>2520</v>
      </c>
      <c r="F6723">
        <v>103500</v>
      </c>
      <c r="G6723" s="1">
        <f t="shared" ref="G6723:G6786" si="105">+F6723/10000</f>
        <v>10.35</v>
      </c>
    </row>
    <row r="6724" spans="1:7" x14ac:dyDescent="0.35">
      <c r="A6724" t="s">
        <v>1458</v>
      </c>
      <c r="B6724" t="s">
        <v>104</v>
      </c>
      <c r="C6724" t="s">
        <v>427</v>
      </c>
      <c r="D6724">
        <v>4</v>
      </c>
      <c r="E6724">
        <v>3900</v>
      </c>
      <c r="F6724">
        <v>136800</v>
      </c>
      <c r="G6724" s="1">
        <f t="shared" si="105"/>
        <v>13.68</v>
      </c>
    </row>
    <row r="6725" spans="1:7" x14ac:dyDescent="0.35">
      <c r="A6725" t="s">
        <v>1458</v>
      </c>
      <c r="B6725" t="s">
        <v>104</v>
      </c>
      <c r="C6725" t="s">
        <v>427</v>
      </c>
      <c r="D6725">
        <v>5</v>
      </c>
      <c r="E6725">
        <v>3180</v>
      </c>
      <c r="F6725">
        <v>127800</v>
      </c>
      <c r="G6725" s="1">
        <f t="shared" si="105"/>
        <v>12.78</v>
      </c>
    </row>
    <row r="6726" spans="1:7" x14ac:dyDescent="0.35">
      <c r="A6726" t="s">
        <v>1458</v>
      </c>
      <c r="B6726" t="s">
        <v>104</v>
      </c>
      <c r="C6726" t="s">
        <v>427</v>
      </c>
      <c r="D6726">
        <v>5</v>
      </c>
      <c r="E6726">
        <v>34260</v>
      </c>
      <c r="F6726">
        <v>3521700</v>
      </c>
      <c r="G6726" s="1">
        <f t="shared" si="105"/>
        <v>352.17</v>
      </c>
    </row>
    <row r="6727" spans="1:7" x14ac:dyDescent="0.35">
      <c r="A6727" t="s">
        <v>1458</v>
      </c>
      <c r="B6727" t="s">
        <v>104</v>
      </c>
      <c r="C6727" t="s">
        <v>427</v>
      </c>
      <c r="D6727">
        <v>5</v>
      </c>
      <c r="E6727">
        <v>4740</v>
      </c>
      <c r="F6727">
        <v>153900</v>
      </c>
      <c r="G6727" s="1">
        <f t="shared" si="105"/>
        <v>15.39</v>
      </c>
    </row>
    <row r="6728" spans="1:7" x14ac:dyDescent="0.35">
      <c r="A6728" t="s">
        <v>1458</v>
      </c>
      <c r="B6728" t="s">
        <v>104</v>
      </c>
      <c r="C6728" t="s">
        <v>427</v>
      </c>
      <c r="D6728">
        <v>5</v>
      </c>
      <c r="E6728">
        <v>11940</v>
      </c>
      <c r="F6728">
        <v>1487700</v>
      </c>
      <c r="G6728" s="1">
        <f t="shared" si="105"/>
        <v>148.77000000000001</v>
      </c>
    </row>
    <row r="6729" spans="1:7" x14ac:dyDescent="0.35">
      <c r="A6729" t="s">
        <v>1458</v>
      </c>
      <c r="B6729" t="s">
        <v>104</v>
      </c>
      <c r="C6729" t="s">
        <v>427</v>
      </c>
      <c r="D6729">
        <v>4</v>
      </c>
      <c r="E6729">
        <v>3300</v>
      </c>
      <c r="F6729">
        <v>131400</v>
      </c>
      <c r="G6729" s="1">
        <f t="shared" si="105"/>
        <v>13.14</v>
      </c>
    </row>
    <row r="6730" spans="1:7" x14ac:dyDescent="0.35">
      <c r="A6730" t="s">
        <v>1458</v>
      </c>
      <c r="B6730" t="s">
        <v>104</v>
      </c>
      <c r="C6730" t="s">
        <v>427</v>
      </c>
      <c r="D6730">
        <v>4</v>
      </c>
      <c r="E6730">
        <v>2820</v>
      </c>
      <c r="F6730">
        <v>128700</v>
      </c>
      <c r="G6730" s="1">
        <f t="shared" si="105"/>
        <v>12.87</v>
      </c>
    </row>
    <row r="6731" spans="1:7" x14ac:dyDescent="0.35">
      <c r="A6731" t="s">
        <v>1458</v>
      </c>
      <c r="B6731" t="s">
        <v>104</v>
      </c>
      <c r="C6731" t="s">
        <v>427</v>
      </c>
      <c r="D6731">
        <v>5</v>
      </c>
      <c r="E6731">
        <v>8940</v>
      </c>
      <c r="F6731">
        <v>598500</v>
      </c>
      <c r="G6731" s="1">
        <f t="shared" si="105"/>
        <v>59.85</v>
      </c>
    </row>
    <row r="6732" spans="1:7" x14ac:dyDescent="0.35">
      <c r="A6732" t="s">
        <v>1458</v>
      </c>
      <c r="B6732" t="s">
        <v>104</v>
      </c>
      <c r="C6732" t="s">
        <v>427</v>
      </c>
      <c r="D6732">
        <v>5</v>
      </c>
      <c r="E6732">
        <v>4560</v>
      </c>
      <c r="F6732">
        <v>170100</v>
      </c>
      <c r="G6732" s="1">
        <f t="shared" si="105"/>
        <v>17.010000000000002</v>
      </c>
    </row>
    <row r="6733" spans="1:7" x14ac:dyDescent="0.35">
      <c r="A6733" t="s">
        <v>1458</v>
      </c>
      <c r="B6733" t="s">
        <v>104</v>
      </c>
      <c r="C6733" t="s">
        <v>427</v>
      </c>
      <c r="D6733">
        <v>5</v>
      </c>
      <c r="E6733">
        <v>8400</v>
      </c>
      <c r="F6733">
        <v>835200</v>
      </c>
      <c r="G6733" s="1">
        <f t="shared" si="105"/>
        <v>83.52</v>
      </c>
    </row>
    <row r="6734" spans="1:7" x14ac:dyDescent="0.35">
      <c r="A6734" t="s">
        <v>1458</v>
      </c>
      <c r="B6734" t="s">
        <v>104</v>
      </c>
      <c r="C6734" t="s">
        <v>427</v>
      </c>
      <c r="D6734">
        <v>5</v>
      </c>
      <c r="E6734">
        <v>70620</v>
      </c>
      <c r="F6734">
        <v>7047000</v>
      </c>
      <c r="G6734" s="1">
        <f t="shared" si="105"/>
        <v>704.7</v>
      </c>
    </row>
    <row r="6735" spans="1:7" x14ac:dyDescent="0.35">
      <c r="A6735" t="s">
        <v>1458</v>
      </c>
      <c r="B6735" t="s">
        <v>104</v>
      </c>
      <c r="C6735" t="s">
        <v>427</v>
      </c>
      <c r="D6735">
        <v>4</v>
      </c>
      <c r="E6735">
        <v>4560</v>
      </c>
      <c r="F6735">
        <v>261000</v>
      </c>
      <c r="G6735" s="1">
        <f t="shared" si="105"/>
        <v>26.1</v>
      </c>
    </row>
    <row r="6736" spans="1:7" x14ac:dyDescent="0.35">
      <c r="A6736" t="s">
        <v>1458</v>
      </c>
      <c r="B6736" t="s">
        <v>104</v>
      </c>
      <c r="C6736" t="s">
        <v>427</v>
      </c>
      <c r="D6736">
        <v>5</v>
      </c>
      <c r="E6736">
        <v>2880</v>
      </c>
      <c r="F6736">
        <v>114300</v>
      </c>
      <c r="G6736" s="1">
        <f t="shared" si="105"/>
        <v>11.43</v>
      </c>
    </row>
    <row r="6737" spans="1:7" x14ac:dyDescent="0.35">
      <c r="A6737" t="s">
        <v>1458</v>
      </c>
      <c r="B6737" t="s">
        <v>104</v>
      </c>
      <c r="C6737" t="s">
        <v>427</v>
      </c>
      <c r="D6737">
        <v>5</v>
      </c>
      <c r="E6737">
        <v>1318.7035820000001</v>
      </c>
      <c r="F6737">
        <v>44964.215921000003</v>
      </c>
      <c r="G6737" s="1">
        <f t="shared" si="105"/>
        <v>4.4964215920999999</v>
      </c>
    </row>
    <row r="6738" spans="1:7" x14ac:dyDescent="0.35">
      <c r="A6738" t="s">
        <v>1458</v>
      </c>
      <c r="B6738" t="s">
        <v>104</v>
      </c>
      <c r="C6738" t="s">
        <v>427</v>
      </c>
      <c r="D6738">
        <v>5</v>
      </c>
      <c r="E6738">
        <v>3900</v>
      </c>
      <c r="F6738">
        <v>160200</v>
      </c>
      <c r="G6738" s="1">
        <f t="shared" si="105"/>
        <v>16.02</v>
      </c>
    </row>
    <row r="6739" spans="1:7" x14ac:dyDescent="0.35">
      <c r="A6739" t="s">
        <v>1458</v>
      </c>
      <c r="B6739" t="s">
        <v>104</v>
      </c>
      <c r="C6739" t="s">
        <v>427</v>
      </c>
      <c r="D6739">
        <v>5</v>
      </c>
      <c r="E6739">
        <v>7920</v>
      </c>
      <c r="F6739">
        <v>777600</v>
      </c>
      <c r="G6739" s="1">
        <f t="shared" si="105"/>
        <v>77.760000000000005</v>
      </c>
    </row>
    <row r="6740" spans="1:7" x14ac:dyDescent="0.35">
      <c r="A6740" t="s">
        <v>1458</v>
      </c>
      <c r="B6740" t="s">
        <v>104</v>
      </c>
      <c r="C6740" t="s">
        <v>427</v>
      </c>
      <c r="D6740">
        <v>5</v>
      </c>
      <c r="E6740">
        <v>3180</v>
      </c>
      <c r="F6740">
        <v>126900</v>
      </c>
      <c r="G6740" s="1">
        <f t="shared" si="105"/>
        <v>12.69</v>
      </c>
    </row>
    <row r="6741" spans="1:7" x14ac:dyDescent="0.35">
      <c r="A6741" t="s">
        <v>1458</v>
      </c>
      <c r="B6741" t="s">
        <v>104</v>
      </c>
      <c r="C6741" t="s">
        <v>427</v>
      </c>
      <c r="D6741">
        <v>5</v>
      </c>
      <c r="E6741">
        <v>2220</v>
      </c>
      <c r="F6741">
        <v>101700</v>
      </c>
      <c r="G6741" s="1">
        <f t="shared" si="105"/>
        <v>10.17</v>
      </c>
    </row>
    <row r="6742" spans="1:7" x14ac:dyDescent="0.35">
      <c r="A6742" t="s">
        <v>1458</v>
      </c>
      <c r="B6742" t="s">
        <v>104</v>
      </c>
      <c r="C6742" t="s">
        <v>427</v>
      </c>
      <c r="D6742">
        <v>5</v>
      </c>
      <c r="E6742">
        <v>9780</v>
      </c>
      <c r="F6742">
        <v>673200</v>
      </c>
      <c r="G6742" s="1">
        <f t="shared" si="105"/>
        <v>67.319999999999993</v>
      </c>
    </row>
    <row r="6743" spans="1:7" x14ac:dyDescent="0.35">
      <c r="A6743" t="s">
        <v>1458</v>
      </c>
      <c r="B6743" t="s">
        <v>104</v>
      </c>
      <c r="C6743" t="s">
        <v>427</v>
      </c>
      <c r="D6743">
        <v>5</v>
      </c>
      <c r="E6743">
        <v>9060</v>
      </c>
      <c r="F6743">
        <v>822600</v>
      </c>
      <c r="G6743" s="1">
        <f t="shared" si="105"/>
        <v>82.26</v>
      </c>
    </row>
    <row r="6744" spans="1:7" x14ac:dyDescent="0.35">
      <c r="A6744" t="s">
        <v>1458</v>
      </c>
      <c r="B6744" t="s">
        <v>104</v>
      </c>
      <c r="C6744" t="s">
        <v>427</v>
      </c>
      <c r="D6744">
        <v>5</v>
      </c>
      <c r="E6744">
        <v>13800</v>
      </c>
      <c r="F6744">
        <v>950400</v>
      </c>
      <c r="G6744" s="1">
        <f t="shared" si="105"/>
        <v>95.04</v>
      </c>
    </row>
    <row r="6745" spans="1:7" x14ac:dyDescent="0.35">
      <c r="A6745" t="s">
        <v>1458</v>
      </c>
      <c r="B6745" t="s">
        <v>104</v>
      </c>
      <c r="C6745" t="s">
        <v>427</v>
      </c>
      <c r="D6745">
        <v>5</v>
      </c>
      <c r="E6745">
        <v>8940</v>
      </c>
      <c r="F6745">
        <v>549900</v>
      </c>
      <c r="G6745" s="1">
        <f t="shared" si="105"/>
        <v>54.99</v>
      </c>
    </row>
    <row r="6746" spans="1:7" x14ac:dyDescent="0.35">
      <c r="A6746" t="s">
        <v>1458</v>
      </c>
      <c r="B6746" t="s">
        <v>104</v>
      </c>
      <c r="C6746" t="s">
        <v>427</v>
      </c>
      <c r="D6746">
        <v>5</v>
      </c>
      <c r="E6746">
        <v>3900</v>
      </c>
      <c r="F6746">
        <v>133200</v>
      </c>
      <c r="G6746" s="1">
        <f t="shared" si="105"/>
        <v>13.32</v>
      </c>
    </row>
    <row r="6747" spans="1:7" x14ac:dyDescent="0.35">
      <c r="A6747" t="s">
        <v>1458</v>
      </c>
      <c r="B6747" t="s">
        <v>104</v>
      </c>
      <c r="C6747" t="s">
        <v>427</v>
      </c>
      <c r="D6747">
        <v>5</v>
      </c>
      <c r="E6747">
        <v>98580</v>
      </c>
      <c r="F6747">
        <v>14597100</v>
      </c>
      <c r="G6747" s="1">
        <f t="shared" si="105"/>
        <v>1459.71</v>
      </c>
    </row>
    <row r="6748" spans="1:7" x14ac:dyDescent="0.35">
      <c r="A6748" t="s">
        <v>1458</v>
      </c>
      <c r="B6748" t="s">
        <v>104</v>
      </c>
      <c r="C6748" t="s">
        <v>427</v>
      </c>
      <c r="D6748">
        <v>5</v>
      </c>
      <c r="E6748">
        <v>13260</v>
      </c>
      <c r="F6748">
        <v>868500</v>
      </c>
      <c r="G6748" s="1">
        <f t="shared" si="105"/>
        <v>86.85</v>
      </c>
    </row>
    <row r="6749" spans="1:7" x14ac:dyDescent="0.35">
      <c r="A6749" t="s">
        <v>1458</v>
      </c>
      <c r="B6749" t="s">
        <v>104</v>
      </c>
      <c r="C6749" t="s">
        <v>427</v>
      </c>
      <c r="D6749">
        <v>5</v>
      </c>
      <c r="E6749">
        <v>111.075761</v>
      </c>
      <c r="F6749">
        <v>777.06824400000005</v>
      </c>
      <c r="G6749" s="1">
        <f t="shared" si="105"/>
        <v>7.7706824399999999E-2</v>
      </c>
    </row>
    <row r="6750" spans="1:7" x14ac:dyDescent="0.35">
      <c r="A6750" t="s">
        <v>1458</v>
      </c>
      <c r="B6750" t="s">
        <v>104</v>
      </c>
      <c r="C6750" t="s">
        <v>427</v>
      </c>
      <c r="D6750">
        <v>5</v>
      </c>
      <c r="E6750">
        <v>2400</v>
      </c>
      <c r="F6750">
        <v>113400</v>
      </c>
      <c r="G6750" s="1">
        <f t="shared" si="105"/>
        <v>11.34</v>
      </c>
    </row>
    <row r="6751" spans="1:7" x14ac:dyDescent="0.35">
      <c r="A6751" t="s">
        <v>1458</v>
      </c>
      <c r="B6751" t="s">
        <v>104</v>
      </c>
      <c r="C6751" t="s">
        <v>427</v>
      </c>
      <c r="D6751">
        <v>5</v>
      </c>
      <c r="E6751">
        <v>120</v>
      </c>
      <c r="F6751">
        <v>900</v>
      </c>
      <c r="G6751" s="1">
        <f t="shared" si="105"/>
        <v>0.09</v>
      </c>
    </row>
    <row r="6752" spans="1:7" x14ac:dyDescent="0.35">
      <c r="A6752" t="s">
        <v>1458</v>
      </c>
      <c r="B6752" t="s">
        <v>104</v>
      </c>
      <c r="C6752" t="s">
        <v>427</v>
      </c>
      <c r="D6752">
        <v>5</v>
      </c>
      <c r="E6752">
        <v>3540</v>
      </c>
      <c r="F6752">
        <v>158400</v>
      </c>
      <c r="G6752" s="1">
        <f t="shared" si="105"/>
        <v>15.84</v>
      </c>
    </row>
    <row r="6753" spans="1:7" x14ac:dyDescent="0.35">
      <c r="A6753" t="s">
        <v>1458</v>
      </c>
      <c r="B6753" t="s">
        <v>104</v>
      </c>
      <c r="C6753" t="s">
        <v>427</v>
      </c>
      <c r="D6753">
        <v>4</v>
      </c>
      <c r="E6753">
        <v>8520</v>
      </c>
      <c r="F6753">
        <v>409500</v>
      </c>
      <c r="G6753" s="1">
        <f t="shared" si="105"/>
        <v>40.950000000000003</v>
      </c>
    </row>
    <row r="6754" spans="1:7" x14ac:dyDescent="0.35">
      <c r="A6754" t="s">
        <v>1458</v>
      </c>
      <c r="B6754" t="s">
        <v>104</v>
      </c>
      <c r="C6754" t="s">
        <v>427</v>
      </c>
      <c r="D6754">
        <v>5</v>
      </c>
      <c r="E6754">
        <v>3240</v>
      </c>
      <c r="F6754">
        <v>137700</v>
      </c>
      <c r="G6754" s="1">
        <f t="shared" si="105"/>
        <v>13.77</v>
      </c>
    </row>
    <row r="6755" spans="1:7" x14ac:dyDescent="0.35">
      <c r="A6755" t="s">
        <v>1458</v>
      </c>
      <c r="B6755" t="s">
        <v>104</v>
      </c>
      <c r="C6755" t="s">
        <v>427</v>
      </c>
      <c r="D6755">
        <v>5</v>
      </c>
      <c r="E6755">
        <v>3360</v>
      </c>
      <c r="F6755">
        <v>172800</v>
      </c>
      <c r="G6755" s="1">
        <f t="shared" si="105"/>
        <v>17.28</v>
      </c>
    </row>
    <row r="6756" spans="1:7" x14ac:dyDescent="0.35">
      <c r="A6756" t="s">
        <v>1458</v>
      </c>
      <c r="B6756" t="s">
        <v>104</v>
      </c>
      <c r="C6756" t="s">
        <v>427</v>
      </c>
      <c r="D6756">
        <v>4</v>
      </c>
      <c r="E6756">
        <v>4500</v>
      </c>
      <c r="F6756">
        <v>192600</v>
      </c>
      <c r="G6756" s="1">
        <f t="shared" si="105"/>
        <v>19.260000000000002</v>
      </c>
    </row>
    <row r="6757" spans="1:7" x14ac:dyDescent="0.35">
      <c r="A6757" t="s">
        <v>1458</v>
      </c>
      <c r="B6757" t="s">
        <v>104</v>
      </c>
      <c r="C6757" t="s">
        <v>427</v>
      </c>
      <c r="D6757">
        <v>5</v>
      </c>
      <c r="E6757">
        <v>16740</v>
      </c>
      <c r="F6757">
        <v>1148400</v>
      </c>
      <c r="G6757" s="1">
        <f t="shared" si="105"/>
        <v>114.84</v>
      </c>
    </row>
    <row r="6758" spans="1:7" x14ac:dyDescent="0.35">
      <c r="A6758" t="s">
        <v>1458</v>
      </c>
      <c r="B6758" t="s">
        <v>104</v>
      </c>
      <c r="C6758" t="s">
        <v>427</v>
      </c>
      <c r="D6758">
        <v>5</v>
      </c>
      <c r="E6758">
        <v>3780</v>
      </c>
      <c r="F6758">
        <v>115200</v>
      </c>
      <c r="G6758" s="1">
        <f t="shared" si="105"/>
        <v>11.52</v>
      </c>
    </row>
    <row r="6759" spans="1:7" x14ac:dyDescent="0.35">
      <c r="A6759" t="s">
        <v>1458</v>
      </c>
      <c r="B6759" t="s">
        <v>104</v>
      </c>
      <c r="C6759" t="s">
        <v>427</v>
      </c>
      <c r="D6759">
        <v>5</v>
      </c>
      <c r="E6759">
        <v>3420</v>
      </c>
      <c r="F6759">
        <v>148500</v>
      </c>
      <c r="G6759" s="1">
        <f t="shared" si="105"/>
        <v>14.85</v>
      </c>
    </row>
    <row r="6760" spans="1:7" x14ac:dyDescent="0.35">
      <c r="A6760" t="s">
        <v>1458</v>
      </c>
      <c r="B6760" t="s">
        <v>104</v>
      </c>
      <c r="C6760" t="s">
        <v>427</v>
      </c>
      <c r="D6760">
        <v>5</v>
      </c>
      <c r="E6760">
        <v>3420</v>
      </c>
      <c r="F6760">
        <v>157500</v>
      </c>
      <c r="G6760" s="1">
        <f t="shared" si="105"/>
        <v>15.75</v>
      </c>
    </row>
    <row r="6761" spans="1:7" x14ac:dyDescent="0.35">
      <c r="A6761" t="s">
        <v>1458</v>
      </c>
      <c r="B6761" t="s">
        <v>104</v>
      </c>
      <c r="C6761" t="s">
        <v>427</v>
      </c>
      <c r="D6761">
        <v>5</v>
      </c>
      <c r="E6761">
        <v>5040</v>
      </c>
      <c r="F6761">
        <v>171900</v>
      </c>
      <c r="G6761" s="1">
        <f t="shared" si="105"/>
        <v>17.190000000000001</v>
      </c>
    </row>
    <row r="6762" spans="1:7" x14ac:dyDescent="0.35">
      <c r="A6762" t="s">
        <v>1458</v>
      </c>
      <c r="B6762" t="s">
        <v>104</v>
      </c>
      <c r="C6762" t="s">
        <v>427</v>
      </c>
      <c r="D6762">
        <v>5</v>
      </c>
      <c r="E6762">
        <v>10800</v>
      </c>
      <c r="F6762">
        <v>1389600</v>
      </c>
      <c r="G6762" s="1">
        <f t="shared" si="105"/>
        <v>138.96</v>
      </c>
    </row>
    <row r="6763" spans="1:7" x14ac:dyDescent="0.35">
      <c r="A6763" t="s">
        <v>1458</v>
      </c>
      <c r="B6763" t="s">
        <v>104</v>
      </c>
      <c r="C6763" t="s">
        <v>427</v>
      </c>
      <c r="D6763">
        <v>4</v>
      </c>
      <c r="E6763">
        <v>5520</v>
      </c>
      <c r="F6763">
        <v>323100</v>
      </c>
      <c r="G6763" s="1">
        <f t="shared" si="105"/>
        <v>32.31</v>
      </c>
    </row>
    <row r="6764" spans="1:7" x14ac:dyDescent="0.35">
      <c r="A6764" t="s">
        <v>1458</v>
      </c>
      <c r="B6764" t="s">
        <v>104</v>
      </c>
      <c r="C6764" t="s">
        <v>427</v>
      </c>
      <c r="D6764">
        <v>4</v>
      </c>
      <c r="E6764">
        <v>120</v>
      </c>
      <c r="F6764">
        <v>900</v>
      </c>
      <c r="G6764" s="1">
        <f t="shared" si="105"/>
        <v>0.09</v>
      </c>
    </row>
    <row r="6765" spans="1:7" x14ac:dyDescent="0.35">
      <c r="A6765" t="s">
        <v>1458</v>
      </c>
      <c r="B6765" t="s">
        <v>104</v>
      </c>
      <c r="C6765" t="s">
        <v>427</v>
      </c>
      <c r="D6765">
        <v>5</v>
      </c>
      <c r="E6765">
        <v>5460</v>
      </c>
      <c r="F6765">
        <v>279900</v>
      </c>
      <c r="G6765" s="1">
        <f t="shared" si="105"/>
        <v>27.99</v>
      </c>
    </row>
    <row r="6766" spans="1:7" x14ac:dyDescent="0.35">
      <c r="A6766" t="s">
        <v>1458</v>
      </c>
      <c r="B6766" t="s">
        <v>104</v>
      </c>
      <c r="C6766" t="s">
        <v>427</v>
      </c>
      <c r="D6766">
        <v>5</v>
      </c>
      <c r="E6766">
        <v>5160</v>
      </c>
      <c r="F6766">
        <v>210600</v>
      </c>
      <c r="G6766" s="1">
        <f t="shared" si="105"/>
        <v>21.06</v>
      </c>
    </row>
    <row r="6767" spans="1:7" x14ac:dyDescent="0.35">
      <c r="A6767" t="s">
        <v>1458</v>
      </c>
      <c r="B6767" t="s">
        <v>104</v>
      </c>
      <c r="C6767" t="s">
        <v>427</v>
      </c>
      <c r="D6767">
        <v>5</v>
      </c>
      <c r="E6767">
        <v>1860</v>
      </c>
      <c r="F6767">
        <v>103500</v>
      </c>
      <c r="G6767" s="1">
        <f t="shared" si="105"/>
        <v>10.35</v>
      </c>
    </row>
    <row r="6768" spans="1:7" x14ac:dyDescent="0.35">
      <c r="A6768" t="s">
        <v>1458</v>
      </c>
      <c r="B6768" t="s">
        <v>104</v>
      </c>
      <c r="C6768" t="s">
        <v>427</v>
      </c>
      <c r="D6768">
        <v>5</v>
      </c>
      <c r="E6768">
        <v>2580</v>
      </c>
      <c r="F6768">
        <v>118800</v>
      </c>
      <c r="G6768" s="1">
        <f t="shared" si="105"/>
        <v>11.88</v>
      </c>
    </row>
    <row r="6769" spans="1:7" x14ac:dyDescent="0.35">
      <c r="A6769" t="s">
        <v>1458</v>
      </c>
      <c r="B6769" t="s">
        <v>104</v>
      </c>
      <c r="C6769" t="s">
        <v>427</v>
      </c>
      <c r="D6769">
        <v>5</v>
      </c>
      <c r="E6769">
        <v>3840</v>
      </c>
      <c r="F6769">
        <v>191700</v>
      </c>
      <c r="G6769" s="1">
        <f t="shared" si="105"/>
        <v>19.170000000000002</v>
      </c>
    </row>
    <row r="6770" spans="1:7" x14ac:dyDescent="0.35">
      <c r="A6770" t="s">
        <v>1458</v>
      </c>
      <c r="B6770" t="s">
        <v>104</v>
      </c>
      <c r="C6770" t="s">
        <v>427</v>
      </c>
      <c r="D6770">
        <v>5</v>
      </c>
      <c r="E6770">
        <v>5820</v>
      </c>
      <c r="F6770">
        <v>378000</v>
      </c>
      <c r="G6770" s="1">
        <f t="shared" si="105"/>
        <v>37.799999999999997</v>
      </c>
    </row>
    <row r="6771" spans="1:7" x14ac:dyDescent="0.35">
      <c r="A6771" t="s">
        <v>1458</v>
      </c>
      <c r="B6771" t="s">
        <v>104</v>
      </c>
      <c r="C6771" t="s">
        <v>427</v>
      </c>
      <c r="D6771">
        <v>5</v>
      </c>
      <c r="E6771">
        <v>3300</v>
      </c>
      <c r="F6771">
        <v>194400</v>
      </c>
      <c r="G6771" s="1">
        <f t="shared" si="105"/>
        <v>19.440000000000001</v>
      </c>
    </row>
    <row r="6772" spans="1:7" x14ac:dyDescent="0.35">
      <c r="A6772" t="s">
        <v>1458</v>
      </c>
      <c r="B6772" t="s">
        <v>104</v>
      </c>
      <c r="C6772" t="s">
        <v>427</v>
      </c>
      <c r="D6772">
        <v>5</v>
      </c>
      <c r="E6772">
        <v>2460</v>
      </c>
      <c r="F6772">
        <v>105300</v>
      </c>
      <c r="G6772" s="1">
        <f t="shared" si="105"/>
        <v>10.53</v>
      </c>
    </row>
    <row r="6773" spans="1:7" x14ac:dyDescent="0.35">
      <c r="A6773" t="s">
        <v>1458</v>
      </c>
      <c r="B6773" t="s">
        <v>104</v>
      </c>
      <c r="C6773" t="s">
        <v>427</v>
      </c>
      <c r="D6773">
        <v>5</v>
      </c>
      <c r="E6773">
        <v>98340</v>
      </c>
      <c r="F6773">
        <v>26562600</v>
      </c>
      <c r="G6773" s="1">
        <f t="shared" si="105"/>
        <v>2656.26</v>
      </c>
    </row>
    <row r="6774" spans="1:7" x14ac:dyDescent="0.35">
      <c r="A6774" t="s">
        <v>1458</v>
      </c>
      <c r="B6774" t="s">
        <v>104</v>
      </c>
      <c r="C6774" t="s">
        <v>427</v>
      </c>
      <c r="D6774">
        <v>4</v>
      </c>
      <c r="E6774">
        <v>3900</v>
      </c>
      <c r="F6774">
        <v>193500</v>
      </c>
      <c r="G6774" s="1">
        <f t="shared" si="105"/>
        <v>19.350000000000001</v>
      </c>
    </row>
    <row r="6775" spans="1:7" x14ac:dyDescent="0.35">
      <c r="A6775" t="s">
        <v>1458</v>
      </c>
      <c r="B6775" t="s">
        <v>104</v>
      </c>
      <c r="C6775" t="s">
        <v>427</v>
      </c>
      <c r="D6775">
        <v>5</v>
      </c>
      <c r="E6775">
        <v>25560</v>
      </c>
      <c r="F6775">
        <v>2951100</v>
      </c>
      <c r="G6775" s="1">
        <f t="shared" si="105"/>
        <v>295.11</v>
      </c>
    </row>
    <row r="6776" spans="1:7" x14ac:dyDescent="0.35">
      <c r="A6776" t="s">
        <v>1458</v>
      </c>
      <c r="B6776" t="s">
        <v>104</v>
      </c>
      <c r="C6776" t="s">
        <v>427</v>
      </c>
      <c r="D6776">
        <v>5</v>
      </c>
      <c r="E6776">
        <v>2340</v>
      </c>
      <c r="F6776">
        <v>101700</v>
      </c>
      <c r="G6776" s="1">
        <f t="shared" si="105"/>
        <v>10.17</v>
      </c>
    </row>
    <row r="6777" spans="1:7" x14ac:dyDescent="0.35">
      <c r="A6777" t="s">
        <v>1458</v>
      </c>
      <c r="B6777" t="s">
        <v>104</v>
      </c>
      <c r="C6777" t="s">
        <v>427</v>
      </c>
      <c r="D6777">
        <v>5</v>
      </c>
      <c r="E6777">
        <v>9360</v>
      </c>
      <c r="F6777">
        <v>658800</v>
      </c>
      <c r="G6777" s="1">
        <f t="shared" si="105"/>
        <v>65.88</v>
      </c>
    </row>
    <row r="6778" spans="1:7" x14ac:dyDescent="0.35">
      <c r="A6778" t="s">
        <v>1458</v>
      </c>
      <c r="B6778" t="s">
        <v>104</v>
      </c>
      <c r="C6778" t="s">
        <v>427</v>
      </c>
      <c r="D6778">
        <v>5</v>
      </c>
      <c r="E6778">
        <v>56520</v>
      </c>
      <c r="F6778">
        <v>7928100</v>
      </c>
      <c r="G6778" s="1">
        <f t="shared" si="105"/>
        <v>792.81</v>
      </c>
    </row>
    <row r="6779" spans="1:7" x14ac:dyDescent="0.35">
      <c r="A6779" t="s">
        <v>1458</v>
      </c>
      <c r="B6779" t="s">
        <v>104</v>
      </c>
      <c r="C6779" t="s">
        <v>427</v>
      </c>
      <c r="D6779">
        <v>5</v>
      </c>
      <c r="E6779">
        <v>23400</v>
      </c>
      <c r="F6779">
        <v>2470500</v>
      </c>
      <c r="G6779" s="1">
        <f t="shared" si="105"/>
        <v>247.05</v>
      </c>
    </row>
    <row r="6780" spans="1:7" x14ac:dyDescent="0.35">
      <c r="A6780" t="s">
        <v>1458</v>
      </c>
      <c r="B6780" t="s">
        <v>104</v>
      </c>
      <c r="C6780" t="s">
        <v>427</v>
      </c>
      <c r="D6780">
        <v>5</v>
      </c>
      <c r="E6780">
        <v>5400</v>
      </c>
      <c r="F6780">
        <v>259200</v>
      </c>
      <c r="G6780" s="1">
        <f t="shared" si="105"/>
        <v>25.92</v>
      </c>
    </row>
    <row r="6781" spans="1:7" x14ac:dyDescent="0.35">
      <c r="A6781" t="s">
        <v>1458</v>
      </c>
      <c r="B6781" t="s">
        <v>104</v>
      </c>
      <c r="C6781" t="s">
        <v>427</v>
      </c>
      <c r="D6781">
        <v>5</v>
      </c>
      <c r="E6781">
        <v>5640</v>
      </c>
      <c r="F6781">
        <v>218700</v>
      </c>
      <c r="G6781" s="1">
        <f t="shared" si="105"/>
        <v>21.87</v>
      </c>
    </row>
    <row r="6782" spans="1:7" x14ac:dyDescent="0.35">
      <c r="A6782" t="s">
        <v>1458</v>
      </c>
      <c r="B6782" t="s">
        <v>104</v>
      </c>
      <c r="C6782" t="s">
        <v>427</v>
      </c>
      <c r="D6782">
        <v>5</v>
      </c>
      <c r="E6782">
        <v>4320</v>
      </c>
      <c r="F6782">
        <v>314100</v>
      </c>
      <c r="G6782" s="1">
        <f t="shared" si="105"/>
        <v>31.41</v>
      </c>
    </row>
    <row r="6783" spans="1:7" x14ac:dyDescent="0.35">
      <c r="A6783" t="s">
        <v>1458</v>
      </c>
      <c r="B6783" t="s">
        <v>104</v>
      </c>
      <c r="C6783" t="s">
        <v>427</v>
      </c>
      <c r="D6783">
        <v>5</v>
      </c>
      <c r="E6783">
        <v>10620</v>
      </c>
      <c r="F6783">
        <v>673200</v>
      </c>
      <c r="G6783" s="1">
        <f t="shared" si="105"/>
        <v>67.319999999999993</v>
      </c>
    </row>
    <row r="6784" spans="1:7" x14ac:dyDescent="0.35">
      <c r="A6784" t="s">
        <v>1458</v>
      </c>
      <c r="B6784" t="s">
        <v>104</v>
      </c>
      <c r="C6784" t="s">
        <v>427</v>
      </c>
      <c r="D6784">
        <v>5</v>
      </c>
      <c r="E6784">
        <v>2700</v>
      </c>
      <c r="F6784">
        <v>124200</v>
      </c>
      <c r="G6784" s="1">
        <f t="shared" si="105"/>
        <v>12.42</v>
      </c>
    </row>
    <row r="6785" spans="1:7" x14ac:dyDescent="0.35">
      <c r="A6785" t="s">
        <v>1458</v>
      </c>
      <c r="B6785" t="s">
        <v>104</v>
      </c>
      <c r="C6785" t="s">
        <v>427</v>
      </c>
      <c r="D6785">
        <v>5</v>
      </c>
      <c r="E6785">
        <v>18060</v>
      </c>
      <c r="F6785">
        <v>908100</v>
      </c>
      <c r="G6785" s="1">
        <f t="shared" si="105"/>
        <v>90.81</v>
      </c>
    </row>
    <row r="6786" spans="1:7" x14ac:dyDescent="0.35">
      <c r="A6786" t="s">
        <v>1458</v>
      </c>
      <c r="B6786" t="s">
        <v>104</v>
      </c>
      <c r="C6786" t="s">
        <v>427</v>
      </c>
      <c r="D6786">
        <v>5</v>
      </c>
      <c r="E6786">
        <v>4440</v>
      </c>
      <c r="F6786">
        <v>209700</v>
      </c>
      <c r="G6786" s="1">
        <f t="shared" si="105"/>
        <v>20.97</v>
      </c>
    </row>
    <row r="6787" spans="1:7" x14ac:dyDescent="0.35">
      <c r="A6787" t="s">
        <v>1458</v>
      </c>
      <c r="B6787" t="s">
        <v>104</v>
      </c>
      <c r="C6787" t="s">
        <v>427</v>
      </c>
      <c r="D6787">
        <v>5</v>
      </c>
      <c r="E6787">
        <v>5700</v>
      </c>
      <c r="F6787">
        <v>196200</v>
      </c>
      <c r="G6787" s="1">
        <f t="shared" ref="G6787:G6850" si="106">+F6787/10000</f>
        <v>19.62</v>
      </c>
    </row>
    <row r="6788" spans="1:7" x14ac:dyDescent="0.35">
      <c r="A6788" t="s">
        <v>1458</v>
      </c>
      <c r="B6788" t="s">
        <v>104</v>
      </c>
      <c r="C6788" t="s">
        <v>427</v>
      </c>
      <c r="D6788">
        <v>5</v>
      </c>
      <c r="E6788">
        <v>12000</v>
      </c>
      <c r="F6788">
        <v>364500</v>
      </c>
      <c r="G6788" s="1">
        <f t="shared" si="106"/>
        <v>36.450000000000003</v>
      </c>
    </row>
    <row r="6789" spans="1:7" x14ac:dyDescent="0.35">
      <c r="A6789" t="s">
        <v>1458</v>
      </c>
      <c r="B6789" t="s">
        <v>104</v>
      </c>
      <c r="C6789" t="s">
        <v>427</v>
      </c>
      <c r="D6789">
        <v>5</v>
      </c>
      <c r="E6789">
        <v>17580</v>
      </c>
      <c r="F6789">
        <v>783900</v>
      </c>
      <c r="G6789" s="1">
        <f t="shared" si="106"/>
        <v>78.39</v>
      </c>
    </row>
    <row r="6790" spans="1:7" x14ac:dyDescent="0.35">
      <c r="A6790" t="s">
        <v>1458</v>
      </c>
      <c r="B6790" t="s">
        <v>104</v>
      </c>
      <c r="C6790" t="s">
        <v>427</v>
      </c>
      <c r="D6790">
        <v>5</v>
      </c>
      <c r="E6790">
        <v>5400</v>
      </c>
      <c r="F6790">
        <v>293400</v>
      </c>
      <c r="G6790" s="1">
        <f t="shared" si="106"/>
        <v>29.34</v>
      </c>
    </row>
    <row r="6791" spans="1:7" x14ac:dyDescent="0.35">
      <c r="A6791" t="s">
        <v>1458</v>
      </c>
      <c r="B6791" t="s">
        <v>104</v>
      </c>
      <c r="C6791" t="s">
        <v>427</v>
      </c>
      <c r="D6791">
        <v>4</v>
      </c>
      <c r="E6791">
        <v>2580</v>
      </c>
      <c r="F6791">
        <v>117000</v>
      </c>
      <c r="G6791" s="1">
        <f t="shared" si="106"/>
        <v>11.7</v>
      </c>
    </row>
    <row r="6792" spans="1:7" x14ac:dyDescent="0.35">
      <c r="A6792" t="s">
        <v>1458</v>
      </c>
      <c r="B6792" t="s">
        <v>104</v>
      </c>
      <c r="C6792" t="s">
        <v>427</v>
      </c>
      <c r="D6792">
        <v>4</v>
      </c>
      <c r="E6792">
        <v>2880</v>
      </c>
      <c r="F6792">
        <v>108900</v>
      </c>
      <c r="G6792" s="1">
        <f t="shared" si="106"/>
        <v>10.89</v>
      </c>
    </row>
    <row r="6793" spans="1:7" x14ac:dyDescent="0.35">
      <c r="A6793" t="s">
        <v>1458</v>
      </c>
      <c r="B6793" t="s">
        <v>104</v>
      </c>
      <c r="C6793" t="s">
        <v>427</v>
      </c>
      <c r="D6793">
        <v>5</v>
      </c>
      <c r="E6793">
        <v>55320</v>
      </c>
      <c r="F6793">
        <v>8260200</v>
      </c>
      <c r="G6793" s="1">
        <f t="shared" si="106"/>
        <v>826.02</v>
      </c>
    </row>
    <row r="6794" spans="1:7" x14ac:dyDescent="0.35">
      <c r="A6794" t="s">
        <v>1458</v>
      </c>
      <c r="B6794" t="s">
        <v>104</v>
      </c>
      <c r="C6794" t="s">
        <v>427</v>
      </c>
      <c r="D6794">
        <v>5</v>
      </c>
      <c r="E6794">
        <v>17520</v>
      </c>
      <c r="F6794">
        <v>1638900</v>
      </c>
      <c r="G6794" s="1">
        <f t="shared" si="106"/>
        <v>163.89</v>
      </c>
    </row>
    <row r="6795" spans="1:7" x14ac:dyDescent="0.35">
      <c r="A6795" t="s">
        <v>1458</v>
      </c>
      <c r="B6795" t="s">
        <v>104</v>
      </c>
      <c r="C6795" t="s">
        <v>427</v>
      </c>
      <c r="D6795">
        <v>5</v>
      </c>
      <c r="E6795">
        <v>12000</v>
      </c>
      <c r="F6795">
        <v>661500</v>
      </c>
      <c r="G6795" s="1">
        <f t="shared" si="106"/>
        <v>66.150000000000006</v>
      </c>
    </row>
    <row r="6796" spans="1:7" x14ac:dyDescent="0.35">
      <c r="A6796" t="s">
        <v>1458</v>
      </c>
      <c r="B6796" t="s">
        <v>104</v>
      </c>
      <c r="C6796" t="s">
        <v>427</v>
      </c>
      <c r="D6796">
        <v>5</v>
      </c>
      <c r="E6796">
        <v>13860</v>
      </c>
      <c r="F6796">
        <v>990900</v>
      </c>
      <c r="G6796" s="1">
        <f t="shared" si="106"/>
        <v>99.09</v>
      </c>
    </row>
    <row r="6797" spans="1:7" x14ac:dyDescent="0.35">
      <c r="A6797" t="s">
        <v>1458</v>
      </c>
      <c r="B6797" t="s">
        <v>104</v>
      </c>
      <c r="C6797" t="s">
        <v>427</v>
      </c>
      <c r="D6797">
        <v>5</v>
      </c>
      <c r="E6797">
        <v>4920</v>
      </c>
      <c r="F6797">
        <v>159300</v>
      </c>
      <c r="G6797" s="1">
        <f t="shared" si="106"/>
        <v>15.93</v>
      </c>
    </row>
    <row r="6798" spans="1:7" x14ac:dyDescent="0.35">
      <c r="A6798" t="s">
        <v>1458</v>
      </c>
      <c r="B6798" t="s">
        <v>104</v>
      </c>
      <c r="C6798" t="s">
        <v>427</v>
      </c>
      <c r="D6798">
        <v>5</v>
      </c>
      <c r="E6798">
        <v>120</v>
      </c>
      <c r="F6798">
        <v>900</v>
      </c>
      <c r="G6798" s="1">
        <f t="shared" si="106"/>
        <v>0.09</v>
      </c>
    </row>
    <row r="6799" spans="1:7" x14ac:dyDescent="0.35">
      <c r="A6799" t="s">
        <v>1458</v>
      </c>
      <c r="B6799" t="s">
        <v>104</v>
      </c>
      <c r="C6799" t="s">
        <v>427</v>
      </c>
      <c r="D6799">
        <v>5</v>
      </c>
      <c r="E6799">
        <v>5280</v>
      </c>
      <c r="F6799">
        <v>266400</v>
      </c>
      <c r="G6799" s="1">
        <f t="shared" si="106"/>
        <v>26.64</v>
      </c>
    </row>
    <row r="6800" spans="1:7" x14ac:dyDescent="0.35">
      <c r="A6800" t="s">
        <v>1458</v>
      </c>
      <c r="B6800" t="s">
        <v>104</v>
      </c>
      <c r="C6800" t="s">
        <v>427</v>
      </c>
      <c r="D6800">
        <v>5</v>
      </c>
      <c r="E6800">
        <v>180</v>
      </c>
      <c r="F6800">
        <v>1800</v>
      </c>
      <c r="G6800" s="1">
        <f t="shared" si="106"/>
        <v>0.18</v>
      </c>
    </row>
    <row r="6801" spans="1:7" x14ac:dyDescent="0.35">
      <c r="A6801" t="s">
        <v>1458</v>
      </c>
      <c r="B6801" t="s">
        <v>104</v>
      </c>
      <c r="C6801" t="s">
        <v>427</v>
      </c>
      <c r="D6801">
        <v>5</v>
      </c>
      <c r="E6801">
        <v>3720</v>
      </c>
      <c r="F6801">
        <v>102600</v>
      </c>
      <c r="G6801" s="1">
        <f t="shared" si="106"/>
        <v>10.26</v>
      </c>
    </row>
    <row r="6802" spans="1:7" x14ac:dyDescent="0.35">
      <c r="A6802" t="s">
        <v>1458</v>
      </c>
      <c r="B6802" t="s">
        <v>104</v>
      </c>
      <c r="C6802" t="s">
        <v>427</v>
      </c>
      <c r="D6802">
        <v>5</v>
      </c>
      <c r="E6802">
        <v>2640</v>
      </c>
      <c r="F6802">
        <v>144000</v>
      </c>
      <c r="G6802" s="1">
        <f t="shared" si="106"/>
        <v>14.4</v>
      </c>
    </row>
    <row r="6803" spans="1:7" x14ac:dyDescent="0.35">
      <c r="A6803" t="s">
        <v>1458</v>
      </c>
      <c r="B6803" t="s">
        <v>104</v>
      </c>
      <c r="C6803" t="s">
        <v>427</v>
      </c>
      <c r="D6803">
        <v>5</v>
      </c>
      <c r="E6803">
        <v>6540</v>
      </c>
      <c r="F6803">
        <v>287100</v>
      </c>
      <c r="G6803" s="1">
        <f t="shared" si="106"/>
        <v>28.71</v>
      </c>
    </row>
    <row r="6804" spans="1:7" x14ac:dyDescent="0.35">
      <c r="A6804" t="s">
        <v>1458</v>
      </c>
      <c r="B6804" t="s">
        <v>104</v>
      </c>
      <c r="C6804" t="s">
        <v>427</v>
      </c>
      <c r="D6804">
        <v>5</v>
      </c>
      <c r="E6804">
        <v>4620</v>
      </c>
      <c r="F6804">
        <v>255600</v>
      </c>
      <c r="G6804" s="1">
        <f t="shared" si="106"/>
        <v>25.56</v>
      </c>
    </row>
    <row r="6805" spans="1:7" x14ac:dyDescent="0.35">
      <c r="A6805" t="s">
        <v>1458</v>
      </c>
      <c r="B6805" t="s">
        <v>104</v>
      </c>
      <c r="C6805" t="s">
        <v>427</v>
      </c>
      <c r="D6805">
        <v>5</v>
      </c>
      <c r="E6805">
        <v>5340</v>
      </c>
      <c r="F6805">
        <v>348300</v>
      </c>
      <c r="G6805" s="1">
        <f t="shared" si="106"/>
        <v>34.83</v>
      </c>
    </row>
    <row r="6806" spans="1:7" x14ac:dyDescent="0.35">
      <c r="A6806" t="s">
        <v>1458</v>
      </c>
      <c r="B6806" t="s">
        <v>104</v>
      </c>
      <c r="C6806" t="s">
        <v>427</v>
      </c>
      <c r="D6806">
        <v>5</v>
      </c>
      <c r="E6806">
        <v>120</v>
      </c>
      <c r="F6806">
        <v>900</v>
      </c>
      <c r="G6806" s="1">
        <f t="shared" si="106"/>
        <v>0.09</v>
      </c>
    </row>
    <row r="6807" spans="1:7" x14ac:dyDescent="0.35">
      <c r="A6807" t="s">
        <v>1458</v>
      </c>
      <c r="B6807" t="s">
        <v>104</v>
      </c>
      <c r="C6807" t="s">
        <v>427</v>
      </c>
      <c r="D6807">
        <v>4</v>
      </c>
      <c r="E6807">
        <v>120</v>
      </c>
      <c r="F6807">
        <v>900</v>
      </c>
      <c r="G6807" s="1">
        <f t="shared" si="106"/>
        <v>0.09</v>
      </c>
    </row>
    <row r="6808" spans="1:7" x14ac:dyDescent="0.35">
      <c r="A6808" t="s">
        <v>1458</v>
      </c>
      <c r="B6808" t="s">
        <v>104</v>
      </c>
      <c r="C6808" t="s">
        <v>427</v>
      </c>
      <c r="D6808">
        <v>5</v>
      </c>
      <c r="E6808">
        <v>120</v>
      </c>
      <c r="F6808">
        <v>900</v>
      </c>
      <c r="G6808" s="1">
        <f t="shared" si="106"/>
        <v>0.09</v>
      </c>
    </row>
    <row r="6809" spans="1:7" x14ac:dyDescent="0.35">
      <c r="A6809" t="s">
        <v>1458</v>
      </c>
      <c r="B6809" t="s">
        <v>104</v>
      </c>
      <c r="C6809" t="s">
        <v>427</v>
      </c>
      <c r="D6809">
        <v>4</v>
      </c>
      <c r="E6809">
        <v>120</v>
      </c>
      <c r="F6809">
        <v>900</v>
      </c>
      <c r="G6809" s="1">
        <f t="shared" si="106"/>
        <v>0.09</v>
      </c>
    </row>
    <row r="6810" spans="1:7" x14ac:dyDescent="0.35">
      <c r="A6810" t="s">
        <v>1458</v>
      </c>
      <c r="B6810" t="s">
        <v>104</v>
      </c>
      <c r="C6810" t="s">
        <v>427</v>
      </c>
      <c r="D6810">
        <v>5</v>
      </c>
      <c r="E6810">
        <v>4140</v>
      </c>
      <c r="F6810">
        <v>199800</v>
      </c>
      <c r="G6810" s="1">
        <f t="shared" si="106"/>
        <v>19.98</v>
      </c>
    </row>
    <row r="6811" spans="1:7" x14ac:dyDescent="0.35">
      <c r="A6811" t="s">
        <v>1458</v>
      </c>
      <c r="B6811" t="s">
        <v>104</v>
      </c>
      <c r="C6811" t="s">
        <v>427</v>
      </c>
      <c r="D6811">
        <v>5</v>
      </c>
      <c r="E6811">
        <v>2100</v>
      </c>
      <c r="F6811">
        <v>131400</v>
      </c>
      <c r="G6811" s="1">
        <f t="shared" si="106"/>
        <v>13.14</v>
      </c>
    </row>
    <row r="6812" spans="1:7" x14ac:dyDescent="0.35">
      <c r="A6812" t="s">
        <v>1458</v>
      </c>
      <c r="B6812" t="s">
        <v>104</v>
      </c>
      <c r="C6812" t="s">
        <v>427</v>
      </c>
      <c r="D6812">
        <v>5</v>
      </c>
      <c r="E6812">
        <v>14100</v>
      </c>
      <c r="F6812">
        <v>1369800</v>
      </c>
      <c r="G6812" s="1">
        <f t="shared" si="106"/>
        <v>136.97999999999999</v>
      </c>
    </row>
    <row r="6813" spans="1:7" x14ac:dyDescent="0.35">
      <c r="A6813" t="s">
        <v>1458</v>
      </c>
      <c r="B6813" t="s">
        <v>104</v>
      </c>
      <c r="C6813" t="s">
        <v>427</v>
      </c>
      <c r="D6813">
        <v>5</v>
      </c>
      <c r="E6813">
        <v>6780</v>
      </c>
      <c r="F6813">
        <v>774900</v>
      </c>
      <c r="G6813" s="1">
        <f t="shared" si="106"/>
        <v>77.489999999999995</v>
      </c>
    </row>
    <row r="6814" spans="1:7" x14ac:dyDescent="0.35">
      <c r="A6814" t="s">
        <v>1458</v>
      </c>
      <c r="B6814" t="s">
        <v>104</v>
      </c>
      <c r="C6814" t="s">
        <v>427</v>
      </c>
      <c r="D6814">
        <v>5</v>
      </c>
      <c r="E6814">
        <v>5280</v>
      </c>
      <c r="F6814">
        <v>436500</v>
      </c>
      <c r="G6814" s="1">
        <f t="shared" si="106"/>
        <v>43.65</v>
      </c>
    </row>
    <row r="6815" spans="1:7" x14ac:dyDescent="0.35">
      <c r="A6815" t="s">
        <v>1458</v>
      </c>
      <c r="B6815" t="s">
        <v>104</v>
      </c>
      <c r="C6815" t="s">
        <v>427</v>
      </c>
      <c r="D6815">
        <v>5</v>
      </c>
      <c r="E6815">
        <v>2340</v>
      </c>
      <c r="F6815">
        <v>112500</v>
      </c>
      <c r="G6815" s="1">
        <f t="shared" si="106"/>
        <v>11.25</v>
      </c>
    </row>
    <row r="6816" spans="1:7" x14ac:dyDescent="0.35">
      <c r="A6816" t="s">
        <v>1458</v>
      </c>
      <c r="B6816" t="s">
        <v>104</v>
      </c>
      <c r="C6816" t="s">
        <v>427</v>
      </c>
      <c r="D6816">
        <v>5</v>
      </c>
      <c r="E6816">
        <v>4200</v>
      </c>
      <c r="F6816">
        <v>269100</v>
      </c>
      <c r="G6816" s="1">
        <f t="shared" si="106"/>
        <v>26.91</v>
      </c>
    </row>
    <row r="6817" spans="1:7" x14ac:dyDescent="0.35">
      <c r="A6817" t="s">
        <v>1458</v>
      </c>
      <c r="B6817" t="s">
        <v>104</v>
      </c>
      <c r="C6817" t="s">
        <v>427</v>
      </c>
      <c r="D6817">
        <v>5</v>
      </c>
      <c r="E6817">
        <v>2640</v>
      </c>
      <c r="F6817">
        <v>164700</v>
      </c>
      <c r="G6817" s="1">
        <f t="shared" si="106"/>
        <v>16.47</v>
      </c>
    </row>
    <row r="6818" spans="1:7" x14ac:dyDescent="0.35">
      <c r="A6818" t="s">
        <v>1458</v>
      </c>
      <c r="B6818" t="s">
        <v>104</v>
      </c>
      <c r="C6818" t="s">
        <v>427</v>
      </c>
      <c r="D6818">
        <v>5</v>
      </c>
      <c r="E6818">
        <v>5040</v>
      </c>
      <c r="F6818">
        <v>234900</v>
      </c>
      <c r="G6818" s="1">
        <f t="shared" si="106"/>
        <v>23.49</v>
      </c>
    </row>
    <row r="6819" spans="1:7" x14ac:dyDescent="0.35">
      <c r="A6819" t="s">
        <v>1458</v>
      </c>
      <c r="B6819" t="s">
        <v>104</v>
      </c>
      <c r="C6819" t="s">
        <v>427</v>
      </c>
      <c r="D6819">
        <v>5</v>
      </c>
      <c r="E6819">
        <v>3660</v>
      </c>
      <c r="F6819">
        <v>215100</v>
      </c>
      <c r="G6819" s="1">
        <f t="shared" si="106"/>
        <v>21.51</v>
      </c>
    </row>
    <row r="6820" spans="1:7" x14ac:dyDescent="0.35">
      <c r="A6820" t="s">
        <v>1458</v>
      </c>
      <c r="B6820" t="s">
        <v>104</v>
      </c>
      <c r="C6820" t="s">
        <v>427</v>
      </c>
      <c r="D6820">
        <v>5</v>
      </c>
      <c r="E6820">
        <v>4680</v>
      </c>
      <c r="F6820">
        <v>186300</v>
      </c>
      <c r="G6820" s="1">
        <f t="shared" si="106"/>
        <v>18.63</v>
      </c>
    </row>
    <row r="6821" spans="1:7" x14ac:dyDescent="0.35">
      <c r="A6821" t="s">
        <v>1458</v>
      </c>
      <c r="B6821" t="s">
        <v>104</v>
      </c>
      <c r="C6821" t="s">
        <v>427</v>
      </c>
      <c r="D6821">
        <v>5</v>
      </c>
      <c r="E6821">
        <v>6840</v>
      </c>
      <c r="F6821">
        <v>319500</v>
      </c>
      <c r="G6821" s="1">
        <f t="shared" si="106"/>
        <v>31.95</v>
      </c>
    </row>
    <row r="6822" spans="1:7" x14ac:dyDescent="0.35">
      <c r="A6822" t="s">
        <v>1458</v>
      </c>
      <c r="B6822" t="s">
        <v>104</v>
      </c>
      <c r="C6822" t="s">
        <v>427</v>
      </c>
      <c r="D6822">
        <v>5</v>
      </c>
      <c r="E6822">
        <v>7260</v>
      </c>
      <c r="F6822">
        <v>652500</v>
      </c>
      <c r="G6822" s="1">
        <f t="shared" si="106"/>
        <v>65.25</v>
      </c>
    </row>
    <row r="6823" spans="1:7" x14ac:dyDescent="0.35">
      <c r="A6823" t="s">
        <v>1458</v>
      </c>
      <c r="B6823" t="s">
        <v>104</v>
      </c>
      <c r="C6823" t="s">
        <v>427</v>
      </c>
      <c r="D6823">
        <v>5</v>
      </c>
      <c r="E6823">
        <v>4680</v>
      </c>
      <c r="F6823">
        <v>343800</v>
      </c>
      <c r="G6823" s="1">
        <f t="shared" si="106"/>
        <v>34.380000000000003</v>
      </c>
    </row>
    <row r="6824" spans="1:7" x14ac:dyDescent="0.35">
      <c r="A6824" t="s">
        <v>1458</v>
      </c>
      <c r="B6824" t="s">
        <v>104</v>
      </c>
      <c r="C6824" t="s">
        <v>427</v>
      </c>
      <c r="D6824">
        <v>5</v>
      </c>
      <c r="E6824">
        <v>4440</v>
      </c>
      <c r="F6824">
        <v>141300</v>
      </c>
      <c r="G6824" s="1">
        <f t="shared" si="106"/>
        <v>14.13</v>
      </c>
    </row>
    <row r="6825" spans="1:7" x14ac:dyDescent="0.35">
      <c r="A6825" t="s">
        <v>1458</v>
      </c>
      <c r="B6825" t="s">
        <v>104</v>
      </c>
      <c r="C6825" t="s">
        <v>427</v>
      </c>
      <c r="D6825">
        <v>5</v>
      </c>
      <c r="E6825">
        <v>2760</v>
      </c>
      <c r="F6825">
        <v>105300</v>
      </c>
      <c r="G6825" s="1">
        <f t="shared" si="106"/>
        <v>10.53</v>
      </c>
    </row>
    <row r="6826" spans="1:7" x14ac:dyDescent="0.35">
      <c r="A6826" t="s">
        <v>1458</v>
      </c>
      <c r="B6826" t="s">
        <v>104</v>
      </c>
      <c r="C6826" t="s">
        <v>427</v>
      </c>
      <c r="D6826">
        <v>5</v>
      </c>
      <c r="E6826">
        <v>7980</v>
      </c>
      <c r="F6826">
        <v>393300</v>
      </c>
      <c r="G6826" s="1">
        <f t="shared" si="106"/>
        <v>39.33</v>
      </c>
    </row>
    <row r="6827" spans="1:7" x14ac:dyDescent="0.35">
      <c r="A6827" t="s">
        <v>1458</v>
      </c>
      <c r="B6827" t="s">
        <v>104</v>
      </c>
      <c r="C6827" t="s">
        <v>427</v>
      </c>
      <c r="D6827">
        <v>5</v>
      </c>
      <c r="E6827">
        <v>5880</v>
      </c>
      <c r="F6827">
        <v>219600</v>
      </c>
      <c r="G6827" s="1">
        <f t="shared" si="106"/>
        <v>21.96</v>
      </c>
    </row>
    <row r="6828" spans="1:7" x14ac:dyDescent="0.35">
      <c r="A6828" t="s">
        <v>1458</v>
      </c>
      <c r="B6828" t="s">
        <v>104</v>
      </c>
      <c r="C6828" t="s">
        <v>427</v>
      </c>
      <c r="D6828">
        <v>5</v>
      </c>
      <c r="E6828">
        <v>5160</v>
      </c>
      <c r="F6828">
        <v>261000</v>
      </c>
      <c r="G6828" s="1">
        <f t="shared" si="106"/>
        <v>26.1</v>
      </c>
    </row>
    <row r="6829" spans="1:7" x14ac:dyDescent="0.35">
      <c r="A6829" t="s">
        <v>1458</v>
      </c>
      <c r="B6829" t="s">
        <v>104</v>
      </c>
      <c r="C6829" t="s">
        <v>427</v>
      </c>
      <c r="D6829">
        <v>5</v>
      </c>
      <c r="E6829">
        <v>19140</v>
      </c>
      <c r="F6829">
        <v>2662200</v>
      </c>
      <c r="G6829" s="1">
        <f t="shared" si="106"/>
        <v>266.22000000000003</v>
      </c>
    </row>
    <row r="6830" spans="1:7" x14ac:dyDescent="0.35">
      <c r="A6830" t="s">
        <v>1458</v>
      </c>
      <c r="B6830" t="s">
        <v>104</v>
      </c>
      <c r="C6830" t="s">
        <v>427</v>
      </c>
      <c r="D6830">
        <v>5</v>
      </c>
      <c r="E6830">
        <v>3780</v>
      </c>
      <c r="F6830">
        <v>222300</v>
      </c>
      <c r="G6830" s="1">
        <f t="shared" si="106"/>
        <v>22.23</v>
      </c>
    </row>
    <row r="6831" spans="1:7" x14ac:dyDescent="0.35">
      <c r="A6831" t="s">
        <v>1458</v>
      </c>
      <c r="B6831" t="s">
        <v>104</v>
      </c>
      <c r="C6831" t="s">
        <v>427</v>
      </c>
      <c r="D6831">
        <v>5</v>
      </c>
      <c r="E6831">
        <v>11460</v>
      </c>
      <c r="F6831">
        <v>585000</v>
      </c>
      <c r="G6831" s="1">
        <f t="shared" si="106"/>
        <v>58.5</v>
      </c>
    </row>
    <row r="6832" spans="1:7" x14ac:dyDescent="0.35">
      <c r="A6832" t="s">
        <v>1458</v>
      </c>
      <c r="B6832" t="s">
        <v>104</v>
      </c>
      <c r="C6832" t="s">
        <v>427</v>
      </c>
      <c r="D6832">
        <v>5</v>
      </c>
      <c r="E6832">
        <v>10020</v>
      </c>
      <c r="F6832">
        <v>576000</v>
      </c>
      <c r="G6832" s="1">
        <f t="shared" si="106"/>
        <v>57.6</v>
      </c>
    </row>
    <row r="6833" spans="1:7" x14ac:dyDescent="0.35">
      <c r="A6833" t="s">
        <v>1458</v>
      </c>
      <c r="B6833" t="s">
        <v>104</v>
      </c>
      <c r="C6833" t="s">
        <v>427</v>
      </c>
      <c r="D6833">
        <v>5</v>
      </c>
      <c r="E6833">
        <v>2580</v>
      </c>
      <c r="F6833">
        <v>132300</v>
      </c>
      <c r="G6833" s="1">
        <f t="shared" si="106"/>
        <v>13.23</v>
      </c>
    </row>
    <row r="6834" spans="1:7" x14ac:dyDescent="0.35">
      <c r="A6834" t="s">
        <v>1458</v>
      </c>
      <c r="B6834" t="s">
        <v>104</v>
      </c>
      <c r="C6834" t="s">
        <v>427</v>
      </c>
      <c r="D6834">
        <v>5</v>
      </c>
      <c r="E6834">
        <v>14040</v>
      </c>
      <c r="F6834">
        <v>1953900</v>
      </c>
      <c r="G6834" s="1">
        <f t="shared" si="106"/>
        <v>195.39</v>
      </c>
    </row>
    <row r="6835" spans="1:7" x14ac:dyDescent="0.35">
      <c r="A6835" t="s">
        <v>1458</v>
      </c>
      <c r="B6835" t="s">
        <v>104</v>
      </c>
      <c r="C6835" t="s">
        <v>427</v>
      </c>
      <c r="D6835">
        <v>5</v>
      </c>
      <c r="E6835">
        <v>2460</v>
      </c>
      <c r="F6835">
        <v>120600</v>
      </c>
      <c r="G6835" s="1">
        <f t="shared" si="106"/>
        <v>12.06</v>
      </c>
    </row>
    <row r="6836" spans="1:7" x14ac:dyDescent="0.35">
      <c r="A6836" t="s">
        <v>1458</v>
      </c>
      <c r="B6836" t="s">
        <v>104</v>
      </c>
      <c r="C6836" t="s">
        <v>427</v>
      </c>
      <c r="D6836">
        <v>5</v>
      </c>
      <c r="E6836">
        <v>5100</v>
      </c>
      <c r="F6836">
        <v>321300</v>
      </c>
      <c r="G6836" s="1">
        <f t="shared" si="106"/>
        <v>32.130000000000003</v>
      </c>
    </row>
    <row r="6837" spans="1:7" x14ac:dyDescent="0.35">
      <c r="A6837" t="s">
        <v>1458</v>
      </c>
      <c r="B6837" t="s">
        <v>104</v>
      </c>
      <c r="C6837" t="s">
        <v>427</v>
      </c>
      <c r="D6837">
        <v>5</v>
      </c>
      <c r="E6837">
        <v>21900</v>
      </c>
      <c r="F6837">
        <v>2574900</v>
      </c>
      <c r="G6837" s="1">
        <f t="shared" si="106"/>
        <v>257.49</v>
      </c>
    </row>
    <row r="6838" spans="1:7" x14ac:dyDescent="0.35">
      <c r="A6838" t="s">
        <v>1458</v>
      </c>
      <c r="B6838" t="s">
        <v>104</v>
      </c>
      <c r="C6838" t="s">
        <v>427</v>
      </c>
      <c r="D6838">
        <v>5</v>
      </c>
      <c r="E6838">
        <v>2760</v>
      </c>
      <c r="F6838">
        <v>122400</v>
      </c>
      <c r="G6838" s="1">
        <f t="shared" si="106"/>
        <v>12.24</v>
      </c>
    </row>
    <row r="6839" spans="1:7" x14ac:dyDescent="0.35">
      <c r="A6839" t="s">
        <v>1458</v>
      </c>
      <c r="B6839" t="s">
        <v>104</v>
      </c>
      <c r="C6839" t="s">
        <v>427</v>
      </c>
      <c r="D6839">
        <v>5</v>
      </c>
      <c r="E6839">
        <v>6660</v>
      </c>
      <c r="F6839">
        <v>247500</v>
      </c>
      <c r="G6839" s="1">
        <f t="shared" si="106"/>
        <v>24.75</v>
      </c>
    </row>
    <row r="6840" spans="1:7" x14ac:dyDescent="0.35">
      <c r="A6840" t="s">
        <v>1458</v>
      </c>
      <c r="B6840" t="s">
        <v>104</v>
      </c>
      <c r="C6840" t="s">
        <v>427</v>
      </c>
      <c r="D6840">
        <v>5</v>
      </c>
      <c r="E6840">
        <v>3360</v>
      </c>
      <c r="F6840">
        <v>152100</v>
      </c>
      <c r="G6840" s="1">
        <f t="shared" si="106"/>
        <v>15.21</v>
      </c>
    </row>
    <row r="6841" spans="1:7" x14ac:dyDescent="0.35">
      <c r="A6841" t="s">
        <v>1458</v>
      </c>
      <c r="B6841" t="s">
        <v>104</v>
      </c>
      <c r="C6841" t="s">
        <v>427</v>
      </c>
      <c r="D6841">
        <v>5</v>
      </c>
      <c r="E6841">
        <v>3840</v>
      </c>
      <c r="F6841">
        <v>154800</v>
      </c>
      <c r="G6841" s="1">
        <f t="shared" si="106"/>
        <v>15.48</v>
      </c>
    </row>
    <row r="6842" spans="1:7" x14ac:dyDescent="0.35">
      <c r="A6842" t="s">
        <v>1458</v>
      </c>
      <c r="B6842" t="s">
        <v>104</v>
      </c>
      <c r="C6842" t="s">
        <v>427</v>
      </c>
      <c r="D6842">
        <v>5</v>
      </c>
      <c r="E6842">
        <v>5220</v>
      </c>
      <c r="F6842">
        <v>220500</v>
      </c>
      <c r="G6842" s="1">
        <f t="shared" si="106"/>
        <v>22.05</v>
      </c>
    </row>
    <row r="6843" spans="1:7" x14ac:dyDescent="0.35">
      <c r="A6843" t="s">
        <v>1458</v>
      </c>
      <c r="B6843" t="s">
        <v>104</v>
      </c>
      <c r="C6843" t="s">
        <v>427</v>
      </c>
      <c r="D6843">
        <v>5</v>
      </c>
      <c r="E6843">
        <v>7740</v>
      </c>
      <c r="F6843">
        <v>446400</v>
      </c>
      <c r="G6843" s="1">
        <f t="shared" si="106"/>
        <v>44.64</v>
      </c>
    </row>
    <row r="6844" spans="1:7" x14ac:dyDescent="0.35">
      <c r="A6844" t="s">
        <v>1458</v>
      </c>
      <c r="B6844" t="s">
        <v>104</v>
      </c>
      <c r="C6844" t="s">
        <v>427</v>
      </c>
      <c r="D6844">
        <v>5</v>
      </c>
      <c r="E6844">
        <v>9600</v>
      </c>
      <c r="F6844">
        <v>685800</v>
      </c>
      <c r="G6844" s="1">
        <f t="shared" si="106"/>
        <v>68.58</v>
      </c>
    </row>
    <row r="6845" spans="1:7" x14ac:dyDescent="0.35">
      <c r="A6845" t="s">
        <v>1458</v>
      </c>
      <c r="B6845" t="s">
        <v>104</v>
      </c>
      <c r="C6845" t="s">
        <v>427</v>
      </c>
      <c r="D6845">
        <v>5</v>
      </c>
      <c r="E6845">
        <v>7140</v>
      </c>
      <c r="F6845">
        <v>580500</v>
      </c>
      <c r="G6845" s="1">
        <f t="shared" si="106"/>
        <v>58.05</v>
      </c>
    </row>
    <row r="6846" spans="1:7" x14ac:dyDescent="0.35">
      <c r="A6846" t="s">
        <v>1458</v>
      </c>
      <c r="B6846" t="s">
        <v>104</v>
      </c>
      <c r="C6846" t="s">
        <v>427</v>
      </c>
      <c r="D6846">
        <v>5</v>
      </c>
      <c r="E6846">
        <v>6000</v>
      </c>
      <c r="F6846">
        <v>487800</v>
      </c>
      <c r="G6846" s="1">
        <f t="shared" si="106"/>
        <v>48.78</v>
      </c>
    </row>
    <row r="6847" spans="1:7" x14ac:dyDescent="0.35">
      <c r="A6847" t="s">
        <v>1458</v>
      </c>
      <c r="B6847" t="s">
        <v>104</v>
      </c>
      <c r="C6847" t="s">
        <v>427</v>
      </c>
      <c r="D6847">
        <v>4</v>
      </c>
      <c r="E6847">
        <v>120</v>
      </c>
      <c r="F6847">
        <v>900</v>
      </c>
      <c r="G6847" s="1">
        <f t="shared" si="106"/>
        <v>0.09</v>
      </c>
    </row>
    <row r="6848" spans="1:7" x14ac:dyDescent="0.35">
      <c r="A6848" t="s">
        <v>1458</v>
      </c>
      <c r="B6848" t="s">
        <v>104</v>
      </c>
      <c r="C6848" t="s">
        <v>427</v>
      </c>
      <c r="D6848">
        <v>5</v>
      </c>
      <c r="E6848">
        <v>120</v>
      </c>
      <c r="F6848">
        <v>900</v>
      </c>
      <c r="G6848" s="1">
        <f t="shared" si="106"/>
        <v>0.09</v>
      </c>
    </row>
    <row r="6849" spans="1:7" x14ac:dyDescent="0.35">
      <c r="A6849" t="s">
        <v>1458</v>
      </c>
      <c r="B6849" t="s">
        <v>104</v>
      </c>
      <c r="C6849" t="s">
        <v>427</v>
      </c>
      <c r="D6849">
        <v>5</v>
      </c>
      <c r="E6849">
        <v>9780</v>
      </c>
      <c r="F6849">
        <v>1628100</v>
      </c>
      <c r="G6849" s="1">
        <f t="shared" si="106"/>
        <v>162.81</v>
      </c>
    </row>
    <row r="6850" spans="1:7" x14ac:dyDescent="0.35">
      <c r="A6850" t="s">
        <v>1458</v>
      </c>
      <c r="B6850" t="s">
        <v>104</v>
      </c>
      <c r="C6850" t="s">
        <v>427</v>
      </c>
      <c r="D6850">
        <v>5</v>
      </c>
      <c r="E6850">
        <v>20040</v>
      </c>
      <c r="F6850">
        <v>2772000</v>
      </c>
      <c r="G6850" s="1">
        <f t="shared" si="106"/>
        <v>277.2</v>
      </c>
    </row>
    <row r="6851" spans="1:7" x14ac:dyDescent="0.35">
      <c r="A6851" t="s">
        <v>1458</v>
      </c>
      <c r="B6851" t="s">
        <v>104</v>
      </c>
      <c r="C6851" t="s">
        <v>427</v>
      </c>
      <c r="D6851">
        <v>5</v>
      </c>
      <c r="E6851">
        <v>17220</v>
      </c>
      <c r="F6851">
        <v>2619900</v>
      </c>
      <c r="G6851" s="1">
        <f t="shared" ref="G6851:G6914" si="107">+F6851/10000</f>
        <v>261.99</v>
      </c>
    </row>
    <row r="6852" spans="1:7" x14ac:dyDescent="0.35">
      <c r="A6852" t="s">
        <v>1458</v>
      </c>
      <c r="B6852" t="s">
        <v>104</v>
      </c>
      <c r="C6852" t="s">
        <v>427</v>
      </c>
      <c r="D6852">
        <v>5</v>
      </c>
      <c r="E6852">
        <v>6000</v>
      </c>
      <c r="F6852">
        <v>666900</v>
      </c>
      <c r="G6852" s="1">
        <f t="shared" si="107"/>
        <v>66.69</v>
      </c>
    </row>
    <row r="6853" spans="1:7" x14ac:dyDescent="0.35">
      <c r="A6853" t="s">
        <v>1458</v>
      </c>
      <c r="B6853" t="s">
        <v>104</v>
      </c>
      <c r="C6853" t="s">
        <v>427</v>
      </c>
      <c r="D6853">
        <v>4</v>
      </c>
      <c r="E6853">
        <v>180</v>
      </c>
      <c r="F6853">
        <v>1800</v>
      </c>
      <c r="G6853" s="1">
        <f t="shared" si="107"/>
        <v>0.18</v>
      </c>
    </row>
    <row r="6854" spans="1:7" x14ac:dyDescent="0.35">
      <c r="A6854" t="s">
        <v>1458</v>
      </c>
      <c r="B6854" t="s">
        <v>104</v>
      </c>
      <c r="C6854" t="s">
        <v>427</v>
      </c>
      <c r="D6854">
        <v>4</v>
      </c>
      <c r="E6854">
        <v>1500</v>
      </c>
      <c r="F6854">
        <v>41400</v>
      </c>
      <c r="G6854" s="1">
        <f t="shared" si="107"/>
        <v>4.1399999999999997</v>
      </c>
    </row>
    <row r="6855" spans="1:7" x14ac:dyDescent="0.35">
      <c r="A6855" t="s">
        <v>1458</v>
      </c>
      <c r="B6855" t="s">
        <v>104</v>
      </c>
      <c r="C6855" t="s">
        <v>427</v>
      </c>
      <c r="D6855">
        <v>4</v>
      </c>
      <c r="E6855">
        <v>2220</v>
      </c>
      <c r="F6855">
        <v>45000</v>
      </c>
      <c r="G6855" s="1">
        <f t="shared" si="107"/>
        <v>4.5</v>
      </c>
    </row>
    <row r="6856" spans="1:7" x14ac:dyDescent="0.35">
      <c r="A6856" t="s">
        <v>1458</v>
      </c>
      <c r="B6856" t="s">
        <v>104</v>
      </c>
      <c r="C6856" t="s">
        <v>427</v>
      </c>
      <c r="D6856">
        <v>4</v>
      </c>
      <c r="E6856">
        <v>2760</v>
      </c>
      <c r="F6856">
        <v>116100</v>
      </c>
      <c r="G6856" s="1">
        <f t="shared" si="107"/>
        <v>11.61</v>
      </c>
    </row>
    <row r="6857" spans="1:7" x14ac:dyDescent="0.35">
      <c r="A6857" t="s">
        <v>1458</v>
      </c>
      <c r="B6857" t="s">
        <v>104</v>
      </c>
      <c r="C6857" t="s">
        <v>427</v>
      </c>
      <c r="D6857">
        <v>4</v>
      </c>
      <c r="E6857">
        <v>4680</v>
      </c>
      <c r="F6857">
        <v>192600</v>
      </c>
      <c r="G6857" s="1">
        <f t="shared" si="107"/>
        <v>19.260000000000002</v>
      </c>
    </row>
    <row r="6858" spans="1:7" x14ac:dyDescent="0.35">
      <c r="A6858" t="s">
        <v>1458</v>
      </c>
      <c r="B6858" t="s">
        <v>104</v>
      </c>
      <c r="C6858" t="s">
        <v>427</v>
      </c>
      <c r="D6858">
        <v>4</v>
      </c>
      <c r="E6858">
        <v>12360</v>
      </c>
      <c r="F6858">
        <v>837000</v>
      </c>
      <c r="G6858" s="1">
        <f t="shared" si="107"/>
        <v>83.7</v>
      </c>
    </row>
    <row r="6859" spans="1:7" x14ac:dyDescent="0.35">
      <c r="A6859" t="s">
        <v>1458</v>
      </c>
      <c r="B6859" t="s">
        <v>104</v>
      </c>
      <c r="C6859" t="s">
        <v>427</v>
      </c>
      <c r="D6859">
        <v>4</v>
      </c>
      <c r="E6859">
        <v>1140</v>
      </c>
      <c r="F6859">
        <v>31500</v>
      </c>
      <c r="G6859" s="1">
        <f t="shared" si="107"/>
        <v>3.15</v>
      </c>
    </row>
    <row r="6860" spans="1:7" x14ac:dyDescent="0.35">
      <c r="A6860" t="s">
        <v>1458</v>
      </c>
      <c r="B6860" t="s">
        <v>104</v>
      </c>
      <c r="C6860" t="s">
        <v>427</v>
      </c>
      <c r="D6860">
        <v>4</v>
      </c>
      <c r="E6860">
        <v>4980</v>
      </c>
      <c r="F6860">
        <v>273600</v>
      </c>
      <c r="G6860" s="1">
        <f t="shared" si="107"/>
        <v>27.36</v>
      </c>
    </row>
    <row r="6861" spans="1:7" x14ac:dyDescent="0.35">
      <c r="A6861" t="s">
        <v>1458</v>
      </c>
      <c r="B6861" t="s">
        <v>104</v>
      </c>
      <c r="C6861" t="s">
        <v>427</v>
      </c>
      <c r="D6861">
        <v>4</v>
      </c>
      <c r="E6861">
        <v>600</v>
      </c>
      <c r="F6861">
        <v>9900</v>
      </c>
      <c r="G6861" s="1">
        <f t="shared" si="107"/>
        <v>0.99</v>
      </c>
    </row>
    <row r="6862" spans="1:7" x14ac:dyDescent="0.35">
      <c r="A6862" t="s">
        <v>1458</v>
      </c>
      <c r="B6862" t="s">
        <v>104</v>
      </c>
      <c r="C6862" t="s">
        <v>427</v>
      </c>
      <c r="D6862">
        <v>4</v>
      </c>
      <c r="E6862">
        <v>1800</v>
      </c>
      <c r="F6862">
        <v>54900</v>
      </c>
      <c r="G6862" s="1">
        <f t="shared" si="107"/>
        <v>5.49</v>
      </c>
    </row>
    <row r="6863" spans="1:7" x14ac:dyDescent="0.35">
      <c r="A6863" t="s">
        <v>1458</v>
      </c>
      <c r="B6863" t="s">
        <v>104</v>
      </c>
      <c r="C6863" t="s">
        <v>427</v>
      </c>
      <c r="D6863">
        <v>4</v>
      </c>
      <c r="E6863">
        <v>360</v>
      </c>
      <c r="F6863">
        <v>4500</v>
      </c>
      <c r="G6863" s="1">
        <f t="shared" si="107"/>
        <v>0.45</v>
      </c>
    </row>
    <row r="6864" spans="1:7" x14ac:dyDescent="0.35">
      <c r="A6864" t="s">
        <v>1458</v>
      </c>
      <c r="B6864" t="s">
        <v>104</v>
      </c>
      <c r="C6864" t="s">
        <v>427</v>
      </c>
      <c r="D6864">
        <v>5</v>
      </c>
      <c r="E6864">
        <v>3720</v>
      </c>
      <c r="F6864">
        <v>112500</v>
      </c>
      <c r="G6864" s="1">
        <f t="shared" si="107"/>
        <v>11.25</v>
      </c>
    </row>
    <row r="6865" spans="1:7" x14ac:dyDescent="0.35">
      <c r="A6865" t="s">
        <v>1458</v>
      </c>
      <c r="B6865" t="s">
        <v>104</v>
      </c>
      <c r="C6865" t="s">
        <v>427</v>
      </c>
      <c r="D6865">
        <v>4</v>
      </c>
      <c r="E6865">
        <v>360</v>
      </c>
      <c r="F6865">
        <v>4500</v>
      </c>
      <c r="G6865" s="1">
        <f t="shared" si="107"/>
        <v>0.45</v>
      </c>
    </row>
    <row r="6866" spans="1:7" x14ac:dyDescent="0.35">
      <c r="A6866" t="s">
        <v>1458</v>
      </c>
      <c r="B6866" t="s">
        <v>104</v>
      </c>
      <c r="C6866" t="s">
        <v>427</v>
      </c>
      <c r="D6866">
        <v>5</v>
      </c>
      <c r="E6866">
        <v>2580</v>
      </c>
      <c r="F6866">
        <v>142200</v>
      </c>
      <c r="G6866" s="1">
        <f t="shared" si="107"/>
        <v>14.22</v>
      </c>
    </row>
    <row r="6867" spans="1:7" x14ac:dyDescent="0.35">
      <c r="A6867" t="s">
        <v>1458</v>
      </c>
      <c r="B6867" t="s">
        <v>104</v>
      </c>
      <c r="C6867" t="s">
        <v>427</v>
      </c>
      <c r="D6867">
        <v>5</v>
      </c>
      <c r="E6867">
        <v>2820</v>
      </c>
      <c r="F6867">
        <v>124200</v>
      </c>
      <c r="G6867" s="1">
        <f t="shared" si="107"/>
        <v>12.42</v>
      </c>
    </row>
    <row r="6868" spans="1:7" x14ac:dyDescent="0.35">
      <c r="A6868" t="s">
        <v>1458</v>
      </c>
      <c r="B6868" t="s">
        <v>104</v>
      </c>
      <c r="C6868" t="s">
        <v>427</v>
      </c>
      <c r="D6868">
        <v>4</v>
      </c>
      <c r="E6868">
        <v>120</v>
      </c>
      <c r="F6868">
        <v>900</v>
      </c>
      <c r="G6868" s="1">
        <f t="shared" si="107"/>
        <v>0.09</v>
      </c>
    </row>
    <row r="6869" spans="1:7" x14ac:dyDescent="0.35">
      <c r="A6869" t="s">
        <v>1458</v>
      </c>
      <c r="B6869" t="s">
        <v>104</v>
      </c>
      <c r="C6869" t="s">
        <v>427</v>
      </c>
      <c r="D6869">
        <v>5</v>
      </c>
      <c r="E6869">
        <v>900</v>
      </c>
      <c r="F6869">
        <v>20700</v>
      </c>
      <c r="G6869" s="1">
        <f t="shared" si="107"/>
        <v>2.0699999999999998</v>
      </c>
    </row>
    <row r="6870" spans="1:7" x14ac:dyDescent="0.35">
      <c r="A6870" t="s">
        <v>1458</v>
      </c>
      <c r="B6870" t="s">
        <v>104</v>
      </c>
      <c r="C6870" t="s">
        <v>427</v>
      </c>
      <c r="D6870">
        <v>5</v>
      </c>
      <c r="E6870">
        <v>7860</v>
      </c>
      <c r="F6870">
        <v>606600</v>
      </c>
      <c r="G6870" s="1">
        <f t="shared" si="107"/>
        <v>60.66</v>
      </c>
    </row>
    <row r="6871" spans="1:7" x14ac:dyDescent="0.35">
      <c r="A6871" t="s">
        <v>1458</v>
      </c>
      <c r="B6871" t="s">
        <v>104</v>
      </c>
      <c r="C6871" t="s">
        <v>427</v>
      </c>
      <c r="D6871">
        <v>5</v>
      </c>
      <c r="E6871">
        <v>40140</v>
      </c>
      <c r="F6871">
        <v>3143700</v>
      </c>
      <c r="G6871" s="1">
        <f t="shared" si="107"/>
        <v>314.37</v>
      </c>
    </row>
    <row r="6872" spans="1:7" x14ac:dyDescent="0.35">
      <c r="A6872" t="s">
        <v>1458</v>
      </c>
      <c r="B6872" t="s">
        <v>104</v>
      </c>
      <c r="C6872" t="s">
        <v>427</v>
      </c>
      <c r="D6872">
        <v>5</v>
      </c>
      <c r="E6872">
        <v>4800</v>
      </c>
      <c r="F6872">
        <v>242100</v>
      </c>
      <c r="G6872" s="1">
        <f t="shared" si="107"/>
        <v>24.21</v>
      </c>
    </row>
    <row r="6873" spans="1:7" x14ac:dyDescent="0.35">
      <c r="A6873" t="s">
        <v>1458</v>
      </c>
      <c r="B6873" t="s">
        <v>104</v>
      </c>
      <c r="C6873" t="s">
        <v>427</v>
      </c>
      <c r="D6873">
        <v>5</v>
      </c>
      <c r="E6873">
        <v>6120</v>
      </c>
      <c r="F6873">
        <v>397800</v>
      </c>
      <c r="G6873" s="1">
        <f t="shared" si="107"/>
        <v>39.78</v>
      </c>
    </row>
    <row r="6874" spans="1:7" x14ac:dyDescent="0.35">
      <c r="A6874" t="s">
        <v>1458</v>
      </c>
      <c r="B6874" t="s">
        <v>104</v>
      </c>
      <c r="C6874" t="s">
        <v>427</v>
      </c>
      <c r="D6874">
        <v>5</v>
      </c>
      <c r="E6874">
        <v>5340</v>
      </c>
      <c r="F6874">
        <v>180900</v>
      </c>
      <c r="G6874" s="1">
        <f t="shared" si="107"/>
        <v>18.09</v>
      </c>
    </row>
    <row r="6875" spans="1:7" x14ac:dyDescent="0.35">
      <c r="A6875" t="s">
        <v>1458</v>
      </c>
      <c r="B6875" t="s">
        <v>104</v>
      </c>
      <c r="C6875" t="s">
        <v>427</v>
      </c>
      <c r="D6875">
        <v>5</v>
      </c>
      <c r="E6875">
        <v>4560</v>
      </c>
      <c r="F6875">
        <v>201600</v>
      </c>
      <c r="G6875" s="1">
        <f t="shared" si="107"/>
        <v>20.16</v>
      </c>
    </row>
    <row r="6876" spans="1:7" x14ac:dyDescent="0.35">
      <c r="A6876" t="s">
        <v>1458</v>
      </c>
      <c r="B6876" t="s">
        <v>104</v>
      </c>
      <c r="C6876" t="s">
        <v>427</v>
      </c>
      <c r="D6876">
        <v>5</v>
      </c>
      <c r="E6876">
        <v>10980</v>
      </c>
      <c r="F6876">
        <v>600300</v>
      </c>
      <c r="G6876" s="1">
        <f t="shared" si="107"/>
        <v>60.03</v>
      </c>
    </row>
    <row r="6877" spans="1:7" x14ac:dyDescent="0.35">
      <c r="A6877" t="s">
        <v>1458</v>
      </c>
      <c r="B6877" t="s">
        <v>104</v>
      </c>
      <c r="C6877" t="s">
        <v>427</v>
      </c>
      <c r="D6877">
        <v>5</v>
      </c>
      <c r="E6877">
        <v>6120</v>
      </c>
      <c r="F6877">
        <v>408600</v>
      </c>
      <c r="G6877" s="1">
        <f t="shared" si="107"/>
        <v>40.86</v>
      </c>
    </row>
    <row r="6878" spans="1:7" x14ac:dyDescent="0.35">
      <c r="A6878" t="s">
        <v>1458</v>
      </c>
      <c r="B6878" t="s">
        <v>104</v>
      </c>
      <c r="C6878" t="s">
        <v>427</v>
      </c>
      <c r="D6878">
        <v>5</v>
      </c>
      <c r="E6878">
        <v>4080</v>
      </c>
      <c r="F6878">
        <v>198900</v>
      </c>
      <c r="G6878" s="1">
        <f t="shared" si="107"/>
        <v>19.89</v>
      </c>
    </row>
    <row r="6879" spans="1:7" x14ac:dyDescent="0.35">
      <c r="A6879" t="s">
        <v>1458</v>
      </c>
      <c r="B6879" t="s">
        <v>104</v>
      </c>
      <c r="C6879" t="s">
        <v>427</v>
      </c>
      <c r="D6879">
        <v>5</v>
      </c>
      <c r="E6879">
        <v>25140</v>
      </c>
      <c r="F6879">
        <v>3000600</v>
      </c>
      <c r="G6879" s="1">
        <f t="shared" si="107"/>
        <v>300.06</v>
      </c>
    </row>
    <row r="6880" spans="1:7" x14ac:dyDescent="0.35">
      <c r="A6880" t="s">
        <v>1458</v>
      </c>
      <c r="B6880" t="s">
        <v>104</v>
      </c>
      <c r="C6880" t="s">
        <v>427</v>
      </c>
      <c r="D6880">
        <v>5</v>
      </c>
      <c r="E6880">
        <v>5340</v>
      </c>
      <c r="F6880">
        <v>432900</v>
      </c>
      <c r="G6880" s="1">
        <f t="shared" si="107"/>
        <v>43.29</v>
      </c>
    </row>
    <row r="6881" spans="1:7" x14ac:dyDescent="0.35">
      <c r="A6881" t="s">
        <v>1458</v>
      </c>
      <c r="B6881" t="s">
        <v>104</v>
      </c>
      <c r="C6881" t="s">
        <v>427</v>
      </c>
      <c r="D6881">
        <v>5</v>
      </c>
      <c r="E6881">
        <v>5400</v>
      </c>
      <c r="F6881">
        <v>275400</v>
      </c>
      <c r="G6881" s="1">
        <f t="shared" si="107"/>
        <v>27.54</v>
      </c>
    </row>
    <row r="6882" spans="1:7" x14ac:dyDescent="0.35">
      <c r="A6882" t="s">
        <v>1458</v>
      </c>
      <c r="B6882" t="s">
        <v>104</v>
      </c>
      <c r="C6882" t="s">
        <v>427</v>
      </c>
      <c r="D6882">
        <v>5</v>
      </c>
      <c r="E6882">
        <v>2760</v>
      </c>
      <c r="F6882">
        <v>104400</v>
      </c>
      <c r="G6882" s="1">
        <f t="shared" si="107"/>
        <v>10.44</v>
      </c>
    </row>
    <row r="6883" spans="1:7" x14ac:dyDescent="0.35">
      <c r="A6883" t="s">
        <v>1458</v>
      </c>
      <c r="B6883" t="s">
        <v>104</v>
      </c>
      <c r="C6883" t="s">
        <v>427</v>
      </c>
      <c r="D6883">
        <v>5</v>
      </c>
      <c r="E6883">
        <v>4920</v>
      </c>
      <c r="F6883">
        <v>505800</v>
      </c>
      <c r="G6883" s="1">
        <f t="shared" si="107"/>
        <v>50.58</v>
      </c>
    </row>
    <row r="6884" spans="1:7" x14ac:dyDescent="0.35">
      <c r="A6884" t="s">
        <v>1458</v>
      </c>
      <c r="B6884" t="s">
        <v>104</v>
      </c>
      <c r="C6884" t="s">
        <v>427</v>
      </c>
      <c r="D6884">
        <v>5</v>
      </c>
      <c r="E6884">
        <v>5820</v>
      </c>
      <c r="F6884">
        <v>388800</v>
      </c>
      <c r="G6884" s="1">
        <f t="shared" si="107"/>
        <v>38.880000000000003</v>
      </c>
    </row>
    <row r="6885" spans="1:7" x14ac:dyDescent="0.35">
      <c r="A6885" t="s">
        <v>1458</v>
      </c>
      <c r="B6885" t="s">
        <v>104</v>
      </c>
      <c r="C6885" t="s">
        <v>427</v>
      </c>
      <c r="D6885">
        <v>4</v>
      </c>
      <c r="E6885">
        <v>120</v>
      </c>
      <c r="F6885">
        <v>900</v>
      </c>
      <c r="G6885" s="1">
        <f t="shared" si="107"/>
        <v>0.09</v>
      </c>
    </row>
    <row r="6886" spans="1:7" x14ac:dyDescent="0.35">
      <c r="A6886" t="s">
        <v>1458</v>
      </c>
      <c r="B6886" t="s">
        <v>104</v>
      </c>
      <c r="C6886" t="s">
        <v>427</v>
      </c>
      <c r="D6886">
        <v>4</v>
      </c>
      <c r="E6886">
        <v>120</v>
      </c>
      <c r="F6886">
        <v>900</v>
      </c>
      <c r="G6886" s="1">
        <f t="shared" si="107"/>
        <v>0.09</v>
      </c>
    </row>
    <row r="6887" spans="1:7" x14ac:dyDescent="0.35">
      <c r="A6887" t="s">
        <v>1458</v>
      </c>
      <c r="B6887" t="s">
        <v>104</v>
      </c>
      <c r="C6887" t="s">
        <v>427</v>
      </c>
      <c r="D6887">
        <v>5</v>
      </c>
      <c r="E6887">
        <v>240</v>
      </c>
      <c r="F6887">
        <v>2700</v>
      </c>
      <c r="G6887" s="1">
        <f t="shared" si="107"/>
        <v>0.27</v>
      </c>
    </row>
    <row r="6888" spans="1:7" x14ac:dyDescent="0.35">
      <c r="A6888" t="s">
        <v>1458</v>
      </c>
      <c r="B6888" t="s">
        <v>104</v>
      </c>
      <c r="C6888" t="s">
        <v>427</v>
      </c>
      <c r="D6888">
        <v>4</v>
      </c>
      <c r="E6888">
        <v>2940</v>
      </c>
      <c r="F6888">
        <v>164700</v>
      </c>
      <c r="G6888" s="1">
        <f t="shared" si="107"/>
        <v>16.47</v>
      </c>
    </row>
    <row r="6889" spans="1:7" x14ac:dyDescent="0.35">
      <c r="A6889" t="s">
        <v>1458</v>
      </c>
      <c r="B6889" t="s">
        <v>104</v>
      </c>
      <c r="C6889" t="s">
        <v>427</v>
      </c>
      <c r="D6889">
        <v>5</v>
      </c>
      <c r="E6889">
        <v>120</v>
      </c>
      <c r="F6889">
        <v>900</v>
      </c>
      <c r="G6889" s="1">
        <f t="shared" si="107"/>
        <v>0.09</v>
      </c>
    </row>
    <row r="6890" spans="1:7" x14ac:dyDescent="0.35">
      <c r="A6890" t="s">
        <v>1458</v>
      </c>
      <c r="B6890" t="s">
        <v>104</v>
      </c>
      <c r="C6890" t="s">
        <v>427</v>
      </c>
      <c r="D6890">
        <v>4</v>
      </c>
      <c r="E6890">
        <v>4980</v>
      </c>
      <c r="F6890">
        <v>182700</v>
      </c>
      <c r="G6890" s="1">
        <f t="shared" si="107"/>
        <v>18.27</v>
      </c>
    </row>
    <row r="6891" spans="1:7" x14ac:dyDescent="0.35">
      <c r="A6891" t="s">
        <v>1458</v>
      </c>
      <c r="B6891" t="s">
        <v>104</v>
      </c>
      <c r="C6891" t="s">
        <v>427</v>
      </c>
      <c r="D6891">
        <v>5</v>
      </c>
      <c r="E6891">
        <v>6840</v>
      </c>
      <c r="F6891">
        <v>594900</v>
      </c>
      <c r="G6891" s="1">
        <f t="shared" si="107"/>
        <v>59.49</v>
      </c>
    </row>
    <row r="6892" spans="1:7" x14ac:dyDescent="0.35">
      <c r="A6892" t="s">
        <v>1458</v>
      </c>
      <c r="B6892" t="s">
        <v>104</v>
      </c>
      <c r="C6892" t="s">
        <v>427</v>
      </c>
      <c r="D6892">
        <v>5</v>
      </c>
      <c r="E6892">
        <v>16260</v>
      </c>
      <c r="F6892">
        <v>2668500</v>
      </c>
      <c r="G6892" s="1">
        <f t="shared" si="107"/>
        <v>266.85000000000002</v>
      </c>
    </row>
    <row r="6893" spans="1:7" x14ac:dyDescent="0.35">
      <c r="A6893" t="s">
        <v>1458</v>
      </c>
      <c r="B6893" t="s">
        <v>104</v>
      </c>
      <c r="C6893" t="s">
        <v>427</v>
      </c>
      <c r="D6893">
        <v>5</v>
      </c>
      <c r="E6893">
        <v>6180</v>
      </c>
      <c r="F6893">
        <v>186300</v>
      </c>
      <c r="G6893" s="1">
        <f t="shared" si="107"/>
        <v>18.63</v>
      </c>
    </row>
    <row r="6894" spans="1:7" x14ac:dyDescent="0.35">
      <c r="A6894" t="s">
        <v>1458</v>
      </c>
      <c r="B6894" t="s">
        <v>104</v>
      </c>
      <c r="C6894" t="s">
        <v>427</v>
      </c>
      <c r="D6894">
        <v>5</v>
      </c>
      <c r="E6894">
        <v>2640</v>
      </c>
      <c r="F6894">
        <v>116100</v>
      </c>
      <c r="G6894" s="1">
        <f t="shared" si="107"/>
        <v>11.61</v>
      </c>
    </row>
    <row r="6895" spans="1:7" x14ac:dyDescent="0.35">
      <c r="A6895" t="s">
        <v>1458</v>
      </c>
      <c r="B6895" t="s">
        <v>104</v>
      </c>
      <c r="C6895" t="s">
        <v>427</v>
      </c>
      <c r="D6895">
        <v>5</v>
      </c>
      <c r="E6895">
        <v>37560</v>
      </c>
      <c r="F6895">
        <v>7840800</v>
      </c>
      <c r="G6895" s="1">
        <f t="shared" si="107"/>
        <v>784.08</v>
      </c>
    </row>
    <row r="6896" spans="1:7" x14ac:dyDescent="0.35">
      <c r="A6896" t="s">
        <v>1458</v>
      </c>
      <c r="B6896" t="s">
        <v>104</v>
      </c>
      <c r="C6896" t="s">
        <v>427</v>
      </c>
      <c r="D6896">
        <v>5</v>
      </c>
      <c r="E6896">
        <v>3540</v>
      </c>
      <c r="F6896">
        <v>171000</v>
      </c>
      <c r="G6896" s="1">
        <f t="shared" si="107"/>
        <v>17.100000000000001</v>
      </c>
    </row>
    <row r="6897" spans="1:7" x14ac:dyDescent="0.35">
      <c r="A6897" t="s">
        <v>1458</v>
      </c>
      <c r="B6897" t="s">
        <v>104</v>
      </c>
      <c r="C6897" t="s">
        <v>427</v>
      </c>
      <c r="D6897">
        <v>5</v>
      </c>
      <c r="E6897">
        <v>8880</v>
      </c>
      <c r="F6897">
        <v>808200</v>
      </c>
      <c r="G6897" s="1">
        <f t="shared" si="107"/>
        <v>80.819999999999993</v>
      </c>
    </row>
    <row r="6898" spans="1:7" x14ac:dyDescent="0.35">
      <c r="A6898" t="s">
        <v>1458</v>
      </c>
      <c r="B6898" t="s">
        <v>104</v>
      </c>
      <c r="C6898" t="s">
        <v>427</v>
      </c>
      <c r="D6898">
        <v>5</v>
      </c>
      <c r="E6898">
        <v>4260</v>
      </c>
      <c r="F6898">
        <v>220500</v>
      </c>
      <c r="G6898" s="1">
        <f t="shared" si="107"/>
        <v>22.05</v>
      </c>
    </row>
    <row r="6899" spans="1:7" x14ac:dyDescent="0.35">
      <c r="A6899" t="s">
        <v>1458</v>
      </c>
      <c r="B6899" t="s">
        <v>104</v>
      </c>
      <c r="C6899" t="s">
        <v>427</v>
      </c>
      <c r="D6899">
        <v>4</v>
      </c>
      <c r="E6899">
        <v>2580</v>
      </c>
      <c r="F6899">
        <v>104400</v>
      </c>
      <c r="G6899" s="1">
        <f t="shared" si="107"/>
        <v>10.44</v>
      </c>
    </row>
    <row r="6900" spans="1:7" x14ac:dyDescent="0.35">
      <c r="A6900" t="s">
        <v>1458</v>
      </c>
      <c r="B6900" t="s">
        <v>104</v>
      </c>
      <c r="C6900" t="s">
        <v>427</v>
      </c>
      <c r="D6900">
        <v>5</v>
      </c>
      <c r="E6900">
        <v>25200</v>
      </c>
      <c r="F6900">
        <v>3086100</v>
      </c>
      <c r="G6900" s="1">
        <f t="shared" si="107"/>
        <v>308.61</v>
      </c>
    </row>
    <row r="6901" spans="1:7" x14ac:dyDescent="0.35">
      <c r="A6901" t="s">
        <v>1458</v>
      </c>
      <c r="B6901" t="s">
        <v>104</v>
      </c>
      <c r="C6901" t="s">
        <v>427</v>
      </c>
      <c r="D6901">
        <v>5</v>
      </c>
      <c r="E6901">
        <v>38160</v>
      </c>
      <c r="F6901">
        <v>4192200</v>
      </c>
      <c r="G6901" s="1">
        <f t="shared" si="107"/>
        <v>419.22</v>
      </c>
    </row>
    <row r="6902" spans="1:7" x14ac:dyDescent="0.35">
      <c r="A6902" t="s">
        <v>1458</v>
      </c>
      <c r="B6902" t="s">
        <v>104</v>
      </c>
      <c r="C6902" t="s">
        <v>427</v>
      </c>
      <c r="D6902">
        <v>4</v>
      </c>
      <c r="E6902">
        <v>2340</v>
      </c>
      <c r="F6902">
        <v>128700</v>
      </c>
      <c r="G6902" s="1">
        <f t="shared" si="107"/>
        <v>12.87</v>
      </c>
    </row>
    <row r="6903" spans="1:7" x14ac:dyDescent="0.35">
      <c r="A6903" t="s">
        <v>1458</v>
      </c>
      <c r="B6903" t="s">
        <v>104</v>
      </c>
      <c r="C6903" t="s">
        <v>427</v>
      </c>
      <c r="D6903">
        <v>4</v>
      </c>
      <c r="E6903">
        <v>1140</v>
      </c>
      <c r="F6903">
        <v>45000</v>
      </c>
      <c r="G6903" s="1">
        <f t="shared" si="107"/>
        <v>4.5</v>
      </c>
    </row>
    <row r="6904" spans="1:7" x14ac:dyDescent="0.35">
      <c r="A6904" t="s">
        <v>1458</v>
      </c>
      <c r="B6904" t="s">
        <v>104</v>
      </c>
      <c r="C6904" t="s">
        <v>427</v>
      </c>
      <c r="D6904">
        <v>4</v>
      </c>
      <c r="E6904">
        <v>120</v>
      </c>
      <c r="F6904">
        <v>900</v>
      </c>
      <c r="G6904" s="1">
        <f t="shared" si="107"/>
        <v>0.09</v>
      </c>
    </row>
    <row r="6905" spans="1:7" x14ac:dyDescent="0.35">
      <c r="A6905" t="s">
        <v>1458</v>
      </c>
      <c r="B6905" t="s">
        <v>104</v>
      </c>
      <c r="C6905" t="s">
        <v>427</v>
      </c>
      <c r="D6905">
        <v>4</v>
      </c>
      <c r="E6905">
        <v>120</v>
      </c>
      <c r="F6905">
        <v>900</v>
      </c>
      <c r="G6905" s="1">
        <f t="shared" si="107"/>
        <v>0.09</v>
      </c>
    </row>
    <row r="6906" spans="1:7" x14ac:dyDescent="0.35">
      <c r="A6906" t="s">
        <v>1458</v>
      </c>
      <c r="B6906" t="s">
        <v>104</v>
      </c>
      <c r="C6906" t="s">
        <v>427</v>
      </c>
      <c r="D6906">
        <v>4</v>
      </c>
      <c r="E6906">
        <v>120</v>
      </c>
      <c r="F6906">
        <v>900</v>
      </c>
      <c r="G6906" s="1">
        <f t="shared" si="107"/>
        <v>0.09</v>
      </c>
    </row>
    <row r="6907" spans="1:7" x14ac:dyDescent="0.35">
      <c r="A6907" t="s">
        <v>1458</v>
      </c>
      <c r="B6907" t="s">
        <v>104</v>
      </c>
      <c r="C6907" t="s">
        <v>427</v>
      </c>
      <c r="D6907">
        <v>4</v>
      </c>
      <c r="E6907">
        <v>120</v>
      </c>
      <c r="F6907">
        <v>900</v>
      </c>
      <c r="G6907" s="1">
        <f t="shared" si="107"/>
        <v>0.09</v>
      </c>
    </row>
    <row r="6908" spans="1:7" x14ac:dyDescent="0.35">
      <c r="A6908" t="s">
        <v>1458</v>
      </c>
      <c r="B6908" t="s">
        <v>104</v>
      </c>
      <c r="C6908" t="s">
        <v>427</v>
      </c>
      <c r="D6908">
        <v>4</v>
      </c>
      <c r="E6908">
        <v>120</v>
      </c>
      <c r="F6908">
        <v>900</v>
      </c>
      <c r="G6908" s="1">
        <f t="shared" si="107"/>
        <v>0.09</v>
      </c>
    </row>
    <row r="6909" spans="1:7" x14ac:dyDescent="0.35">
      <c r="A6909" t="s">
        <v>1458</v>
      </c>
      <c r="B6909" t="s">
        <v>104</v>
      </c>
      <c r="C6909" t="s">
        <v>427</v>
      </c>
      <c r="D6909">
        <v>5</v>
      </c>
      <c r="E6909">
        <v>2460</v>
      </c>
      <c r="F6909">
        <v>147600</v>
      </c>
      <c r="G6909" s="1">
        <f t="shared" si="107"/>
        <v>14.76</v>
      </c>
    </row>
    <row r="6910" spans="1:7" x14ac:dyDescent="0.35">
      <c r="A6910" t="s">
        <v>1458</v>
      </c>
      <c r="B6910" t="s">
        <v>104</v>
      </c>
      <c r="C6910" t="s">
        <v>427</v>
      </c>
      <c r="D6910">
        <v>4</v>
      </c>
      <c r="E6910">
        <v>120</v>
      </c>
      <c r="F6910">
        <v>900</v>
      </c>
      <c r="G6910" s="1">
        <f t="shared" si="107"/>
        <v>0.09</v>
      </c>
    </row>
    <row r="6911" spans="1:7" x14ac:dyDescent="0.35">
      <c r="A6911" t="s">
        <v>1458</v>
      </c>
      <c r="B6911" t="s">
        <v>104</v>
      </c>
      <c r="C6911" t="s">
        <v>427</v>
      </c>
      <c r="D6911">
        <v>4</v>
      </c>
      <c r="E6911">
        <v>180</v>
      </c>
      <c r="F6911">
        <v>1800</v>
      </c>
      <c r="G6911" s="1">
        <f t="shared" si="107"/>
        <v>0.18</v>
      </c>
    </row>
    <row r="6912" spans="1:7" x14ac:dyDescent="0.35">
      <c r="A6912" t="s">
        <v>1458</v>
      </c>
      <c r="B6912" t="s">
        <v>104</v>
      </c>
      <c r="C6912" t="s">
        <v>427</v>
      </c>
      <c r="D6912">
        <v>5</v>
      </c>
      <c r="E6912">
        <v>1020</v>
      </c>
      <c r="F6912">
        <v>36000</v>
      </c>
      <c r="G6912" s="1">
        <f t="shared" si="107"/>
        <v>3.6</v>
      </c>
    </row>
    <row r="6913" spans="1:7" x14ac:dyDescent="0.35">
      <c r="A6913" t="s">
        <v>1458</v>
      </c>
      <c r="B6913" t="s">
        <v>104</v>
      </c>
      <c r="C6913" t="s">
        <v>427</v>
      </c>
      <c r="D6913">
        <v>5</v>
      </c>
      <c r="E6913">
        <v>480</v>
      </c>
      <c r="F6913">
        <v>8100</v>
      </c>
      <c r="G6913" s="1">
        <f t="shared" si="107"/>
        <v>0.81</v>
      </c>
    </row>
    <row r="6914" spans="1:7" x14ac:dyDescent="0.35">
      <c r="A6914" t="s">
        <v>1458</v>
      </c>
      <c r="B6914" t="s">
        <v>104</v>
      </c>
      <c r="C6914" t="s">
        <v>427</v>
      </c>
      <c r="D6914">
        <v>5</v>
      </c>
      <c r="E6914">
        <v>1920</v>
      </c>
      <c r="F6914">
        <v>115200</v>
      </c>
      <c r="G6914" s="1">
        <f t="shared" si="107"/>
        <v>11.52</v>
      </c>
    </row>
    <row r="6915" spans="1:7" x14ac:dyDescent="0.35">
      <c r="A6915" t="s">
        <v>1458</v>
      </c>
      <c r="B6915" t="s">
        <v>104</v>
      </c>
      <c r="C6915" t="s">
        <v>427</v>
      </c>
      <c r="D6915">
        <v>5</v>
      </c>
      <c r="E6915">
        <v>180</v>
      </c>
      <c r="F6915">
        <v>1800</v>
      </c>
      <c r="G6915" s="1">
        <f t="shared" ref="G6915:G6978" si="108">+F6915/10000</f>
        <v>0.18</v>
      </c>
    </row>
    <row r="6916" spans="1:7" x14ac:dyDescent="0.35">
      <c r="A6916" t="s">
        <v>1458</v>
      </c>
      <c r="B6916" t="s">
        <v>104</v>
      </c>
      <c r="C6916" t="s">
        <v>427</v>
      </c>
      <c r="D6916">
        <v>4</v>
      </c>
      <c r="E6916">
        <v>2640</v>
      </c>
      <c r="F6916">
        <v>100800</v>
      </c>
      <c r="G6916" s="1">
        <f t="shared" si="108"/>
        <v>10.08</v>
      </c>
    </row>
    <row r="6917" spans="1:7" x14ac:dyDescent="0.35">
      <c r="A6917" t="s">
        <v>1458</v>
      </c>
      <c r="B6917" t="s">
        <v>104</v>
      </c>
      <c r="C6917" t="s">
        <v>427</v>
      </c>
      <c r="D6917">
        <v>5</v>
      </c>
      <c r="E6917">
        <v>28320</v>
      </c>
      <c r="F6917">
        <v>2369700</v>
      </c>
      <c r="G6917" s="1">
        <f t="shared" si="108"/>
        <v>236.97</v>
      </c>
    </row>
    <row r="6918" spans="1:7" x14ac:dyDescent="0.35">
      <c r="A6918" t="s">
        <v>1458</v>
      </c>
      <c r="B6918" t="s">
        <v>104</v>
      </c>
      <c r="C6918" t="s">
        <v>427</v>
      </c>
      <c r="D6918">
        <v>5</v>
      </c>
      <c r="E6918">
        <v>9120</v>
      </c>
      <c r="F6918">
        <v>879300</v>
      </c>
      <c r="G6918" s="1">
        <f t="shared" si="108"/>
        <v>87.93</v>
      </c>
    </row>
    <row r="6919" spans="1:7" x14ac:dyDescent="0.35">
      <c r="A6919" t="s">
        <v>1458</v>
      </c>
      <c r="B6919" t="s">
        <v>104</v>
      </c>
      <c r="C6919" t="s">
        <v>427</v>
      </c>
      <c r="D6919">
        <v>5</v>
      </c>
      <c r="E6919">
        <v>2760</v>
      </c>
      <c r="F6919">
        <v>132300</v>
      </c>
      <c r="G6919" s="1">
        <f t="shared" si="108"/>
        <v>13.23</v>
      </c>
    </row>
    <row r="6920" spans="1:7" x14ac:dyDescent="0.35">
      <c r="A6920" t="s">
        <v>1458</v>
      </c>
      <c r="B6920" t="s">
        <v>104</v>
      </c>
      <c r="C6920" t="s">
        <v>427</v>
      </c>
      <c r="D6920">
        <v>5</v>
      </c>
      <c r="E6920">
        <v>6420</v>
      </c>
      <c r="F6920">
        <v>501300</v>
      </c>
      <c r="G6920" s="1">
        <f t="shared" si="108"/>
        <v>50.13</v>
      </c>
    </row>
    <row r="6921" spans="1:7" x14ac:dyDescent="0.35">
      <c r="A6921" t="s">
        <v>1458</v>
      </c>
      <c r="B6921" t="s">
        <v>104</v>
      </c>
      <c r="C6921" t="s">
        <v>427</v>
      </c>
      <c r="D6921">
        <v>5</v>
      </c>
      <c r="E6921">
        <v>4620</v>
      </c>
      <c r="F6921">
        <v>415800</v>
      </c>
      <c r="G6921" s="1">
        <f t="shared" si="108"/>
        <v>41.58</v>
      </c>
    </row>
    <row r="6922" spans="1:7" x14ac:dyDescent="0.35">
      <c r="A6922" t="s">
        <v>1458</v>
      </c>
      <c r="B6922" t="s">
        <v>104</v>
      </c>
      <c r="C6922" t="s">
        <v>427</v>
      </c>
      <c r="D6922">
        <v>5</v>
      </c>
      <c r="E6922">
        <v>5640</v>
      </c>
      <c r="F6922">
        <v>262800</v>
      </c>
      <c r="G6922" s="1">
        <f t="shared" si="108"/>
        <v>26.28</v>
      </c>
    </row>
    <row r="6923" spans="1:7" x14ac:dyDescent="0.35">
      <c r="A6923" t="s">
        <v>1458</v>
      </c>
      <c r="B6923" t="s">
        <v>104</v>
      </c>
      <c r="C6923" t="s">
        <v>427</v>
      </c>
      <c r="D6923">
        <v>5</v>
      </c>
      <c r="E6923">
        <v>3000</v>
      </c>
      <c r="F6923">
        <v>126900</v>
      </c>
      <c r="G6923" s="1">
        <f t="shared" si="108"/>
        <v>12.69</v>
      </c>
    </row>
    <row r="6924" spans="1:7" x14ac:dyDescent="0.35">
      <c r="A6924" t="s">
        <v>1458</v>
      </c>
      <c r="B6924" t="s">
        <v>104</v>
      </c>
      <c r="C6924" t="s">
        <v>427</v>
      </c>
      <c r="D6924">
        <v>5</v>
      </c>
      <c r="E6924">
        <v>4980</v>
      </c>
      <c r="F6924">
        <v>203400</v>
      </c>
      <c r="G6924" s="1">
        <f t="shared" si="108"/>
        <v>20.34</v>
      </c>
    </row>
    <row r="6925" spans="1:7" x14ac:dyDescent="0.35">
      <c r="A6925" t="s">
        <v>1458</v>
      </c>
      <c r="B6925" t="s">
        <v>104</v>
      </c>
      <c r="C6925" t="s">
        <v>427</v>
      </c>
      <c r="D6925">
        <v>5</v>
      </c>
      <c r="E6925">
        <v>4080</v>
      </c>
      <c r="F6925">
        <v>165600</v>
      </c>
      <c r="G6925" s="1">
        <f t="shared" si="108"/>
        <v>16.559999999999999</v>
      </c>
    </row>
    <row r="6926" spans="1:7" x14ac:dyDescent="0.35">
      <c r="A6926" t="s">
        <v>1458</v>
      </c>
      <c r="B6926" t="s">
        <v>104</v>
      </c>
      <c r="C6926" t="s">
        <v>427</v>
      </c>
      <c r="D6926">
        <v>5</v>
      </c>
      <c r="E6926">
        <v>4980</v>
      </c>
      <c r="F6926">
        <v>449100</v>
      </c>
      <c r="G6926" s="1">
        <f t="shared" si="108"/>
        <v>44.91</v>
      </c>
    </row>
    <row r="6927" spans="1:7" x14ac:dyDescent="0.35">
      <c r="A6927" t="s">
        <v>1458</v>
      </c>
      <c r="B6927" t="s">
        <v>104</v>
      </c>
      <c r="C6927" t="s">
        <v>427</v>
      </c>
      <c r="D6927">
        <v>5</v>
      </c>
      <c r="E6927">
        <v>3840</v>
      </c>
      <c r="F6927">
        <v>183600</v>
      </c>
      <c r="G6927" s="1">
        <f t="shared" si="108"/>
        <v>18.36</v>
      </c>
    </row>
    <row r="6928" spans="1:7" x14ac:dyDescent="0.35">
      <c r="A6928" t="s">
        <v>1458</v>
      </c>
      <c r="B6928" t="s">
        <v>104</v>
      </c>
      <c r="C6928" t="s">
        <v>427</v>
      </c>
      <c r="D6928">
        <v>5</v>
      </c>
      <c r="E6928">
        <v>4620</v>
      </c>
      <c r="F6928">
        <v>188100</v>
      </c>
      <c r="G6928" s="1">
        <f t="shared" si="108"/>
        <v>18.809999999999999</v>
      </c>
    </row>
    <row r="6929" spans="1:7" x14ac:dyDescent="0.35">
      <c r="A6929" t="s">
        <v>1458</v>
      </c>
      <c r="B6929" t="s">
        <v>104</v>
      </c>
      <c r="C6929" t="s">
        <v>427</v>
      </c>
      <c r="D6929">
        <v>5</v>
      </c>
      <c r="E6929">
        <v>4740</v>
      </c>
      <c r="F6929">
        <v>503100</v>
      </c>
      <c r="G6929" s="1">
        <f t="shared" si="108"/>
        <v>50.31</v>
      </c>
    </row>
    <row r="6930" spans="1:7" x14ac:dyDescent="0.35">
      <c r="A6930" t="s">
        <v>1458</v>
      </c>
      <c r="B6930" t="s">
        <v>104</v>
      </c>
      <c r="C6930" t="s">
        <v>427</v>
      </c>
      <c r="D6930">
        <v>5</v>
      </c>
      <c r="E6930">
        <v>12600</v>
      </c>
      <c r="F6930">
        <v>958500</v>
      </c>
      <c r="G6930" s="1">
        <f t="shared" si="108"/>
        <v>95.85</v>
      </c>
    </row>
    <row r="6931" spans="1:7" x14ac:dyDescent="0.35">
      <c r="A6931" t="s">
        <v>1458</v>
      </c>
      <c r="B6931" t="s">
        <v>104</v>
      </c>
      <c r="C6931" t="s">
        <v>427</v>
      </c>
      <c r="D6931">
        <v>5</v>
      </c>
      <c r="E6931">
        <v>120</v>
      </c>
      <c r="F6931">
        <v>900</v>
      </c>
      <c r="G6931" s="1">
        <f t="shared" si="108"/>
        <v>0.09</v>
      </c>
    </row>
    <row r="6932" spans="1:7" x14ac:dyDescent="0.35">
      <c r="A6932" t="s">
        <v>1458</v>
      </c>
      <c r="B6932" t="s">
        <v>104</v>
      </c>
      <c r="C6932" t="s">
        <v>427</v>
      </c>
      <c r="D6932">
        <v>4</v>
      </c>
      <c r="E6932">
        <v>120</v>
      </c>
      <c r="F6932">
        <v>900</v>
      </c>
      <c r="G6932" s="1">
        <f t="shared" si="108"/>
        <v>0.09</v>
      </c>
    </row>
    <row r="6933" spans="1:7" x14ac:dyDescent="0.35">
      <c r="A6933" t="s">
        <v>1458</v>
      </c>
      <c r="B6933" t="s">
        <v>104</v>
      </c>
      <c r="C6933" t="s">
        <v>427</v>
      </c>
      <c r="D6933">
        <v>5</v>
      </c>
      <c r="E6933">
        <v>540</v>
      </c>
      <c r="F6933">
        <v>11700</v>
      </c>
      <c r="G6933" s="1">
        <f t="shared" si="108"/>
        <v>1.17</v>
      </c>
    </row>
    <row r="6934" spans="1:7" x14ac:dyDescent="0.35">
      <c r="A6934" t="s">
        <v>1458</v>
      </c>
      <c r="B6934" t="s">
        <v>104</v>
      </c>
      <c r="C6934" t="s">
        <v>427</v>
      </c>
      <c r="D6934">
        <v>4</v>
      </c>
      <c r="E6934">
        <v>660</v>
      </c>
      <c r="F6934">
        <v>11700</v>
      </c>
      <c r="G6934" s="1">
        <f t="shared" si="108"/>
        <v>1.17</v>
      </c>
    </row>
    <row r="6935" spans="1:7" x14ac:dyDescent="0.35">
      <c r="A6935" t="s">
        <v>1458</v>
      </c>
      <c r="B6935" t="s">
        <v>104</v>
      </c>
      <c r="C6935" t="s">
        <v>427</v>
      </c>
      <c r="D6935">
        <v>5</v>
      </c>
      <c r="E6935">
        <v>840</v>
      </c>
      <c r="F6935">
        <v>17100</v>
      </c>
      <c r="G6935" s="1">
        <f t="shared" si="108"/>
        <v>1.71</v>
      </c>
    </row>
    <row r="6936" spans="1:7" x14ac:dyDescent="0.35">
      <c r="A6936" t="s">
        <v>1458</v>
      </c>
      <c r="B6936" t="s">
        <v>104</v>
      </c>
      <c r="C6936" t="s">
        <v>427</v>
      </c>
      <c r="D6936">
        <v>4</v>
      </c>
      <c r="E6936">
        <v>120</v>
      </c>
      <c r="F6936">
        <v>900</v>
      </c>
      <c r="G6936" s="1">
        <f t="shared" si="108"/>
        <v>0.09</v>
      </c>
    </row>
    <row r="6937" spans="1:7" x14ac:dyDescent="0.35">
      <c r="A6937" t="s">
        <v>1458</v>
      </c>
      <c r="B6937" t="s">
        <v>104</v>
      </c>
      <c r="C6937" t="s">
        <v>427</v>
      </c>
      <c r="D6937">
        <v>5</v>
      </c>
      <c r="E6937">
        <v>660</v>
      </c>
      <c r="F6937">
        <v>17100</v>
      </c>
      <c r="G6937" s="1">
        <f t="shared" si="108"/>
        <v>1.71</v>
      </c>
    </row>
    <row r="6938" spans="1:7" x14ac:dyDescent="0.35">
      <c r="A6938" t="s">
        <v>1458</v>
      </c>
      <c r="B6938" t="s">
        <v>104</v>
      </c>
      <c r="C6938" t="s">
        <v>427</v>
      </c>
      <c r="D6938">
        <v>4</v>
      </c>
      <c r="E6938">
        <v>4546840.3426710004</v>
      </c>
      <c r="F6938">
        <v>6945155760.0675097</v>
      </c>
      <c r="G6938" s="1">
        <f t="shared" si="108"/>
        <v>694515.57600675093</v>
      </c>
    </row>
    <row r="6939" spans="1:7" x14ac:dyDescent="0.35">
      <c r="A6939" t="s">
        <v>1458</v>
      </c>
      <c r="B6939" t="s">
        <v>104</v>
      </c>
      <c r="C6939" t="s">
        <v>427</v>
      </c>
      <c r="D6939">
        <v>5</v>
      </c>
      <c r="E6939">
        <v>894056.93662199995</v>
      </c>
      <c r="F6939">
        <v>745874098.71187198</v>
      </c>
      <c r="G6939" s="1">
        <f t="shared" si="108"/>
        <v>74587.409871187192</v>
      </c>
    </row>
    <row r="6940" spans="1:7" x14ac:dyDescent="0.35">
      <c r="A6940" t="s">
        <v>1459</v>
      </c>
      <c r="B6940" t="s">
        <v>1445</v>
      </c>
      <c r="C6940" t="s">
        <v>417</v>
      </c>
      <c r="D6940">
        <v>4</v>
      </c>
      <c r="E6940">
        <v>300</v>
      </c>
      <c r="F6940">
        <v>3600</v>
      </c>
      <c r="G6940" s="1">
        <f t="shared" si="108"/>
        <v>0.36</v>
      </c>
    </row>
    <row r="6941" spans="1:7" x14ac:dyDescent="0.35">
      <c r="A6941" t="s">
        <v>1459</v>
      </c>
      <c r="B6941" t="s">
        <v>1445</v>
      </c>
      <c r="C6941" t="s">
        <v>417</v>
      </c>
      <c r="D6941">
        <v>4</v>
      </c>
      <c r="E6941">
        <v>600</v>
      </c>
      <c r="F6941">
        <v>13500</v>
      </c>
      <c r="G6941" s="1">
        <f t="shared" si="108"/>
        <v>1.35</v>
      </c>
    </row>
    <row r="6942" spans="1:7" x14ac:dyDescent="0.35">
      <c r="A6942" t="s">
        <v>1459</v>
      </c>
      <c r="B6942" t="s">
        <v>1445</v>
      </c>
      <c r="C6942" t="s">
        <v>417</v>
      </c>
      <c r="D6942">
        <v>4</v>
      </c>
      <c r="E6942">
        <v>1140</v>
      </c>
      <c r="F6942">
        <v>33300</v>
      </c>
      <c r="G6942" s="1">
        <f t="shared" si="108"/>
        <v>3.33</v>
      </c>
    </row>
    <row r="6943" spans="1:7" x14ac:dyDescent="0.35">
      <c r="A6943" t="s">
        <v>1459</v>
      </c>
      <c r="B6943" t="s">
        <v>1445</v>
      </c>
      <c r="C6943" t="s">
        <v>417</v>
      </c>
      <c r="D6943">
        <v>4</v>
      </c>
      <c r="E6943">
        <v>300</v>
      </c>
      <c r="F6943">
        <v>3600</v>
      </c>
      <c r="G6943" s="1">
        <f t="shared" si="108"/>
        <v>0.36</v>
      </c>
    </row>
    <row r="6944" spans="1:7" x14ac:dyDescent="0.35">
      <c r="A6944" t="s">
        <v>1459</v>
      </c>
      <c r="B6944" t="s">
        <v>1445</v>
      </c>
      <c r="C6944" t="s">
        <v>417</v>
      </c>
      <c r="D6944">
        <v>4</v>
      </c>
      <c r="E6944">
        <v>2580</v>
      </c>
      <c r="F6944">
        <v>238500</v>
      </c>
      <c r="G6944" s="1">
        <f t="shared" si="108"/>
        <v>23.85</v>
      </c>
    </row>
    <row r="6945" spans="1:7" x14ac:dyDescent="0.35">
      <c r="A6945" t="s">
        <v>1459</v>
      </c>
      <c r="B6945" t="s">
        <v>1445</v>
      </c>
      <c r="C6945" t="s">
        <v>417</v>
      </c>
      <c r="D6945">
        <v>5</v>
      </c>
      <c r="E6945">
        <v>3120</v>
      </c>
      <c r="F6945">
        <v>106200</v>
      </c>
      <c r="G6945" s="1">
        <f t="shared" si="108"/>
        <v>10.62</v>
      </c>
    </row>
    <row r="6946" spans="1:7" x14ac:dyDescent="0.35">
      <c r="A6946" t="s">
        <v>1459</v>
      </c>
      <c r="B6946" t="s">
        <v>1445</v>
      </c>
      <c r="C6946" t="s">
        <v>417</v>
      </c>
      <c r="D6946">
        <v>5</v>
      </c>
      <c r="E6946">
        <v>12300</v>
      </c>
      <c r="F6946">
        <v>855900</v>
      </c>
      <c r="G6946" s="1">
        <f t="shared" si="108"/>
        <v>85.59</v>
      </c>
    </row>
    <row r="6947" spans="1:7" x14ac:dyDescent="0.35">
      <c r="A6947" t="s">
        <v>1459</v>
      </c>
      <c r="B6947" t="s">
        <v>1445</v>
      </c>
      <c r="C6947" t="s">
        <v>417</v>
      </c>
      <c r="D6947">
        <v>5</v>
      </c>
      <c r="E6947">
        <v>5682.9895470000001</v>
      </c>
      <c r="F6947">
        <v>342638.86230600002</v>
      </c>
      <c r="G6947" s="1">
        <f t="shared" si="108"/>
        <v>34.263886230600001</v>
      </c>
    </row>
    <row r="6948" spans="1:7" x14ac:dyDescent="0.35">
      <c r="A6948" t="s">
        <v>1459</v>
      </c>
      <c r="B6948" t="s">
        <v>1445</v>
      </c>
      <c r="C6948" t="s">
        <v>417</v>
      </c>
      <c r="D6948">
        <v>4</v>
      </c>
      <c r="E6948">
        <v>228156.30439899999</v>
      </c>
      <c r="F6948">
        <v>234329310.876091</v>
      </c>
      <c r="G6948" s="1">
        <f t="shared" si="108"/>
        <v>23432.9310876091</v>
      </c>
    </row>
    <row r="6949" spans="1:7" x14ac:dyDescent="0.35">
      <c r="A6949" t="s">
        <v>1459</v>
      </c>
      <c r="B6949" t="s">
        <v>1445</v>
      </c>
      <c r="C6949" t="s">
        <v>417</v>
      </c>
      <c r="D6949">
        <v>5</v>
      </c>
      <c r="E6949">
        <v>254814.52777300001</v>
      </c>
      <c r="F6949">
        <v>369842060.11866802</v>
      </c>
      <c r="G6949" s="1">
        <f t="shared" si="108"/>
        <v>36984.206011866801</v>
      </c>
    </row>
    <row r="6950" spans="1:7" x14ac:dyDescent="0.35">
      <c r="A6950" t="s">
        <v>1459</v>
      </c>
      <c r="B6950" t="s">
        <v>1445</v>
      </c>
      <c r="C6950" t="s">
        <v>417</v>
      </c>
      <c r="D6950">
        <v>5</v>
      </c>
      <c r="E6950">
        <v>246.017382</v>
      </c>
      <c r="F6950">
        <v>935.78407900000002</v>
      </c>
      <c r="G6950" s="1">
        <f t="shared" si="108"/>
        <v>9.3578407900000007E-2</v>
      </c>
    </row>
    <row r="6951" spans="1:7" x14ac:dyDescent="0.35">
      <c r="A6951" t="s">
        <v>1459</v>
      </c>
      <c r="B6951" t="s">
        <v>1445</v>
      </c>
      <c r="C6951" t="s">
        <v>417</v>
      </c>
      <c r="D6951">
        <v>5</v>
      </c>
      <c r="E6951">
        <v>55.100161</v>
      </c>
      <c r="F6951">
        <v>122.93175599999999</v>
      </c>
      <c r="G6951" s="1">
        <f t="shared" si="108"/>
        <v>1.2293175599999999E-2</v>
      </c>
    </row>
    <row r="6952" spans="1:7" x14ac:dyDescent="0.35">
      <c r="A6952" t="s">
        <v>1459</v>
      </c>
      <c r="B6952" t="s">
        <v>1445</v>
      </c>
      <c r="C6952" t="s">
        <v>417</v>
      </c>
      <c r="D6952">
        <v>4</v>
      </c>
      <c r="E6952">
        <v>52312.993678999999</v>
      </c>
      <c r="F6952">
        <v>166568.66707299999</v>
      </c>
      <c r="G6952" s="1">
        <f t="shared" si="108"/>
        <v>16.656866707299997</v>
      </c>
    </row>
    <row r="6953" spans="1:7" x14ac:dyDescent="0.35">
      <c r="A6953" t="s">
        <v>1459</v>
      </c>
      <c r="B6953" t="s">
        <v>1445</v>
      </c>
      <c r="C6953" t="s">
        <v>417</v>
      </c>
      <c r="D6953">
        <v>5</v>
      </c>
      <c r="E6953">
        <v>2635.4801189999998</v>
      </c>
      <c r="F6953">
        <v>8160.2618769999999</v>
      </c>
      <c r="G6953" s="1">
        <f t="shared" si="108"/>
        <v>0.81602618770000002</v>
      </c>
    </row>
    <row r="6954" spans="1:7" x14ac:dyDescent="0.35">
      <c r="A6954" t="s">
        <v>1460</v>
      </c>
      <c r="B6954" t="s">
        <v>1435</v>
      </c>
      <c r="C6954" t="s">
        <v>417</v>
      </c>
      <c r="D6954">
        <v>5</v>
      </c>
      <c r="E6954">
        <v>104448.96350300001</v>
      </c>
      <c r="F6954">
        <v>174619603.04116201</v>
      </c>
      <c r="G6954" s="1">
        <f t="shared" si="108"/>
        <v>17461.960304116201</v>
      </c>
    </row>
    <row r="6955" spans="1:7" x14ac:dyDescent="0.35">
      <c r="A6955" t="s">
        <v>1693</v>
      </c>
      <c r="B6955" t="s">
        <v>1683</v>
      </c>
      <c r="C6955" t="s">
        <v>427</v>
      </c>
      <c r="D6955">
        <v>5</v>
      </c>
      <c r="E6955">
        <v>21985.556387000001</v>
      </c>
      <c r="F6955">
        <v>24394372.134909</v>
      </c>
      <c r="G6955" s="1">
        <f t="shared" si="108"/>
        <v>2439.4372134908999</v>
      </c>
    </row>
    <row r="6956" spans="1:7" x14ac:dyDescent="0.35">
      <c r="A6956" t="s">
        <v>1694</v>
      </c>
      <c r="B6956" t="s">
        <v>427</v>
      </c>
      <c r="C6956" t="s">
        <v>427</v>
      </c>
      <c r="D6956">
        <v>4</v>
      </c>
      <c r="E6956">
        <v>822.16904899999997</v>
      </c>
      <c r="F6956">
        <v>10722.259905999999</v>
      </c>
      <c r="G6956" s="1">
        <f t="shared" si="108"/>
        <v>1.0722259906</v>
      </c>
    </row>
    <row r="6957" spans="1:7" x14ac:dyDescent="0.35">
      <c r="A6957" t="s">
        <v>1694</v>
      </c>
      <c r="B6957" t="s">
        <v>427</v>
      </c>
      <c r="C6957" t="s">
        <v>427</v>
      </c>
      <c r="D6957">
        <v>4</v>
      </c>
      <c r="E6957">
        <v>2632.233819</v>
      </c>
      <c r="F6957">
        <v>109927.50868699999</v>
      </c>
      <c r="G6957" s="1">
        <f t="shared" si="108"/>
        <v>10.9927508687</v>
      </c>
    </row>
    <row r="6958" spans="1:7" x14ac:dyDescent="0.35">
      <c r="A6958" t="s">
        <v>1694</v>
      </c>
      <c r="B6958" t="s">
        <v>427</v>
      </c>
      <c r="C6958" t="s">
        <v>427</v>
      </c>
      <c r="D6958">
        <v>4</v>
      </c>
      <c r="E6958">
        <v>49348.798181999999</v>
      </c>
      <c r="F6958">
        <v>35675773.815026</v>
      </c>
      <c r="G6958" s="1">
        <f t="shared" si="108"/>
        <v>3567.5773815026</v>
      </c>
    </row>
    <row r="6959" spans="1:7" x14ac:dyDescent="0.35">
      <c r="A6959" t="s">
        <v>1694</v>
      </c>
      <c r="B6959" t="s">
        <v>427</v>
      </c>
      <c r="C6959" t="s">
        <v>427</v>
      </c>
      <c r="D6959">
        <v>5</v>
      </c>
      <c r="E6959">
        <v>120837.90742800001</v>
      </c>
      <c r="F6959">
        <v>231558926.314538</v>
      </c>
      <c r="G6959" s="1">
        <f t="shared" si="108"/>
        <v>23155.8926314538</v>
      </c>
    </row>
    <row r="6960" spans="1:7" x14ac:dyDescent="0.35">
      <c r="A6960" t="s">
        <v>1367</v>
      </c>
      <c r="B6960" t="s">
        <v>1394</v>
      </c>
      <c r="C6960" t="s">
        <v>417</v>
      </c>
      <c r="D6960">
        <v>5</v>
      </c>
      <c r="E6960">
        <v>101226.502159</v>
      </c>
      <c r="F6960">
        <v>112065657.266304</v>
      </c>
      <c r="G6960" s="1">
        <f t="shared" si="108"/>
        <v>11206.565726630401</v>
      </c>
    </row>
    <row r="6961" spans="1:7" x14ac:dyDescent="0.35">
      <c r="A6961" t="s">
        <v>1465</v>
      </c>
      <c r="B6961" t="s">
        <v>1435</v>
      </c>
      <c r="C6961" t="s">
        <v>417</v>
      </c>
      <c r="D6961">
        <v>5</v>
      </c>
      <c r="E6961">
        <v>120</v>
      </c>
      <c r="F6961">
        <v>900</v>
      </c>
      <c r="G6961" s="1">
        <f t="shared" si="108"/>
        <v>0.09</v>
      </c>
    </row>
    <row r="6962" spans="1:7" x14ac:dyDescent="0.35">
      <c r="A6962" t="s">
        <v>1465</v>
      </c>
      <c r="B6962" t="s">
        <v>1435</v>
      </c>
      <c r="C6962" t="s">
        <v>417</v>
      </c>
      <c r="D6962">
        <v>5</v>
      </c>
      <c r="E6962">
        <v>61069.093502000003</v>
      </c>
      <c r="F6962">
        <v>33836230.096031003</v>
      </c>
      <c r="G6962" s="1">
        <f t="shared" si="108"/>
        <v>3383.6230096031004</v>
      </c>
    </row>
    <row r="6963" spans="1:7" x14ac:dyDescent="0.35">
      <c r="A6963" t="s">
        <v>130</v>
      </c>
      <c r="B6963" t="s">
        <v>427</v>
      </c>
      <c r="C6963" t="s">
        <v>427</v>
      </c>
      <c r="D6963">
        <v>4</v>
      </c>
      <c r="E6963">
        <v>2940</v>
      </c>
      <c r="F6963">
        <v>110700</v>
      </c>
      <c r="G6963" s="1">
        <f t="shared" si="108"/>
        <v>11.07</v>
      </c>
    </row>
    <row r="6964" spans="1:7" x14ac:dyDescent="0.35">
      <c r="A6964" t="s">
        <v>130</v>
      </c>
      <c r="B6964" t="s">
        <v>427</v>
      </c>
      <c r="C6964" t="s">
        <v>427</v>
      </c>
      <c r="D6964">
        <v>4</v>
      </c>
      <c r="E6964">
        <v>720</v>
      </c>
      <c r="F6964">
        <v>14400</v>
      </c>
      <c r="G6964" s="1">
        <f t="shared" si="108"/>
        <v>1.44</v>
      </c>
    </row>
    <row r="6965" spans="1:7" x14ac:dyDescent="0.35">
      <c r="A6965" t="s">
        <v>130</v>
      </c>
      <c r="B6965" t="s">
        <v>427</v>
      </c>
      <c r="C6965" t="s">
        <v>427</v>
      </c>
      <c r="D6965">
        <v>4</v>
      </c>
      <c r="E6965">
        <v>53245.136155</v>
      </c>
      <c r="F6965">
        <v>18069454.701090001</v>
      </c>
      <c r="G6965" s="1">
        <f t="shared" si="108"/>
        <v>1806.9454701090001</v>
      </c>
    </row>
    <row r="6966" spans="1:7" x14ac:dyDescent="0.35">
      <c r="A6966" t="s">
        <v>130</v>
      </c>
      <c r="B6966" t="s">
        <v>427</v>
      </c>
      <c r="C6966" t="s">
        <v>427</v>
      </c>
      <c r="D6966">
        <v>5</v>
      </c>
      <c r="E6966">
        <v>81642.346774000005</v>
      </c>
      <c r="F6966">
        <v>60098509.619098999</v>
      </c>
      <c r="G6966" s="1">
        <f t="shared" si="108"/>
        <v>6009.8509619098995</v>
      </c>
    </row>
    <row r="6967" spans="1:7" x14ac:dyDescent="0.35">
      <c r="A6967" t="s">
        <v>1695</v>
      </c>
      <c r="B6967" t="s">
        <v>427</v>
      </c>
      <c r="C6967" t="s">
        <v>427</v>
      </c>
      <c r="D6967">
        <v>5</v>
      </c>
      <c r="E6967">
        <v>495.69256799999999</v>
      </c>
      <c r="F6967">
        <v>1696.0620269999999</v>
      </c>
      <c r="G6967" s="1">
        <f t="shared" si="108"/>
        <v>0.16960620269999999</v>
      </c>
    </row>
    <row r="6968" spans="1:7" x14ac:dyDescent="0.35">
      <c r="A6968" t="s">
        <v>1695</v>
      </c>
      <c r="B6968" t="s">
        <v>427</v>
      </c>
      <c r="C6968" t="s">
        <v>427</v>
      </c>
      <c r="D6968">
        <v>5</v>
      </c>
      <c r="E6968">
        <v>286.66089799999997</v>
      </c>
      <c r="F6968">
        <v>538.41023199999995</v>
      </c>
      <c r="G6968" s="1">
        <f t="shared" si="108"/>
        <v>5.3841023199999997E-2</v>
      </c>
    </row>
    <row r="6969" spans="1:7" x14ac:dyDescent="0.35">
      <c r="A6969" t="s">
        <v>1695</v>
      </c>
      <c r="B6969" t="s">
        <v>427</v>
      </c>
      <c r="C6969" t="s">
        <v>427</v>
      </c>
      <c r="D6969">
        <v>5</v>
      </c>
      <c r="E6969">
        <v>210.51265799999999</v>
      </c>
      <c r="F6969">
        <v>421.73278699999997</v>
      </c>
      <c r="G6969" s="1">
        <f t="shared" si="108"/>
        <v>4.2173278699999997E-2</v>
      </c>
    </row>
    <row r="6970" spans="1:7" x14ac:dyDescent="0.35">
      <c r="A6970" t="s">
        <v>1695</v>
      </c>
      <c r="B6970" t="s">
        <v>427</v>
      </c>
      <c r="C6970" t="s">
        <v>427</v>
      </c>
      <c r="D6970">
        <v>5</v>
      </c>
      <c r="E6970">
        <v>309.346968</v>
      </c>
      <c r="F6970">
        <v>618.176016</v>
      </c>
      <c r="G6970" s="1">
        <f t="shared" si="108"/>
        <v>6.1817601600000001E-2</v>
      </c>
    </row>
    <row r="6971" spans="1:7" x14ac:dyDescent="0.35">
      <c r="A6971" t="s">
        <v>1695</v>
      </c>
      <c r="B6971" t="s">
        <v>427</v>
      </c>
      <c r="C6971" t="s">
        <v>427</v>
      </c>
      <c r="D6971">
        <v>5</v>
      </c>
      <c r="E6971">
        <v>229.27534800000001</v>
      </c>
      <c r="F6971">
        <v>653.24011199999995</v>
      </c>
      <c r="G6971" s="1">
        <f t="shared" si="108"/>
        <v>6.532401119999999E-2</v>
      </c>
    </row>
    <row r="6972" spans="1:7" x14ac:dyDescent="0.35">
      <c r="A6972" t="s">
        <v>1695</v>
      </c>
      <c r="B6972" t="s">
        <v>427</v>
      </c>
      <c r="C6972" t="s">
        <v>427</v>
      </c>
      <c r="D6972">
        <v>5</v>
      </c>
      <c r="E6972">
        <v>359.48109699999998</v>
      </c>
      <c r="F6972">
        <v>1109.8386149999999</v>
      </c>
      <c r="G6972" s="1">
        <f t="shared" si="108"/>
        <v>0.11098386149999999</v>
      </c>
    </row>
    <row r="6973" spans="1:7" x14ac:dyDescent="0.35">
      <c r="A6973" t="s">
        <v>1695</v>
      </c>
      <c r="B6973" t="s">
        <v>427</v>
      </c>
      <c r="C6973" t="s">
        <v>427</v>
      </c>
      <c r="D6973">
        <v>5</v>
      </c>
      <c r="E6973">
        <v>520.34790099999998</v>
      </c>
      <c r="F6973">
        <v>2511.2886819999999</v>
      </c>
      <c r="G6973" s="1">
        <f t="shared" si="108"/>
        <v>0.25112886819999997</v>
      </c>
    </row>
    <row r="6974" spans="1:7" x14ac:dyDescent="0.35">
      <c r="A6974" t="s">
        <v>1695</v>
      </c>
      <c r="B6974" t="s">
        <v>427</v>
      </c>
      <c r="C6974" t="s">
        <v>427</v>
      </c>
      <c r="D6974">
        <v>5</v>
      </c>
      <c r="E6974">
        <v>423.62485700000002</v>
      </c>
      <c r="F6974">
        <v>1320.508564</v>
      </c>
      <c r="G6974" s="1">
        <f t="shared" si="108"/>
        <v>0.1320508564</v>
      </c>
    </row>
    <row r="6975" spans="1:7" x14ac:dyDescent="0.35">
      <c r="A6975" t="s">
        <v>1695</v>
      </c>
      <c r="B6975" t="s">
        <v>427</v>
      </c>
      <c r="C6975" t="s">
        <v>427</v>
      </c>
      <c r="D6975">
        <v>5</v>
      </c>
      <c r="E6975">
        <v>192.71461199999999</v>
      </c>
      <c r="F6975">
        <v>781.65846099999999</v>
      </c>
      <c r="G6975" s="1">
        <f t="shared" si="108"/>
        <v>7.8165846100000005E-2</v>
      </c>
    </row>
    <row r="6976" spans="1:7" x14ac:dyDescent="0.35">
      <c r="A6976" t="s">
        <v>1695</v>
      </c>
      <c r="B6976" t="s">
        <v>427</v>
      </c>
      <c r="C6976" t="s">
        <v>427</v>
      </c>
      <c r="D6976">
        <v>5</v>
      </c>
      <c r="E6976">
        <v>326.06437</v>
      </c>
      <c r="F6976">
        <v>1281.1342059999999</v>
      </c>
      <c r="G6976" s="1">
        <f t="shared" si="108"/>
        <v>0.1281134206</v>
      </c>
    </row>
    <row r="6977" spans="1:7" x14ac:dyDescent="0.35">
      <c r="A6977" t="s">
        <v>1695</v>
      </c>
      <c r="B6977" t="s">
        <v>427</v>
      </c>
      <c r="C6977" t="s">
        <v>427</v>
      </c>
      <c r="D6977">
        <v>4</v>
      </c>
      <c r="E6977">
        <v>85173.275435000003</v>
      </c>
      <c r="F6977">
        <v>278215.35456900002</v>
      </c>
      <c r="G6977" s="1">
        <f t="shared" si="108"/>
        <v>27.821535456900001</v>
      </c>
    </row>
    <row r="6978" spans="1:7" x14ac:dyDescent="0.35">
      <c r="A6978" t="s">
        <v>1695</v>
      </c>
      <c r="B6978" t="s">
        <v>427</v>
      </c>
      <c r="C6978" t="s">
        <v>427</v>
      </c>
      <c r="D6978">
        <v>3</v>
      </c>
      <c r="E6978">
        <v>22215.042565</v>
      </c>
      <c r="F6978">
        <v>74649.819917999994</v>
      </c>
      <c r="G6978" s="1">
        <f t="shared" si="108"/>
        <v>7.4649819917999993</v>
      </c>
    </row>
    <row r="6979" spans="1:7" x14ac:dyDescent="0.35">
      <c r="A6979" t="s">
        <v>1695</v>
      </c>
      <c r="B6979" t="s">
        <v>427</v>
      </c>
      <c r="C6979" t="s">
        <v>427</v>
      </c>
      <c r="D6979">
        <v>4</v>
      </c>
      <c r="E6979">
        <v>1800</v>
      </c>
      <c r="F6979">
        <v>77400</v>
      </c>
      <c r="G6979" s="1">
        <f t="shared" ref="G6979:G7042" si="109">+F6979/10000</f>
        <v>7.74</v>
      </c>
    </row>
    <row r="6980" spans="1:7" x14ac:dyDescent="0.35">
      <c r="A6980" t="s">
        <v>1695</v>
      </c>
      <c r="B6980" t="s">
        <v>427</v>
      </c>
      <c r="C6980" t="s">
        <v>427</v>
      </c>
      <c r="D6980">
        <v>4</v>
      </c>
      <c r="E6980">
        <v>120</v>
      </c>
      <c r="F6980">
        <v>900</v>
      </c>
      <c r="G6980" s="1">
        <f t="shared" si="109"/>
        <v>0.09</v>
      </c>
    </row>
    <row r="6981" spans="1:7" x14ac:dyDescent="0.35">
      <c r="A6981" t="s">
        <v>1695</v>
      </c>
      <c r="B6981" t="s">
        <v>427</v>
      </c>
      <c r="C6981" t="s">
        <v>427</v>
      </c>
      <c r="D6981">
        <v>5</v>
      </c>
      <c r="E6981">
        <v>1020</v>
      </c>
      <c r="F6981">
        <v>22500</v>
      </c>
      <c r="G6981" s="1">
        <f t="shared" si="109"/>
        <v>2.25</v>
      </c>
    </row>
    <row r="6982" spans="1:7" x14ac:dyDescent="0.35">
      <c r="A6982" t="s">
        <v>1695</v>
      </c>
      <c r="B6982" t="s">
        <v>427</v>
      </c>
      <c r="C6982" t="s">
        <v>427</v>
      </c>
      <c r="D6982">
        <v>5</v>
      </c>
      <c r="E6982">
        <v>120</v>
      </c>
      <c r="F6982">
        <v>900</v>
      </c>
      <c r="G6982" s="1">
        <f t="shared" si="109"/>
        <v>0.09</v>
      </c>
    </row>
    <row r="6983" spans="1:7" x14ac:dyDescent="0.35">
      <c r="A6983" t="s">
        <v>1695</v>
      </c>
      <c r="B6983" t="s">
        <v>427</v>
      </c>
      <c r="C6983" t="s">
        <v>427</v>
      </c>
      <c r="D6983">
        <v>4</v>
      </c>
      <c r="E6983">
        <v>360</v>
      </c>
      <c r="F6983">
        <v>5400</v>
      </c>
      <c r="G6983" s="1">
        <f t="shared" si="109"/>
        <v>0.54</v>
      </c>
    </row>
    <row r="6984" spans="1:7" x14ac:dyDescent="0.35">
      <c r="A6984" t="s">
        <v>1695</v>
      </c>
      <c r="B6984" t="s">
        <v>427</v>
      </c>
      <c r="C6984" t="s">
        <v>427</v>
      </c>
      <c r="D6984">
        <v>4</v>
      </c>
      <c r="E6984">
        <v>120</v>
      </c>
      <c r="F6984">
        <v>900</v>
      </c>
      <c r="G6984" s="1">
        <f t="shared" si="109"/>
        <v>0.09</v>
      </c>
    </row>
    <row r="6985" spans="1:7" x14ac:dyDescent="0.35">
      <c r="A6985" t="s">
        <v>1695</v>
      </c>
      <c r="B6985" t="s">
        <v>427</v>
      </c>
      <c r="C6985" t="s">
        <v>427</v>
      </c>
      <c r="D6985">
        <v>4</v>
      </c>
      <c r="E6985">
        <v>120</v>
      </c>
      <c r="F6985">
        <v>900</v>
      </c>
      <c r="G6985" s="1">
        <f t="shared" si="109"/>
        <v>0.09</v>
      </c>
    </row>
    <row r="6986" spans="1:7" x14ac:dyDescent="0.35">
      <c r="A6986" t="s">
        <v>1695</v>
      </c>
      <c r="B6986" t="s">
        <v>427</v>
      </c>
      <c r="C6986" t="s">
        <v>427</v>
      </c>
      <c r="D6986">
        <v>4</v>
      </c>
      <c r="E6986">
        <v>300</v>
      </c>
      <c r="F6986">
        <v>3600</v>
      </c>
      <c r="G6986" s="1">
        <f t="shared" si="109"/>
        <v>0.36</v>
      </c>
    </row>
    <row r="6987" spans="1:7" x14ac:dyDescent="0.35">
      <c r="A6987" t="s">
        <v>1695</v>
      </c>
      <c r="B6987" t="s">
        <v>427</v>
      </c>
      <c r="C6987" t="s">
        <v>427</v>
      </c>
      <c r="D6987">
        <v>4</v>
      </c>
      <c r="E6987">
        <v>120</v>
      </c>
      <c r="F6987">
        <v>900</v>
      </c>
      <c r="G6987" s="1">
        <f t="shared" si="109"/>
        <v>0.09</v>
      </c>
    </row>
    <row r="6988" spans="1:7" x14ac:dyDescent="0.35">
      <c r="A6988" t="s">
        <v>1695</v>
      </c>
      <c r="B6988" t="s">
        <v>427</v>
      </c>
      <c r="C6988" t="s">
        <v>427</v>
      </c>
      <c r="D6988">
        <v>5</v>
      </c>
      <c r="E6988">
        <v>120</v>
      </c>
      <c r="F6988">
        <v>900</v>
      </c>
      <c r="G6988" s="1">
        <f t="shared" si="109"/>
        <v>0.09</v>
      </c>
    </row>
    <row r="6989" spans="1:7" x14ac:dyDescent="0.35">
      <c r="A6989" t="s">
        <v>1695</v>
      </c>
      <c r="B6989" t="s">
        <v>427</v>
      </c>
      <c r="C6989" t="s">
        <v>427</v>
      </c>
      <c r="D6989">
        <v>5</v>
      </c>
      <c r="E6989">
        <v>4620</v>
      </c>
      <c r="F6989">
        <v>253800</v>
      </c>
      <c r="G6989" s="1">
        <f t="shared" si="109"/>
        <v>25.38</v>
      </c>
    </row>
    <row r="6990" spans="1:7" x14ac:dyDescent="0.35">
      <c r="A6990" t="s">
        <v>1695</v>
      </c>
      <c r="B6990" t="s">
        <v>427</v>
      </c>
      <c r="C6990" t="s">
        <v>427</v>
      </c>
      <c r="D6990">
        <v>4</v>
      </c>
      <c r="E6990">
        <v>120</v>
      </c>
      <c r="F6990">
        <v>900</v>
      </c>
      <c r="G6990" s="1">
        <f t="shared" si="109"/>
        <v>0.09</v>
      </c>
    </row>
    <row r="6991" spans="1:7" x14ac:dyDescent="0.35">
      <c r="A6991" t="s">
        <v>1695</v>
      </c>
      <c r="B6991" t="s">
        <v>427</v>
      </c>
      <c r="C6991" t="s">
        <v>427</v>
      </c>
      <c r="D6991">
        <v>4</v>
      </c>
      <c r="E6991">
        <v>120</v>
      </c>
      <c r="F6991">
        <v>900</v>
      </c>
      <c r="G6991" s="1">
        <f t="shared" si="109"/>
        <v>0.09</v>
      </c>
    </row>
    <row r="6992" spans="1:7" x14ac:dyDescent="0.35">
      <c r="A6992" t="s">
        <v>1695</v>
      </c>
      <c r="B6992" t="s">
        <v>427</v>
      </c>
      <c r="C6992" t="s">
        <v>427</v>
      </c>
      <c r="D6992">
        <v>4</v>
      </c>
      <c r="E6992">
        <v>240</v>
      </c>
      <c r="F6992">
        <v>2700</v>
      </c>
      <c r="G6992" s="1">
        <f t="shared" si="109"/>
        <v>0.27</v>
      </c>
    </row>
    <row r="6993" spans="1:7" x14ac:dyDescent="0.35">
      <c r="A6993" t="s">
        <v>1695</v>
      </c>
      <c r="B6993" t="s">
        <v>427</v>
      </c>
      <c r="C6993" t="s">
        <v>427</v>
      </c>
      <c r="D6993">
        <v>4</v>
      </c>
      <c r="E6993">
        <v>120</v>
      </c>
      <c r="F6993">
        <v>900</v>
      </c>
      <c r="G6993" s="1">
        <f t="shared" si="109"/>
        <v>0.09</v>
      </c>
    </row>
    <row r="6994" spans="1:7" x14ac:dyDescent="0.35">
      <c r="A6994" t="s">
        <v>1695</v>
      </c>
      <c r="B6994" t="s">
        <v>427</v>
      </c>
      <c r="C6994" t="s">
        <v>427</v>
      </c>
      <c r="D6994">
        <v>4</v>
      </c>
      <c r="E6994">
        <v>240</v>
      </c>
      <c r="F6994">
        <v>2700</v>
      </c>
      <c r="G6994" s="1">
        <f t="shared" si="109"/>
        <v>0.27</v>
      </c>
    </row>
    <row r="6995" spans="1:7" x14ac:dyDescent="0.35">
      <c r="A6995" t="s">
        <v>1695</v>
      </c>
      <c r="B6995" t="s">
        <v>427</v>
      </c>
      <c r="C6995" t="s">
        <v>427</v>
      </c>
      <c r="D6995">
        <v>5</v>
      </c>
      <c r="E6995">
        <v>3660</v>
      </c>
      <c r="F6995">
        <v>132300</v>
      </c>
      <c r="G6995" s="1">
        <f t="shared" si="109"/>
        <v>13.23</v>
      </c>
    </row>
    <row r="6996" spans="1:7" x14ac:dyDescent="0.35">
      <c r="A6996" t="s">
        <v>1695</v>
      </c>
      <c r="B6996" t="s">
        <v>427</v>
      </c>
      <c r="C6996" t="s">
        <v>427</v>
      </c>
      <c r="D6996">
        <v>5</v>
      </c>
      <c r="E6996">
        <v>5040</v>
      </c>
      <c r="F6996">
        <v>252000</v>
      </c>
      <c r="G6996" s="1">
        <f t="shared" si="109"/>
        <v>25.2</v>
      </c>
    </row>
    <row r="6997" spans="1:7" x14ac:dyDescent="0.35">
      <c r="A6997" t="s">
        <v>1695</v>
      </c>
      <c r="B6997" t="s">
        <v>427</v>
      </c>
      <c r="C6997" t="s">
        <v>427</v>
      </c>
      <c r="D6997">
        <v>5</v>
      </c>
      <c r="E6997">
        <v>180</v>
      </c>
      <c r="F6997">
        <v>1800</v>
      </c>
      <c r="G6997" s="1">
        <f t="shared" si="109"/>
        <v>0.18</v>
      </c>
    </row>
    <row r="6998" spans="1:7" x14ac:dyDescent="0.35">
      <c r="A6998" t="s">
        <v>1695</v>
      </c>
      <c r="B6998" t="s">
        <v>427</v>
      </c>
      <c r="C6998" t="s">
        <v>427</v>
      </c>
      <c r="D6998">
        <v>5</v>
      </c>
      <c r="E6998">
        <v>3660</v>
      </c>
      <c r="F6998">
        <v>102600</v>
      </c>
      <c r="G6998" s="1">
        <f t="shared" si="109"/>
        <v>10.26</v>
      </c>
    </row>
    <row r="6999" spans="1:7" x14ac:dyDescent="0.35">
      <c r="A6999" t="s">
        <v>1695</v>
      </c>
      <c r="B6999" t="s">
        <v>427</v>
      </c>
      <c r="C6999" t="s">
        <v>427</v>
      </c>
      <c r="D6999">
        <v>4</v>
      </c>
      <c r="E6999">
        <v>480</v>
      </c>
      <c r="F6999">
        <v>6300</v>
      </c>
      <c r="G6999" s="1">
        <f t="shared" si="109"/>
        <v>0.63</v>
      </c>
    </row>
    <row r="7000" spans="1:7" x14ac:dyDescent="0.35">
      <c r="A7000" t="s">
        <v>1695</v>
      </c>
      <c r="B7000" t="s">
        <v>427</v>
      </c>
      <c r="C7000" t="s">
        <v>427</v>
      </c>
      <c r="D7000">
        <v>4</v>
      </c>
      <c r="E7000">
        <v>300</v>
      </c>
      <c r="F7000">
        <v>3600</v>
      </c>
      <c r="G7000" s="1">
        <f t="shared" si="109"/>
        <v>0.36</v>
      </c>
    </row>
    <row r="7001" spans="1:7" x14ac:dyDescent="0.35">
      <c r="A7001" t="s">
        <v>1695</v>
      </c>
      <c r="B7001" t="s">
        <v>427</v>
      </c>
      <c r="C7001" t="s">
        <v>427</v>
      </c>
      <c r="D7001">
        <v>4</v>
      </c>
      <c r="E7001">
        <v>180</v>
      </c>
      <c r="F7001">
        <v>1800</v>
      </c>
      <c r="G7001" s="1">
        <f t="shared" si="109"/>
        <v>0.18</v>
      </c>
    </row>
    <row r="7002" spans="1:7" x14ac:dyDescent="0.35">
      <c r="A7002" t="s">
        <v>1695</v>
      </c>
      <c r="B7002" t="s">
        <v>427</v>
      </c>
      <c r="C7002" t="s">
        <v>427</v>
      </c>
      <c r="D7002">
        <v>4</v>
      </c>
      <c r="E7002">
        <v>180</v>
      </c>
      <c r="F7002">
        <v>1800</v>
      </c>
      <c r="G7002" s="1">
        <f t="shared" si="109"/>
        <v>0.18</v>
      </c>
    </row>
    <row r="7003" spans="1:7" x14ac:dyDescent="0.35">
      <c r="A7003" t="s">
        <v>1695</v>
      </c>
      <c r="B7003" t="s">
        <v>427</v>
      </c>
      <c r="C7003" t="s">
        <v>427</v>
      </c>
      <c r="D7003">
        <v>5</v>
      </c>
      <c r="E7003">
        <v>19500</v>
      </c>
      <c r="F7003">
        <v>1398600</v>
      </c>
      <c r="G7003" s="1">
        <f t="shared" si="109"/>
        <v>139.86000000000001</v>
      </c>
    </row>
    <row r="7004" spans="1:7" x14ac:dyDescent="0.35">
      <c r="A7004" t="s">
        <v>1695</v>
      </c>
      <c r="B7004" t="s">
        <v>427</v>
      </c>
      <c r="C7004" t="s">
        <v>427</v>
      </c>
      <c r="D7004">
        <v>5</v>
      </c>
      <c r="E7004">
        <v>9540</v>
      </c>
      <c r="F7004">
        <v>367200</v>
      </c>
      <c r="G7004" s="1">
        <f t="shared" si="109"/>
        <v>36.72</v>
      </c>
    </row>
    <row r="7005" spans="1:7" x14ac:dyDescent="0.35">
      <c r="A7005" t="s">
        <v>1695</v>
      </c>
      <c r="B7005" t="s">
        <v>427</v>
      </c>
      <c r="C7005" t="s">
        <v>427</v>
      </c>
      <c r="D7005">
        <v>5</v>
      </c>
      <c r="E7005">
        <v>120</v>
      </c>
      <c r="F7005">
        <v>900</v>
      </c>
      <c r="G7005" s="1">
        <f t="shared" si="109"/>
        <v>0.09</v>
      </c>
    </row>
    <row r="7006" spans="1:7" x14ac:dyDescent="0.35">
      <c r="A7006" t="s">
        <v>1695</v>
      </c>
      <c r="B7006" t="s">
        <v>427</v>
      </c>
      <c r="C7006" t="s">
        <v>427</v>
      </c>
      <c r="D7006">
        <v>5</v>
      </c>
      <c r="E7006">
        <v>3480</v>
      </c>
      <c r="F7006">
        <v>128700</v>
      </c>
      <c r="G7006" s="1">
        <f t="shared" si="109"/>
        <v>12.87</v>
      </c>
    </row>
    <row r="7007" spans="1:7" x14ac:dyDescent="0.35">
      <c r="A7007" t="s">
        <v>1695</v>
      </c>
      <c r="B7007" t="s">
        <v>427</v>
      </c>
      <c r="C7007" t="s">
        <v>427</v>
      </c>
      <c r="D7007">
        <v>5</v>
      </c>
      <c r="E7007">
        <v>1800</v>
      </c>
      <c r="F7007">
        <v>59400</v>
      </c>
      <c r="G7007" s="1">
        <f t="shared" si="109"/>
        <v>5.94</v>
      </c>
    </row>
    <row r="7008" spans="1:7" x14ac:dyDescent="0.35">
      <c r="A7008" t="s">
        <v>1695</v>
      </c>
      <c r="B7008" t="s">
        <v>427</v>
      </c>
      <c r="C7008" t="s">
        <v>427</v>
      </c>
      <c r="D7008">
        <v>5</v>
      </c>
      <c r="E7008">
        <v>300</v>
      </c>
      <c r="F7008">
        <v>3600</v>
      </c>
      <c r="G7008" s="1">
        <f t="shared" si="109"/>
        <v>0.36</v>
      </c>
    </row>
    <row r="7009" spans="1:7" x14ac:dyDescent="0.35">
      <c r="A7009" t="s">
        <v>1695</v>
      </c>
      <c r="B7009" t="s">
        <v>427</v>
      </c>
      <c r="C7009" t="s">
        <v>427</v>
      </c>
      <c r="D7009">
        <v>5</v>
      </c>
      <c r="E7009">
        <v>1140</v>
      </c>
      <c r="F7009">
        <v>36900</v>
      </c>
      <c r="G7009" s="1">
        <f t="shared" si="109"/>
        <v>3.69</v>
      </c>
    </row>
    <row r="7010" spans="1:7" x14ac:dyDescent="0.35">
      <c r="A7010" t="s">
        <v>1695</v>
      </c>
      <c r="B7010" t="s">
        <v>427</v>
      </c>
      <c r="C7010" t="s">
        <v>427</v>
      </c>
      <c r="D7010">
        <v>5</v>
      </c>
      <c r="E7010">
        <v>4680</v>
      </c>
      <c r="F7010">
        <v>243000</v>
      </c>
      <c r="G7010" s="1">
        <f t="shared" si="109"/>
        <v>24.3</v>
      </c>
    </row>
    <row r="7011" spans="1:7" x14ac:dyDescent="0.35">
      <c r="A7011" t="s">
        <v>1695</v>
      </c>
      <c r="B7011" t="s">
        <v>427</v>
      </c>
      <c r="C7011" t="s">
        <v>427</v>
      </c>
      <c r="D7011">
        <v>5</v>
      </c>
      <c r="E7011">
        <v>3420</v>
      </c>
      <c r="F7011">
        <v>128700</v>
      </c>
      <c r="G7011" s="1">
        <f t="shared" si="109"/>
        <v>12.87</v>
      </c>
    </row>
    <row r="7012" spans="1:7" x14ac:dyDescent="0.35">
      <c r="A7012" t="s">
        <v>1695</v>
      </c>
      <c r="B7012" t="s">
        <v>427</v>
      </c>
      <c r="C7012" t="s">
        <v>427</v>
      </c>
      <c r="D7012">
        <v>5</v>
      </c>
      <c r="E7012">
        <v>2400</v>
      </c>
      <c r="F7012">
        <v>125100</v>
      </c>
      <c r="G7012" s="1">
        <f t="shared" si="109"/>
        <v>12.51</v>
      </c>
    </row>
    <row r="7013" spans="1:7" x14ac:dyDescent="0.35">
      <c r="A7013" t="s">
        <v>1695</v>
      </c>
      <c r="B7013" t="s">
        <v>427</v>
      </c>
      <c r="C7013" t="s">
        <v>427</v>
      </c>
      <c r="D7013">
        <v>5</v>
      </c>
      <c r="E7013">
        <v>1236.022107</v>
      </c>
      <c r="F7013">
        <v>22674.545039000001</v>
      </c>
      <c r="G7013" s="1">
        <f t="shared" si="109"/>
        <v>2.2674545039000003</v>
      </c>
    </row>
    <row r="7014" spans="1:7" x14ac:dyDescent="0.35">
      <c r="A7014" t="s">
        <v>1695</v>
      </c>
      <c r="B7014" t="s">
        <v>427</v>
      </c>
      <c r="C7014" t="s">
        <v>427</v>
      </c>
      <c r="D7014">
        <v>5</v>
      </c>
      <c r="E7014">
        <v>5820</v>
      </c>
      <c r="F7014">
        <v>681300</v>
      </c>
      <c r="G7014" s="1">
        <f t="shared" si="109"/>
        <v>68.13</v>
      </c>
    </row>
    <row r="7015" spans="1:7" x14ac:dyDescent="0.35">
      <c r="A7015" t="s">
        <v>1695</v>
      </c>
      <c r="B7015" t="s">
        <v>427</v>
      </c>
      <c r="C7015" t="s">
        <v>427</v>
      </c>
      <c r="D7015">
        <v>5</v>
      </c>
      <c r="E7015">
        <v>7320</v>
      </c>
      <c r="F7015">
        <v>1113300</v>
      </c>
      <c r="G7015" s="1">
        <f t="shared" si="109"/>
        <v>111.33</v>
      </c>
    </row>
    <row r="7016" spans="1:7" x14ac:dyDescent="0.35">
      <c r="A7016" t="s">
        <v>1695</v>
      </c>
      <c r="B7016" t="s">
        <v>427</v>
      </c>
      <c r="C7016" t="s">
        <v>427</v>
      </c>
      <c r="D7016">
        <v>5</v>
      </c>
      <c r="E7016">
        <v>2790.9632489999999</v>
      </c>
      <c r="F7016">
        <v>102792.24153100001</v>
      </c>
      <c r="G7016" s="1">
        <f t="shared" si="109"/>
        <v>10.279224153100001</v>
      </c>
    </row>
    <row r="7017" spans="1:7" x14ac:dyDescent="0.35">
      <c r="A7017" t="s">
        <v>1695</v>
      </c>
      <c r="B7017" t="s">
        <v>427</v>
      </c>
      <c r="C7017" t="s">
        <v>427</v>
      </c>
      <c r="D7017">
        <v>5</v>
      </c>
      <c r="E7017">
        <v>4920</v>
      </c>
      <c r="F7017">
        <v>162000</v>
      </c>
      <c r="G7017" s="1">
        <f t="shared" si="109"/>
        <v>16.2</v>
      </c>
    </row>
    <row r="7018" spans="1:7" x14ac:dyDescent="0.35">
      <c r="A7018" t="s">
        <v>1695</v>
      </c>
      <c r="B7018" t="s">
        <v>427</v>
      </c>
      <c r="C7018" t="s">
        <v>427</v>
      </c>
      <c r="D7018">
        <v>5</v>
      </c>
      <c r="E7018">
        <v>2940</v>
      </c>
      <c r="F7018">
        <v>126000</v>
      </c>
      <c r="G7018" s="1">
        <f t="shared" si="109"/>
        <v>12.6</v>
      </c>
    </row>
    <row r="7019" spans="1:7" x14ac:dyDescent="0.35">
      <c r="A7019" t="s">
        <v>1695</v>
      </c>
      <c r="B7019" t="s">
        <v>427</v>
      </c>
      <c r="C7019" t="s">
        <v>427</v>
      </c>
      <c r="D7019">
        <v>5</v>
      </c>
      <c r="E7019">
        <v>4680</v>
      </c>
      <c r="F7019">
        <v>124200</v>
      </c>
      <c r="G7019" s="1">
        <f t="shared" si="109"/>
        <v>12.42</v>
      </c>
    </row>
    <row r="7020" spans="1:7" x14ac:dyDescent="0.35">
      <c r="A7020" t="s">
        <v>1695</v>
      </c>
      <c r="B7020" t="s">
        <v>427</v>
      </c>
      <c r="C7020" t="s">
        <v>427</v>
      </c>
      <c r="D7020">
        <v>5</v>
      </c>
      <c r="E7020">
        <v>7200</v>
      </c>
      <c r="F7020">
        <v>234000</v>
      </c>
      <c r="G7020" s="1">
        <f t="shared" si="109"/>
        <v>23.4</v>
      </c>
    </row>
    <row r="7021" spans="1:7" x14ac:dyDescent="0.35">
      <c r="A7021" t="s">
        <v>1695</v>
      </c>
      <c r="B7021" t="s">
        <v>427</v>
      </c>
      <c r="C7021" t="s">
        <v>427</v>
      </c>
      <c r="D7021">
        <v>5</v>
      </c>
      <c r="E7021">
        <v>4140</v>
      </c>
      <c r="F7021">
        <v>136800</v>
      </c>
      <c r="G7021" s="1">
        <f t="shared" si="109"/>
        <v>13.68</v>
      </c>
    </row>
    <row r="7022" spans="1:7" x14ac:dyDescent="0.35">
      <c r="A7022" t="s">
        <v>1695</v>
      </c>
      <c r="B7022" t="s">
        <v>427</v>
      </c>
      <c r="C7022" t="s">
        <v>427</v>
      </c>
      <c r="D7022">
        <v>5</v>
      </c>
      <c r="E7022">
        <v>3780</v>
      </c>
      <c r="F7022">
        <v>100800</v>
      </c>
      <c r="G7022" s="1">
        <f t="shared" si="109"/>
        <v>10.08</v>
      </c>
    </row>
    <row r="7023" spans="1:7" x14ac:dyDescent="0.35">
      <c r="A7023" t="s">
        <v>1695</v>
      </c>
      <c r="B7023" t="s">
        <v>427</v>
      </c>
      <c r="C7023" t="s">
        <v>427</v>
      </c>
      <c r="D7023">
        <v>5</v>
      </c>
      <c r="E7023">
        <v>2880</v>
      </c>
      <c r="F7023">
        <v>103500</v>
      </c>
      <c r="G7023" s="1">
        <f t="shared" si="109"/>
        <v>10.35</v>
      </c>
    </row>
    <row r="7024" spans="1:7" x14ac:dyDescent="0.35">
      <c r="A7024" t="s">
        <v>1695</v>
      </c>
      <c r="B7024" t="s">
        <v>427</v>
      </c>
      <c r="C7024" t="s">
        <v>427</v>
      </c>
      <c r="D7024">
        <v>5</v>
      </c>
      <c r="E7024">
        <v>2100</v>
      </c>
      <c r="F7024">
        <v>137700</v>
      </c>
      <c r="G7024" s="1">
        <f t="shared" si="109"/>
        <v>13.77</v>
      </c>
    </row>
    <row r="7025" spans="1:7" x14ac:dyDescent="0.35">
      <c r="A7025" t="s">
        <v>1695</v>
      </c>
      <c r="B7025" t="s">
        <v>427</v>
      </c>
      <c r="C7025" t="s">
        <v>427</v>
      </c>
      <c r="D7025">
        <v>5</v>
      </c>
      <c r="E7025">
        <v>2220</v>
      </c>
      <c r="F7025">
        <v>103500</v>
      </c>
      <c r="G7025" s="1">
        <f t="shared" si="109"/>
        <v>10.35</v>
      </c>
    </row>
    <row r="7026" spans="1:7" x14ac:dyDescent="0.35">
      <c r="A7026" t="s">
        <v>1695</v>
      </c>
      <c r="B7026" t="s">
        <v>427</v>
      </c>
      <c r="C7026" t="s">
        <v>427</v>
      </c>
      <c r="D7026">
        <v>5</v>
      </c>
      <c r="E7026">
        <v>3360</v>
      </c>
      <c r="F7026">
        <v>150300</v>
      </c>
      <c r="G7026" s="1">
        <f t="shared" si="109"/>
        <v>15.03</v>
      </c>
    </row>
    <row r="7027" spans="1:7" x14ac:dyDescent="0.35">
      <c r="A7027" t="s">
        <v>1695</v>
      </c>
      <c r="B7027" t="s">
        <v>427</v>
      </c>
      <c r="C7027" t="s">
        <v>427</v>
      </c>
      <c r="D7027">
        <v>5</v>
      </c>
      <c r="E7027">
        <v>8280</v>
      </c>
      <c r="F7027">
        <v>507600</v>
      </c>
      <c r="G7027" s="1">
        <f t="shared" si="109"/>
        <v>50.76</v>
      </c>
    </row>
    <row r="7028" spans="1:7" x14ac:dyDescent="0.35">
      <c r="A7028" t="s">
        <v>1695</v>
      </c>
      <c r="B7028" t="s">
        <v>427</v>
      </c>
      <c r="C7028" t="s">
        <v>427</v>
      </c>
      <c r="D7028">
        <v>5</v>
      </c>
      <c r="E7028">
        <v>4260</v>
      </c>
      <c r="F7028">
        <v>190800</v>
      </c>
      <c r="G7028" s="1">
        <f t="shared" si="109"/>
        <v>19.079999999999998</v>
      </c>
    </row>
    <row r="7029" spans="1:7" x14ac:dyDescent="0.35">
      <c r="A7029" t="s">
        <v>1695</v>
      </c>
      <c r="B7029" t="s">
        <v>427</v>
      </c>
      <c r="C7029" t="s">
        <v>427</v>
      </c>
      <c r="D7029">
        <v>5</v>
      </c>
      <c r="E7029">
        <v>7320</v>
      </c>
      <c r="F7029">
        <v>333900</v>
      </c>
      <c r="G7029" s="1">
        <f t="shared" si="109"/>
        <v>33.39</v>
      </c>
    </row>
    <row r="7030" spans="1:7" x14ac:dyDescent="0.35">
      <c r="A7030" t="s">
        <v>1695</v>
      </c>
      <c r="B7030" t="s">
        <v>427</v>
      </c>
      <c r="C7030" t="s">
        <v>427</v>
      </c>
      <c r="D7030">
        <v>5</v>
      </c>
      <c r="E7030">
        <v>5220</v>
      </c>
      <c r="F7030">
        <v>189900</v>
      </c>
      <c r="G7030" s="1">
        <f t="shared" si="109"/>
        <v>18.989999999999998</v>
      </c>
    </row>
    <row r="7031" spans="1:7" x14ac:dyDescent="0.35">
      <c r="A7031" t="s">
        <v>1695</v>
      </c>
      <c r="B7031" t="s">
        <v>427</v>
      </c>
      <c r="C7031" t="s">
        <v>427</v>
      </c>
      <c r="D7031">
        <v>5</v>
      </c>
      <c r="E7031">
        <v>3240</v>
      </c>
      <c r="F7031">
        <v>134100</v>
      </c>
      <c r="G7031" s="1">
        <f t="shared" si="109"/>
        <v>13.41</v>
      </c>
    </row>
    <row r="7032" spans="1:7" x14ac:dyDescent="0.35">
      <c r="A7032" t="s">
        <v>1695</v>
      </c>
      <c r="B7032" t="s">
        <v>427</v>
      </c>
      <c r="C7032" t="s">
        <v>427</v>
      </c>
      <c r="D7032">
        <v>5</v>
      </c>
      <c r="E7032">
        <v>7080</v>
      </c>
      <c r="F7032">
        <v>234900</v>
      </c>
      <c r="G7032" s="1">
        <f t="shared" si="109"/>
        <v>23.49</v>
      </c>
    </row>
    <row r="7033" spans="1:7" x14ac:dyDescent="0.35">
      <c r="A7033" t="s">
        <v>1695</v>
      </c>
      <c r="B7033" t="s">
        <v>427</v>
      </c>
      <c r="C7033" t="s">
        <v>427</v>
      </c>
      <c r="D7033">
        <v>5</v>
      </c>
      <c r="E7033">
        <v>2459.250192</v>
      </c>
      <c r="F7033">
        <v>86051.723555999997</v>
      </c>
      <c r="G7033" s="1">
        <f t="shared" si="109"/>
        <v>8.6051723556000006</v>
      </c>
    </row>
    <row r="7034" spans="1:7" x14ac:dyDescent="0.35">
      <c r="A7034" t="s">
        <v>1695</v>
      </c>
      <c r="B7034" t="s">
        <v>427</v>
      </c>
      <c r="C7034" t="s">
        <v>427</v>
      </c>
      <c r="D7034">
        <v>5</v>
      </c>
      <c r="E7034">
        <v>5700</v>
      </c>
      <c r="F7034">
        <v>248400</v>
      </c>
      <c r="G7034" s="1">
        <f t="shared" si="109"/>
        <v>24.84</v>
      </c>
    </row>
    <row r="7035" spans="1:7" x14ac:dyDescent="0.35">
      <c r="A7035" t="s">
        <v>1695</v>
      </c>
      <c r="B7035" t="s">
        <v>427</v>
      </c>
      <c r="C7035" t="s">
        <v>427</v>
      </c>
      <c r="D7035">
        <v>5</v>
      </c>
      <c r="E7035">
        <v>2940</v>
      </c>
      <c r="F7035">
        <v>214200</v>
      </c>
      <c r="G7035" s="1">
        <f t="shared" si="109"/>
        <v>21.42</v>
      </c>
    </row>
    <row r="7036" spans="1:7" x14ac:dyDescent="0.35">
      <c r="A7036" t="s">
        <v>1695</v>
      </c>
      <c r="B7036" t="s">
        <v>427</v>
      </c>
      <c r="C7036" t="s">
        <v>427</v>
      </c>
      <c r="D7036">
        <v>5</v>
      </c>
      <c r="E7036">
        <v>1577.5636669999999</v>
      </c>
      <c r="F7036">
        <v>48823.158701</v>
      </c>
      <c r="G7036" s="1">
        <f t="shared" si="109"/>
        <v>4.8823158701000002</v>
      </c>
    </row>
    <row r="7037" spans="1:7" x14ac:dyDescent="0.35">
      <c r="A7037" t="s">
        <v>1695</v>
      </c>
      <c r="B7037" t="s">
        <v>427</v>
      </c>
      <c r="C7037" t="s">
        <v>427</v>
      </c>
      <c r="D7037">
        <v>5</v>
      </c>
      <c r="E7037">
        <v>3180</v>
      </c>
      <c r="F7037">
        <v>132300</v>
      </c>
      <c r="G7037" s="1">
        <f t="shared" si="109"/>
        <v>13.23</v>
      </c>
    </row>
    <row r="7038" spans="1:7" x14ac:dyDescent="0.35">
      <c r="A7038" t="s">
        <v>1695</v>
      </c>
      <c r="B7038" t="s">
        <v>427</v>
      </c>
      <c r="C7038" t="s">
        <v>427</v>
      </c>
      <c r="D7038">
        <v>5</v>
      </c>
      <c r="E7038">
        <v>3120</v>
      </c>
      <c r="F7038">
        <v>143100</v>
      </c>
      <c r="G7038" s="1">
        <f t="shared" si="109"/>
        <v>14.31</v>
      </c>
    </row>
    <row r="7039" spans="1:7" x14ac:dyDescent="0.35">
      <c r="A7039" t="s">
        <v>1695</v>
      </c>
      <c r="B7039" t="s">
        <v>427</v>
      </c>
      <c r="C7039" t="s">
        <v>427</v>
      </c>
      <c r="D7039">
        <v>5</v>
      </c>
      <c r="E7039">
        <v>9120</v>
      </c>
      <c r="F7039">
        <v>432900</v>
      </c>
      <c r="G7039" s="1">
        <f t="shared" si="109"/>
        <v>43.29</v>
      </c>
    </row>
    <row r="7040" spans="1:7" x14ac:dyDescent="0.35">
      <c r="A7040" t="s">
        <v>1695</v>
      </c>
      <c r="B7040" t="s">
        <v>427</v>
      </c>
      <c r="C7040" t="s">
        <v>427</v>
      </c>
      <c r="D7040">
        <v>5</v>
      </c>
      <c r="E7040">
        <v>3300</v>
      </c>
      <c r="F7040">
        <v>106200</v>
      </c>
      <c r="G7040" s="1">
        <f t="shared" si="109"/>
        <v>10.62</v>
      </c>
    </row>
    <row r="7041" spans="1:7" x14ac:dyDescent="0.35">
      <c r="A7041" t="s">
        <v>1695</v>
      </c>
      <c r="B7041" t="s">
        <v>427</v>
      </c>
      <c r="C7041" t="s">
        <v>427</v>
      </c>
      <c r="D7041">
        <v>5</v>
      </c>
      <c r="E7041">
        <v>3538.8540659999999</v>
      </c>
      <c r="F7041">
        <v>148665.039659</v>
      </c>
      <c r="G7041" s="1">
        <f t="shared" si="109"/>
        <v>14.8665039659</v>
      </c>
    </row>
    <row r="7042" spans="1:7" x14ac:dyDescent="0.35">
      <c r="A7042" t="s">
        <v>1695</v>
      </c>
      <c r="B7042" t="s">
        <v>427</v>
      </c>
      <c r="C7042" t="s">
        <v>427</v>
      </c>
      <c r="D7042">
        <v>5</v>
      </c>
      <c r="E7042">
        <v>1668.9925989999999</v>
      </c>
      <c r="F7042">
        <v>45335.168208000003</v>
      </c>
      <c r="G7042" s="1">
        <f t="shared" si="109"/>
        <v>4.5335168208000001</v>
      </c>
    </row>
    <row r="7043" spans="1:7" x14ac:dyDescent="0.35">
      <c r="A7043" t="s">
        <v>1695</v>
      </c>
      <c r="B7043" t="s">
        <v>427</v>
      </c>
      <c r="C7043" t="s">
        <v>427</v>
      </c>
      <c r="D7043">
        <v>5</v>
      </c>
      <c r="E7043">
        <v>2820</v>
      </c>
      <c r="F7043">
        <v>120600</v>
      </c>
      <c r="G7043" s="1">
        <f t="shared" ref="G7043:G7106" si="110">+F7043/10000</f>
        <v>12.06</v>
      </c>
    </row>
    <row r="7044" spans="1:7" x14ac:dyDescent="0.35">
      <c r="A7044" t="s">
        <v>1695</v>
      </c>
      <c r="B7044" t="s">
        <v>427</v>
      </c>
      <c r="C7044" t="s">
        <v>427</v>
      </c>
      <c r="D7044">
        <v>5</v>
      </c>
      <c r="E7044">
        <v>1728.361926</v>
      </c>
      <c r="F7044">
        <v>71462.243812000001</v>
      </c>
      <c r="G7044" s="1">
        <f t="shared" si="110"/>
        <v>7.1462243811999997</v>
      </c>
    </row>
    <row r="7045" spans="1:7" x14ac:dyDescent="0.35">
      <c r="A7045" t="s">
        <v>1695</v>
      </c>
      <c r="B7045" t="s">
        <v>427</v>
      </c>
      <c r="C7045" t="s">
        <v>427</v>
      </c>
      <c r="D7045">
        <v>5</v>
      </c>
      <c r="E7045">
        <v>2456.2730759999999</v>
      </c>
      <c r="F7045">
        <v>103877.834561</v>
      </c>
      <c r="G7045" s="1">
        <f t="shared" si="110"/>
        <v>10.387783456099999</v>
      </c>
    </row>
    <row r="7046" spans="1:7" x14ac:dyDescent="0.35">
      <c r="A7046" t="s">
        <v>1695</v>
      </c>
      <c r="B7046" t="s">
        <v>427</v>
      </c>
      <c r="C7046" t="s">
        <v>427</v>
      </c>
      <c r="D7046">
        <v>5</v>
      </c>
      <c r="E7046">
        <v>5450.5734279999997</v>
      </c>
      <c r="F7046">
        <v>234508.446654</v>
      </c>
      <c r="G7046" s="1">
        <f t="shared" si="110"/>
        <v>23.450844665399998</v>
      </c>
    </row>
    <row r="7047" spans="1:7" x14ac:dyDescent="0.35">
      <c r="A7047" t="s">
        <v>1695</v>
      </c>
      <c r="B7047" t="s">
        <v>427</v>
      </c>
      <c r="C7047" t="s">
        <v>427</v>
      </c>
      <c r="D7047">
        <v>5</v>
      </c>
      <c r="E7047">
        <v>2880</v>
      </c>
      <c r="F7047">
        <v>119700</v>
      </c>
      <c r="G7047" s="1">
        <f t="shared" si="110"/>
        <v>11.97</v>
      </c>
    </row>
    <row r="7048" spans="1:7" x14ac:dyDescent="0.35">
      <c r="A7048" t="s">
        <v>1695</v>
      </c>
      <c r="B7048" t="s">
        <v>427</v>
      </c>
      <c r="C7048" t="s">
        <v>427</v>
      </c>
      <c r="D7048">
        <v>5</v>
      </c>
      <c r="E7048">
        <v>3189.3533849999999</v>
      </c>
      <c r="F7048">
        <v>122352.637548</v>
      </c>
      <c r="G7048" s="1">
        <f t="shared" si="110"/>
        <v>12.2352637548</v>
      </c>
    </row>
    <row r="7049" spans="1:7" x14ac:dyDescent="0.35">
      <c r="A7049" t="s">
        <v>1695</v>
      </c>
      <c r="B7049" t="s">
        <v>427</v>
      </c>
      <c r="C7049" t="s">
        <v>427</v>
      </c>
      <c r="D7049">
        <v>5</v>
      </c>
      <c r="E7049">
        <v>275.57747899999998</v>
      </c>
      <c r="F7049">
        <v>2400.144479</v>
      </c>
      <c r="G7049" s="1">
        <f t="shared" si="110"/>
        <v>0.24001444790000001</v>
      </c>
    </row>
    <row r="7050" spans="1:7" x14ac:dyDescent="0.35">
      <c r="A7050" t="s">
        <v>1695</v>
      </c>
      <c r="B7050" t="s">
        <v>427</v>
      </c>
      <c r="C7050" t="s">
        <v>427</v>
      </c>
      <c r="D7050">
        <v>5</v>
      </c>
      <c r="E7050">
        <v>401.35316</v>
      </c>
      <c r="F7050">
        <v>6900.721286</v>
      </c>
      <c r="G7050" s="1">
        <f t="shared" si="110"/>
        <v>0.6900721286</v>
      </c>
    </row>
    <row r="7051" spans="1:7" x14ac:dyDescent="0.35">
      <c r="A7051" t="s">
        <v>1695</v>
      </c>
      <c r="B7051" t="s">
        <v>427</v>
      </c>
      <c r="C7051" t="s">
        <v>427</v>
      </c>
      <c r="D7051">
        <v>4</v>
      </c>
      <c r="E7051">
        <v>494011.12734399998</v>
      </c>
      <c r="F7051">
        <v>745186263.82619905</v>
      </c>
      <c r="G7051" s="1">
        <f t="shared" si="110"/>
        <v>74518.626382619899</v>
      </c>
    </row>
    <row r="7052" spans="1:7" x14ac:dyDescent="0.35">
      <c r="A7052" t="s">
        <v>1695</v>
      </c>
      <c r="B7052" t="s">
        <v>427</v>
      </c>
      <c r="C7052" t="s">
        <v>427</v>
      </c>
      <c r="D7052">
        <v>5</v>
      </c>
      <c r="E7052">
        <v>106828.22455499999</v>
      </c>
      <c r="F7052">
        <v>43405521.130076997</v>
      </c>
      <c r="G7052" s="1">
        <f t="shared" si="110"/>
        <v>4340.5521130076995</v>
      </c>
    </row>
    <row r="7053" spans="1:7" x14ac:dyDescent="0.35">
      <c r="A7053" t="s">
        <v>1695</v>
      </c>
      <c r="B7053" t="s">
        <v>427</v>
      </c>
      <c r="C7053" t="s">
        <v>427</v>
      </c>
      <c r="D7053">
        <v>3</v>
      </c>
      <c r="E7053">
        <v>184138.18605399999</v>
      </c>
      <c r="F7053">
        <v>913176581.75285804</v>
      </c>
      <c r="G7053" s="1">
        <f t="shared" si="110"/>
        <v>91317.658175285804</v>
      </c>
    </row>
    <row r="7054" spans="1:7" x14ac:dyDescent="0.35">
      <c r="A7054" t="s">
        <v>1696</v>
      </c>
      <c r="B7054" t="s">
        <v>1657</v>
      </c>
      <c r="C7054" t="s">
        <v>427</v>
      </c>
      <c r="D7054">
        <v>4</v>
      </c>
      <c r="E7054">
        <v>11391.944643999999</v>
      </c>
      <c r="F7054">
        <v>37291.339677999997</v>
      </c>
      <c r="G7054" s="1">
        <f t="shared" si="110"/>
        <v>3.7291339677999997</v>
      </c>
    </row>
    <row r="7055" spans="1:7" x14ac:dyDescent="0.35">
      <c r="A7055" t="s">
        <v>1696</v>
      </c>
      <c r="B7055" t="s">
        <v>1657</v>
      </c>
      <c r="C7055" t="s">
        <v>427</v>
      </c>
      <c r="D7055">
        <v>5</v>
      </c>
      <c r="E7055">
        <v>19745.937103</v>
      </c>
      <c r="F7055">
        <v>59744.362796000001</v>
      </c>
      <c r="G7055" s="1">
        <f t="shared" si="110"/>
        <v>5.9744362795999999</v>
      </c>
    </row>
    <row r="7056" spans="1:7" x14ac:dyDescent="0.35">
      <c r="A7056" t="s">
        <v>1696</v>
      </c>
      <c r="B7056" t="s">
        <v>1657</v>
      </c>
      <c r="C7056" t="s">
        <v>427</v>
      </c>
      <c r="D7056">
        <v>5</v>
      </c>
      <c r="E7056">
        <v>2700</v>
      </c>
      <c r="F7056">
        <v>112500</v>
      </c>
      <c r="G7056" s="1">
        <f t="shared" si="110"/>
        <v>11.25</v>
      </c>
    </row>
    <row r="7057" spans="1:7" x14ac:dyDescent="0.35">
      <c r="A7057" t="s">
        <v>1696</v>
      </c>
      <c r="B7057" t="s">
        <v>1657</v>
      </c>
      <c r="C7057" t="s">
        <v>427</v>
      </c>
      <c r="D7057">
        <v>5</v>
      </c>
      <c r="E7057">
        <v>9060</v>
      </c>
      <c r="F7057">
        <v>764100</v>
      </c>
      <c r="G7057" s="1">
        <f t="shared" si="110"/>
        <v>76.41</v>
      </c>
    </row>
    <row r="7058" spans="1:7" x14ac:dyDescent="0.35">
      <c r="A7058" t="s">
        <v>1696</v>
      </c>
      <c r="B7058" t="s">
        <v>1657</v>
      </c>
      <c r="C7058" t="s">
        <v>427</v>
      </c>
      <c r="D7058">
        <v>5</v>
      </c>
      <c r="E7058">
        <v>10320</v>
      </c>
      <c r="F7058">
        <v>1784700</v>
      </c>
      <c r="G7058" s="1">
        <f t="shared" si="110"/>
        <v>178.47</v>
      </c>
    </row>
    <row r="7059" spans="1:7" x14ac:dyDescent="0.35">
      <c r="A7059" t="s">
        <v>1696</v>
      </c>
      <c r="B7059" t="s">
        <v>1657</v>
      </c>
      <c r="C7059" t="s">
        <v>427</v>
      </c>
      <c r="D7059">
        <v>4</v>
      </c>
      <c r="E7059">
        <v>120</v>
      </c>
      <c r="F7059">
        <v>900</v>
      </c>
      <c r="G7059" s="1">
        <f t="shared" si="110"/>
        <v>0.09</v>
      </c>
    </row>
    <row r="7060" spans="1:7" x14ac:dyDescent="0.35">
      <c r="A7060" t="s">
        <v>1696</v>
      </c>
      <c r="B7060" t="s">
        <v>1657</v>
      </c>
      <c r="C7060" t="s">
        <v>427</v>
      </c>
      <c r="D7060">
        <v>4</v>
      </c>
      <c r="E7060">
        <v>120</v>
      </c>
      <c r="F7060">
        <v>900</v>
      </c>
      <c r="G7060" s="1">
        <f t="shared" si="110"/>
        <v>0.09</v>
      </c>
    </row>
    <row r="7061" spans="1:7" x14ac:dyDescent="0.35">
      <c r="A7061" t="s">
        <v>1696</v>
      </c>
      <c r="B7061" t="s">
        <v>1657</v>
      </c>
      <c r="C7061" t="s">
        <v>427</v>
      </c>
      <c r="D7061">
        <v>5</v>
      </c>
      <c r="E7061">
        <v>22500</v>
      </c>
      <c r="F7061">
        <v>5905800</v>
      </c>
      <c r="G7061" s="1">
        <f t="shared" si="110"/>
        <v>590.58000000000004</v>
      </c>
    </row>
    <row r="7062" spans="1:7" x14ac:dyDescent="0.35">
      <c r="A7062" t="s">
        <v>1696</v>
      </c>
      <c r="B7062" t="s">
        <v>1657</v>
      </c>
      <c r="C7062" t="s">
        <v>427</v>
      </c>
      <c r="D7062">
        <v>4</v>
      </c>
      <c r="E7062">
        <v>120</v>
      </c>
      <c r="F7062">
        <v>900</v>
      </c>
      <c r="G7062" s="1">
        <f t="shared" si="110"/>
        <v>0.09</v>
      </c>
    </row>
    <row r="7063" spans="1:7" x14ac:dyDescent="0.35">
      <c r="A7063" t="s">
        <v>1696</v>
      </c>
      <c r="B7063" t="s">
        <v>1657</v>
      </c>
      <c r="C7063" t="s">
        <v>427</v>
      </c>
      <c r="D7063">
        <v>5</v>
      </c>
      <c r="E7063">
        <v>2760</v>
      </c>
      <c r="F7063">
        <v>144900</v>
      </c>
      <c r="G7063" s="1">
        <f t="shared" si="110"/>
        <v>14.49</v>
      </c>
    </row>
    <row r="7064" spans="1:7" x14ac:dyDescent="0.35">
      <c r="A7064" t="s">
        <v>1696</v>
      </c>
      <c r="B7064" t="s">
        <v>1657</v>
      </c>
      <c r="C7064" t="s">
        <v>427</v>
      </c>
      <c r="D7064">
        <v>5</v>
      </c>
      <c r="E7064">
        <v>4680</v>
      </c>
      <c r="F7064">
        <v>426600</v>
      </c>
      <c r="G7064" s="1">
        <f t="shared" si="110"/>
        <v>42.66</v>
      </c>
    </row>
    <row r="7065" spans="1:7" x14ac:dyDescent="0.35">
      <c r="A7065" t="s">
        <v>1696</v>
      </c>
      <c r="B7065" t="s">
        <v>1657</v>
      </c>
      <c r="C7065" t="s">
        <v>427</v>
      </c>
      <c r="D7065">
        <v>5</v>
      </c>
      <c r="E7065">
        <v>120</v>
      </c>
      <c r="F7065">
        <v>900</v>
      </c>
      <c r="G7065" s="1">
        <f t="shared" si="110"/>
        <v>0.09</v>
      </c>
    </row>
    <row r="7066" spans="1:7" x14ac:dyDescent="0.35">
      <c r="A7066" t="s">
        <v>1696</v>
      </c>
      <c r="B7066" t="s">
        <v>1657</v>
      </c>
      <c r="C7066" t="s">
        <v>427</v>
      </c>
      <c r="D7066">
        <v>5</v>
      </c>
      <c r="E7066">
        <v>9000</v>
      </c>
      <c r="F7066">
        <v>743400</v>
      </c>
      <c r="G7066" s="1">
        <f t="shared" si="110"/>
        <v>74.34</v>
      </c>
    </row>
    <row r="7067" spans="1:7" x14ac:dyDescent="0.35">
      <c r="A7067" t="s">
        <v>1696</v>
      </c>
      <c r="B7067" t="s">
        <v>1657</v>
      </c>
      <c r="C7067" t="s">
        <v>427</v>
      </c>
      <c r="D7067">
        <v>4</v>
      </c>
      <c r="E7067">
        <v>689434.92885499995</v>
      </c>
      <c r="F7067">
        <v>826268378.10822105</v>
      </c>
      <c r="G7067" s="1">
        <f t="shared" si="110"/>
        <v>82626.837810822108</v>
      </c>
    </row>
    <row r="7068" spans="1:7" x14ac:dyDescent="0.35">
      <c r="A7068" t="s">
        <v>1696</v>
      </c>
      <c r="B7068" t="s">
        <v>1657</v>
      </c>
      <c r="C7068" t="s">
        <v>427</v>
      </c>
      <c r="D7068">
        <v>5</v>
      </c>
      <c r="E7068">
        <v>543558.11252800003</v>
      </c>
      <c r="F7068">
        <v>542436262.35521805</v>
      </c>
      <c r="G7068" s="1">
        <f t="shared" si="110"/>
        <v>54243.626235521806</v>
      </c>
    </row>
    <row r="7069" spans="1:7" x14ac:dyDescent="0.35">
      <c r="A7069" t="s">
        <v>1468</v>
      </c>
      <c r="B7069" t="s">
        <v>1435</v>
      </c>
      <c r="C7069" t="s">
        <v>417</v>
      </c>
      <c r="D7069">
        <v>5</v>
      </c>
      <c r="E7069">
        <v>84217.065786000006</v>
      </c>
      <c r="F7069">
        <v>99468305.143636003</v>
      </c>
      <c r="G7069" s="1">
        <f t="shared" si="110"/>
        <v>9946.8305143636007</v>
      </c>
    </row>
    <row r="7070" spans="1:7" x14ac:dyDescent="0.35">
      <c r="A7070" t="s">
        <v>1697</v>
      </c>
      <c r="B7070" t="s">
        <v>1445</v>
      </c>
      <c r="C7070" t="s">
        <v>417</v>
      </c>
      <c r="D7070">
        <v>4</v>
      </c>
      <c r="E7070">
        <v>10989.772615</v>
      </c>
      <c r="F7070">
        <v>3385286.5156129999</v>
      </c>
      <c r="G7070" s="1">
        <f t="shared" si="110"/>
        <v>338.52865156129997</v>
      </c>
    </row>
    <row r="7071" spans="1:7" x14ac:dyDescent="0.35">
      <c r="A7071" t="s">
        <v>1697</v>
      </c>
      <c r="B7071" t="s">
        <v>1445</v>
      </c>
      <c r="C7071" t="s">
        <v>417</v>
      </c>
      <c r="D7071">
        <v>4</v>
      </c>
      <c r="E7071">
        <v>10347.798304</v>
      </c>
      <c r="F7071">
        <v>2719048.2780800001</v>
      </c>
      <c r="G7071" s="1">
        <f t="shared" si="110"/>
        <v>271.90482780799999</v>
      </c>
    </row>
    <row r="7072" spans="1:7" x14ac:dyDescent="0.35">
      <c r="A7072" t="s">
        <v>1697</v>
      </c>
      <c r="B7072" t="s">
        <v>1445</v>
      </c>
      <c r="C7072" t="s">
        <v>417</v>
      </c>
      <c r="D7072">
        <v>5</v>
      </c>
      <c r="E7072">
        <v>72808.218106</v>
      </c>
      <c r="F7072">
        <v>219102394.596569</v>
      </c>
      <c r="G7072" s="1">
        <f t="shared" si="110"/>
        <v>21910.239459656899</v>
      </c>
    </row>
    <row r="7073" spans="1:7" x14ac:dyDescent="0.35">
      <c r="A7073" t="s">
        <v>1697</v>
      </c>
      <c r="B7073" t="s">
        <v>1445</v>
      </c>
      <c r="C7073" t="s">
        <v>417</v>
      </c>
      <c r="D7073">
        <v>4</v>
      </c>
      <c r="E7073">
        <v>4104.470593</v>
      </c>
      <c r="F7073">
        <v>14364.553516</v>
      </c>
      <c r="G7073" s="1">
        <f t="shared" si="110"/>
        <v>1.4364553516</v>
      </c>
    </row>
    <row r="7074" spans="1:7" x14ac:dyDescent="0.35">
      <c r="A7074" t="s">
        <v>1697</v>
      </c>
      <c r="B7074" t="s">
        <v>1445</v>
      </c>
      <c r="C7074" t="s">
        <v>417</v>
      </c>
      <c r="D7074">
        <v>5</v>
      </c>
      <c r="E7074">
        <v>18890.495416999998</v>
      </c>
      <c r="F7074">
        <v>60665.224985000001</v>
      </c>
      <c r="G7074" s="1">
        <f t="shared" si="110"/>
        <v>6.0665224985000004</v>
      </c>
    </row>
    <row r="7075" spans="1:7" x14ac:dyDescent="0.35">
      <c r="A7075" t="s">
        <v>1698</v>
      </c>
      <c r="B7075" t="s">
        <v>427</v>
      </c>
      <c r="C7075" t="s">
        <v>427</v>
      </c>
      <c r="D7075">
        <v>3</v>
      </c>
      <c r="E7075">
        <v>7036.5489120000002</v>
      </c>
      <c r="F7075">
        <v>22916.296777</v>
      </c>
      <c r="G7075" s="1">
        <f t="shared" si="110"/>
        <v>2.2916296777</v>
      </c>
    </row>
    <row r="7076" spans="1:7" x14ac:dyDescent="0.35">
      <c r="A7076" t="s">
        <v>1698</v>
      </c>
      <c r="B7076" t="s">
        <v>427</v>
      </c>
      <c r="C7076" t="s">
        <v>427</v>
      </c>
      <c r="D7076">
        <v>5</v>
      </c>
      <c r="E7076">
        <v>14132.682461</v>
      </c>
      <c r="F7076">
        <v>6869733.700104</v>
      </c>
      <c r="G7076" s="1">
        <f t="shared" si="110"/>
        <v>686.9733700104</v>
      </c>
    </row>
    <row r="7077" spans="1:7" x14ac:dyDescent="0.35">
      <c r="A7077" t="s">
        <v>1698</v>
      </c>
      <c r="B7077" t="s">
        <v>427</v>
      </c>
      <c r="C7077" t="s">
        <v>427</v>
      </c>
      <c r="D7077">
        <v>3</v>
      </c>
      <c r="E7077">
        <v>153289.07933400001</v>
      </c>
      <c r="F7077">
        <v>298953865.42144501</v>
      </c>
      <c r="G7077" s="1">
        <f t="shared" si="110"/>
        <v>29895.386542144501</v>
      </c>
    </row>
    <row r="7078" spans="1:7" x14ac:dyDescent="0.35">
      <c r="A7078" t="s">
        <v>1683</v>
      </c>
      <c r="B7078" t="s">
        <v>1683</v>
      </c>
      <c r="C7078" t="s">
        <v>427</v>
      </c>
      <c r="D7078">
        <v>5</v>
      </c>
      <c r="E7078">
        <v>57751.563807999999</v>
      </c>
      <c r="F7078">
        <v>129615747.285164</v>
      </c>
      <c r="G7078" s="1">
        <f t="shared" si="110"/>
        <v>12961.5747285164</v>
      </c>
    </row>
    <row r="7079" spans="1:7" x14ac:dyDescent="0.35">
      <c r="A7079" t="s">
        <v>1469</v>
      </c>
      <c r="B7079" t="s">
        <v>1394</v>
      </c>
      <c r="C7079" t="s">
        <v>417</v>
      </c>
      <c r="D7079">
        <v>5</v>
      </c>
      <c r="E7079">
        <v>82372.826946000001</v>
      </c>
      <c r="F7079">
        <v>74112988.610244006</v>
      </c>
      <c r="G7079" s="1">
        <f t="shared" si="110"/>
        <v>7411.2988610244001</v>
      </c>
    </row>
    <row r="7080" spans="1:7" x14ac:dyDescent="0.35">
      <c r="A7080" t="s">
        <v>1232</v>
      </c>
      <c r="B7080" t="s">
        <v>1445</v>
      </c>
      <c r="C7080" t="s">
        <v>417</v>
      </c>
      <c r="D7080">
        <v>4</v>
      </c>
      <c r="E7080">
        <v>13701.839694</v>
      </c>
      <c r="F7080">
        <v>2450747.0181829999</v>
      </c>
      <c r="G7080" s="1">
        <f t="shared" si="110"/>
        <v>245.07470181829999</v>
      </c>
    </row>
    <row r="7081" spans="1:7" x14ac:dyDescent="0.35">
      <c r="A7081" t="s">
        <v>1232</v>
      </c>
      <c r="B7081" t="s">
        <v>1445</v>
      </c>
      <c r="C7081" t="s">
        <v>417</v>
      </c>
      <c r="D7081">
        <v>5</v>
      </c>
      <c r="E7081">
        <v>53495.176076999996</v>
      </c>
      <c r="F7081">
        <v>98555768.188378006</v>
      </c>
      <c r="G7081" s="1">
        <f t="shared" si="110"/>
        <v>9855.5768188378006</v>
      </c>
    </row>
    <row r="7082" spans="1:7" x14ac:dyDescent="0.35">
      <c r="A7082" t="s">
        <v>1471</v>
      </c>
      <c r="B7082" t="s">
        <v>1445</v>
      </c>
      <c r="C7082" t="s">
        <v>417</v>
      </c>
      <c r="D7082">
        <v>4</v>
      </c>
      <c r="E7082">
        <v>22260</v>
      </c>
      <c r="F7082">
        <v>11772000</v>
      </c>
      <c r="G7082" s="1">
        <f t="shared" si="110"/>
        <v>1177.2</v>
      </c>
    </row>
    <row r="7083" spans="1:7" x14ac:dyDescent="0.35">
      <c r="A7083" t="s">
        <v>1471</v>
      </c>
      <c r="B7083" t="s">
        <v>1445</v>
      </c>
      <c r="C7083" t="s">
        <v>417</v>
      </c>
      <c r="D7083">
        <v>4</v>
      </c>
      <c r="E7083">
        <v>360</v>
      </c>
      <c r="F7083">
        <v>8100</v>
      </c>
      <c r="G7083" s="1">
        <f t="shared" si="110"/>
        <v>0.81</v>
      </c>
    </row>
    <row r="7084" spans="1:7" x14ac:dyDescent="0.35">
      <c r="A7084" t="s">
        <v>1471</v>
      </c>
      <c r="B7084" t="s">
        <v>1445</v>
      </c>
      <c r="C7084" t="s">
        <v>417</v>
      </c>
      <c r="D7084">
        <v>4</v>
      </c>
      <c r="E7084">
        <v>360</v>
      </c>
      <c r="F7084">
        <v>8100</v>
      </c>
      <c r="G7084" s="1">
        <f t="shared" si="110"/>
        <v>0.81</v>
      </c>
    </row>
    <row r="7085" spans="1:7" x14ac:dyDescent="0.35">
      <c r="A7085" t="s">
        <v>1471</v>
      </c>
      <c r="B7085" t="s">
        <v>1445</v>
      </c>
      <c r="C7085" t="s">
        <v>417</v>
      </c>
      <c r="D7085">
        <v>4</v>
      </c>
      <c r="E7085">
        <v>360</v>
      </c>
      <c r="F7085">
        <v>8100</v>
      </c>
      <c r="G7085" s="1">
        <f t="shared" si="110"/>
        <v>0.81</v>
      </c>
    </row>
    <row r="7086" spans="1:7" x14ac:dyDescent="0.35">
      <c r="A7086" t="s">
        <v>1471</v>
      </c>
      <c r="B7086" t="s">
        <v>1445</v>
      </c>
      <c r="C7086" t="s">
        <v>417</v>
      </c>
      <c r="D7086">
        <v>4</v>
      </c>
      <c r="E7086">
        <v>420</v>
      </c>
      <c r="F7086">
        <v>10800</v>
      </c>
      <c r="G7086" s="1">
        <f t="shared" si="110"/>
        <v>1.08</v>
      </c>
    </row>
    <row r="7087" spans="1:7" x14ac:dyDescent="0.35">
      <c r="A7087" t="s">
        <v>1471</v>
      </c>
      <c r="B7087" t="s">
        <v>1445</v>
      </c>
      <c r="C7087" t="s">
        <v>417</v>
      </c>
      <c r="D7087">
        <v>4</v>
      </c>
      <c r="E7087">
        <v>420</v>
      </c>
      <c r="F7087">
        <v>10800</v>
      </c>
      <c r="G7087" s="1">
        <f t="shared" si="110"/>
        <v>1.08</v>
      </c>
    </row>
    <row r="7088" spans="1:7" x14ac:dyDescent="0.35">
      <c r="A7088" t="s">
        <v>1471</v>
      </c>
      <c r="B7088" t="s">
        <v>1445</v>
      </c>
      <c r="C7088" t="s">
        <v>417</v>
      </c>
      <c r="D7088">
        <v>5</v>
      </c>
      <c r="E7088">
        <v>143223.50992400001</v>
      </c>
      <c r="F7088">
        <v>161725069.87128201</v>
      </c>
      <c r="G7088" s="1">
        <f t="shared" si="110"/>
        <v>16172.506987128201</v>
      </c>
    </row>
    <row r="7089" spans="1:7" x14ac:dyDescent="0.35">
      <c r="A7089" t="s">
        <v>1699</v>
      </c>
      <c r="B7089" t="s">
        <v>1445</v>
      </c>
      <c r="C7089" t="s">
        <v>417</v>
      </c>
      <c r="D7089">
        <v>5</v>
      </c>
      <c r="E7089">
        <v>50209.891996999999</v>
      </c>
      <c r="F7089">
        <v>82302086.779342994</v>
      </c>
      <c r="G7089" s="1">
        <f t="shared" si="110"/>
        <v>8230.208677934299</v>
      </c>
    </row>
    <row r="7090" spans="1:7" x14ac:dyDescent="0.35">
      <c r="A7090" t="s">
        <v>1472</v>
      </c>
      <c r="B7090" t="s">
        <v>1394</v>
      </c>
      <c r="C7090" t="s">
        <v>417</v>
      </c>
      <c r="D7090">
        <v>5</v>
      </c>
      <c r="E7090">
        <v>43511.576475000002</v>
      </c>
      <c r="F7090">
        <v>47732409.484587997</v>
      </c>
      <c r="G7090" s="1">
        <f t="shared" si="110"/>
        <v>4773.2409484587997</v>
      </c>
    </row>
    <row r="7091" spans="1:7" x14ac:dyDescent="0.35">
      <c r="A7091" t="s">
        <v>427</v>
      </c>
      <c r="B7091" t="s">
        <v>1677</v>
      </c>
      <c r="C7091" t="s">
        <v>427</v>
      </c>
      <c r="D7091">
        <v>4</v>
      </c>
      <c r="E7091">
        <v>2159.3264709999999</v>
      </c>
      <c r="F7091">
        <v>133503.87883599999</v>
      </c>
      <c r="G7091" s="1">
        <f t="shared" si="110"/>
        <v>13.350387883599998</v>
      </c>
    </row>
    <row r="7092" spans="1:7" x14ac:dyDescent="0.35">
      <c r="A7092" t="s">
        <v>427</v>
      </c>
      <c r="B7092" t="s">
        <v>1677</v>
      </c>
      <c r="C7092" t="s">
        <v>427</v>
      </c>
      <c r="D7092">
        <v>4</v>
      </c>
      <c r="E7092">
        <v>2100</v>
      </c>
      <c r="F7092">
        <v>111600</v>
      </c>
      <c r="G7092" s="1">
        <f t="shared" si="110"/>
        <v>11.16</v>
      </c>
    </row>
    <row r="7093" spans="1:7" x14ac:dyDescent="0.35">
      <c r="A7093" t="s">
        <v>427</v>
      </c>
      <c r="B7093" t="s">
        <v>1677</v>
      </c>
      <c r="C7093" t="s">
        <v>427</v>
      </c>
      <c r="D7093">
        <v>4</v>
      </c>
      <c r="E7093">
        <v>1294.644626</v>
      </c>
      <c r="F7093">
        <v>77293.706579999998</v>
      </c>
      <c r="G7093" s="1">
        <f t="shared" si="110"/>
        <v>7.7293706579999997</v>
      </c>
    </row>
    <row r="7094" spans="1:7" x14ac:dyDescent="0.35">
      <c r="A7094" t="s">
        <v>427</v>
      </c>
      <c r="B7094" t="s">
        <v>1677</v>
      </c>
      <c r="C7094" t="s">
        <v>427</v>
      </c>
      <c r="D7094">
        <v>4</v>
      </c>
      <c r="E7094">
        <v>73912.391432000004</v>
      </c>
      <c r="F7094">
        <v>38176707.425842002</v>
      </c>
      <c r="G7094" s="1">
        <f t="shared" si="110"/>
        <v>3817.6707425842001</v>
      </c>
    </row>
    <row r="7095" spans="1:7" x14ac:dyDescent="0.35">
      <c r="A7095" t="s">
        <v>427</v>
      </c>
      <c r="B7095" t="s">
        <v>1677</v>
      </c>
      <c r="C7095" t="s">
        <v>427</v>
      </c>
      <c r="D7095">
        <v>5</v>
      </c>
      <c r="E7095">
        <v>136156.19226899999</v>
      </c>
      <c r="F7095">
        <v>482225602.02860999</v>
      </c>
      <c r="G7095" s="1">
        <f t="shared" si="110"/>
        <v>48222.560202861001</v>
      </c>
    </row>
    <row r="7096" spans="1:7" x14ac:dyDescent="0.35">
      <c r="A7096" t="s">
        <v>1476</v>
      </c>
      <c r="B7096" t="s">
        <v>1435</v>
      </c>
      <c r="C7096" t="s">
        <v>417</v>
      </c>
      <c r="D7096">
        <v>5</v>
      </c>
      <c r="E7096">
        <v>57608.926004000001</v>
      </c>
      <c r="F7096">
        <v>78669347.950112</v>
      </c>
      <c r="G7096" s="1">
        <f t="shared" si="110"/>
        <v>7866.9347950111996</v>
      </c>
    </row>
    <row r="7097" spans="1:7" x14ac:dyDescent="0.35">
      <c r="A7097" t="s">
        <v>1477</v>
      </c>
      <c r="B7097" t="s">
        <v>1435</v>
      </c>
      <c r="C7097" t="s">
        <v>417</v>
      </c>
      <c r="D7097">
        <v>4</v>
      </c>
      <c r="E7097">
        <v>180</v>
      </c>
      <c r="F7097">
        <v>1800</v>
      </c>
      <c r="G7097" s="1">
        <f t="shared" si="110"/>
        <v>0.18</v>
      </c>
    </row>
    <row r="7098" spans="1:7" x14ac:dyDescent="0.35">
      <c r="A7098" t="s">
        <v>1477</v>
      </c>
      <c r="B7098" t="s">
        <v>1435</v>
      </c>
      <c r="C7098" t="s">
        <v>417</v>
      </c>
      <c r="D7098">
        <v>4</v>
      </c>
      <c r="E7098">
        <v>120</v>
      </c>
      <c r="F7098">
        <v>900</v>
      </c>
      <c r="G7098" s="1">
        <f t="shared" si="110"/>
        <v>0.09</v>
      </c>
    </row>
    <row r="7099" spans="1:7" x14ac:dyDescent="0.35">
      <c r="A7099" t="s">
        <v>1477</v>
      </c>
      <c r="B7099" t="s">
        <v>1435</v>
      </c>
      <c r="C7099" t="s">
        <v>417</v>
      </c>
      <c r="D7099">
        <v>4</v>
      </c>
      <c r="E7099">
        <v>120</v>
      </c>
      <c r="F7099">
        <v>900</v>
      </c>
      <c r="G7099" s="1">
        <f t="shared" si="110"/>
        <v>0.09</v>
      </c>
    </row>
    <row r="7100" spans="1:7" x14ac:dyDescent="0.35">
      <c r="A7100" t="s">
        <v>1477</v>
      </c>
      <c r="B7100" t="s">
        <v>1435</v>
      </c>
      <c r="C7100" t="s">
        <v>417</v>
      </c>
      <c r="D7100">
        <v>4</v>
      </c>
      <c r="E7100">
        <v>2029.1417799999999</v>
      </c>
      <c r="F7100">
        <v>102340.456127</v>
      </c>
      <c r="G7100" s="1">
        <f t="shared" si="110"/>
        <v>10.234045612699999</v>
      </c>
    </row>
    <row r="7101" spans="1:7" x14ac:dyDescent="0.35">
      <c r="A7101" t="s">
        <v>1477</v>
      </c>
      <c r="B7101" t="s">
        <v>1435</v>
      </c>
      <c r="C7101" t="s">
        <v>417</v>
      </c>
      <c r="D7101">
        <v>5</v>
      </c>
      <c r="E7101">
        <v>109886.48667499999</v>
      </c>
      <c r="F7101">
        <v>86851919.633644</v>
      </c>
      <c r="G7101" s="1">
        <f t="shared" si="110"/>
        <v>8685.1919633643993</v>
      </c>
    </row>
    <row r="7102" spans="1:7" x14ac:dyDescent="0.35">
      <c r="A7102" t="s">
        <v>1478</v>
      </c>
      <c r="B7102" t="s">
        <v>1435</v>
      </c>
      <c r="C7102" t="s">
        <v>417</v>
      </c>
      <c r="D7102">
        <v>4</v>
      </c>
      <c r="E7102">
        <v>420</v>
      </c>
      <c r="F7102">
        <v>10800</v>
      </c>
      <c r="G7102" s="1">
        <f t="shared" si="110"/>
        <v>1.08</v>
      </c>
    </row>
    <row r="7103" spans="1:7" x14ac:dyDescent="0.35">
      <c r="A7103" t="s">
        <v>1478</v>
      </c>
      <c r="B7103" t="s">
        <v>1435</v>
      </c>
      <c r="C7103" t="s">
        <v>417</v>
      </c>
      <c r="D7103">
        <v>5</v>
      </c>
      <c r="E7103">
        <v>120</v>
      </c>
      <c r="F7103">
        <v>900</v>
      </c>
      <c r="G7103" s="1">
        <f t="shared" si="110"/>
        <v>0.09</v>
      </c>
    </row>
    <row r="7104" spans="1:7" x14ac:dyDescent="0.35">
      <c r="A7104" t="s">
        <v>1478</v>
      </c>
      <c r="B7104" t="s">
        <v>1435</v>
      </c>
      <c r="C7104" t="s">
        <v>417</v>
      </c>
      <c r="D7104">
        <v>4</v>
      </c>
      <c r="E7104">
        <v>120</v>
      </c>
      <c r="F7104">
        <v>900</v>
      </c>
      <c r="G7104" s="1">
        <f t="shared" si="110"/>
        <v>0.09</v>
      </c>
    </row>
    <row r="7105" spans="1:7" x14ac:dyDescent="0.35">
      <c r="A7105" t="s">
        <v>1478</v>
      </c>
      <c r="B7105" t="s">
        <v>1435</v>
      </c>
      <c r="C7105" t="s">
        <v>417</v>
      </c>
      <c r="D7105">
        <v>5</v>
      </c>
      <c r="E7105">
        <v>300</v>
      </c>
      <c r="F7105">
        <v>3600</v>
      </c>
      <c r="G7105" s="1">
        <f t="shared" si="110"/>
        <v>0.36</v>
      </c>
    </row>
    <row r="7106" spans="1:7" x14ac:dyDescent="0.35">
      <c r="A7106" t="s">
        <v>1478</v>
      </c>
      <c r="B7106" t="s">
        <v>1435</v>
      </c>
      <c r="C7106" t="s">
        <v>417</v>
      </c>
      <c r="D7106">
        <v>4</v>
      </c>
      <c r="E7106">
        <v>120</v>
      </c>
      <c r="F7106">
        <v>900</v>
      </c>
      <c r="G7106" s="1">
        <f t="shared" si="110"/>
        <v>0.09</v>
      </c>
    </row>
    <row r="7107" spans="1:7" x14ac:dyDescent="0.35">
      <c r="A7107" t="s">
        <v>1478</v>
      </c>
      <c r="B7107" t="s">
        <v>1435</v>
      </c>
      <c r="C7107" t="s">
        <v>417</v>
      </c>
      <c r="D7107">
        <v>5</v>
      </c>
      <c r="E7107">
        <v>480</v>
      </c>
      <c r="F7107">
        <v>10800</v>
      </c>
      <c r="G7107" s="1">
        <f t="shared" ref="G7107:G7170" si="111">+F7107/10000</f>
        <v>1.08</v>
      </c>
    </row>
    <row r="7108" spans="1:7" x14ac:dyDescent="0.35">
      <c r="A7108" t="s">
        <v>1478</v>
      </c>
      <c r="B7108" t="s">
        <v>1435</v>
      </c>
      <c r="C7108" t="s">
        <v>417</v>
      </c>
      <c r="D7108">
        <v>5</v>
      </c>
      <c r="E7108">
        <v>180</v>
      </c>
      <c r="F7108">
        <v>1800</v>
      </c>
      <c r="G7108" s="1">
        <f t="shared" si="111"/>
        <v>0.18</v>
      </c>
    </row>
    <row r="7109" spans="1:7" x14ac:dyDescent="0.35">
      <c r="A7109" t="s">
        <v>1478</v>
      </c>
      <c r="B7109" t="s">
        <v>1435</v>
      </c>
      <c r="C7109" t="s">
        <v>417</v>
      </c>
      <c r="D7109">
        <v>4</v>
      </c>
      <c r="E7109">
        <v>8940</v>
      </c>
      <c r="F7109">
        <v>1967400</v>
      </c>
      <c r="G7109" s="1">
        <f t="shared" si="111"/>
        <v>196.74</v>
      </c>
    </row>
    <row r="7110" spans="1:7" x14ac:dyDescent="0.35">
      <c r="A7110" t="s">
        <v>1478</v>
      </c>
      <c r="B7110" t="s">
        <v>1435</v>
      </c>
      <c r="C7110" t="s">
        <v>417</v>
      </c>
      <c r="D7110">
        <v>4</v>
      </c>
      <c r="E7110">
        <v>660</v>
      </c>
      <c r="F7110">
        <v>18000</v>
      </c>
      <c r="G7110" s="1">
        <f t="shared" si="111"/>
        <v>1.8</v>
      </c>
    </row>
    <row r="7111" spans="1:7" x14ac:dyDescent="0.35">
      <c r="A7111" t="s">
        <v>1478</v>
      </c>
      <c r="B7111" t="s">
        <v>1435</v>
      </c>
      <c r="C7111" t="s">
        <v>417</v>
      </c>
      <c r="D7111">
        <v>5</v>
      </c>
      <c r="E7111">
        <v>106923.339135</v>
      </c>
      <c r="F7111">
        <v>306406861.51549602</v>
      </c>
      <c r="G7111" s="1">
        <f t="shared" si="111"/>
        <v>30640.686151549602</v>
      </c>
    </row>
    <row r="7112" spans="1:7" x14ac:dyDescent="0.35">
      <c r="A7112" t="s">
        <v>1479</v>
      </c>
      <c r="B7112" t="s">
        <v>1394</v>
      </c>
      <c r="C7112" t="s">
        <v>417</v>
      </c>
      <c r="D7112">
        <v>5</v>
      </c>
      <c r="E7112">
        <v>49265.797307000001</v>
      </c>
      <c r="F7112">
        <v>66359873.496414997</v>
      </c>
      <c r="G7112" s="1">
        <f t="shared" si="111"/>
        <v>6635.9873496414993</v>
      </c>
    </row>
    <row r="7113" spans="1:7" x14ac:dyDescent="0.35">
      <c r="A7113" t="s">
        <v>1480</v>
      </c>
      <c r="B7113" t="s">
        <v>1394</v>
      </c>
      <c r="C7113" t="s">
        <v>417</v>
      </c>
      <c r="D7113">
        <v>5</v>
      </c>
      <c r="E7113">
        <v>83704.298821999997</v>
      </c>
      <c r="F7113">
        <v>52335574.644634999</v>
      </c>
      <c r="G7113" s="1">
        <f t="shared" si="111"/>
        <v>5233.5574644634999</v>
      </c>
    </row>
    <row r="7114" spans="1:7" x14ac:dyDescent="0.35">
      <c r="A7114" t="s">
        <v>1485</v>
      </c>
      <c r="B7114" t="s">
        <v>1435</v>
      </c>
      <c r="C7114" t="s">
        <v>417</v>
      </c>
      <c r="D7114">
        <v>4</v>
      </c>
      <c r="E7114">
        <v>4800.9700229999999</v>
      </c>
      <c r="F7114">
        <v>731663.124021</v>
      </c>
      <c r="G7114" s="1">
        <f t="shared" si="111"/>
        <v>73.166312402100004</v>
      </c>
    </row>
    <row r="7115" spans="1:7" x14ac:dyDescent="0.35">
      <c r="A7115" t="s">
        <v>1485</v>
      </c>
      <c r="B7115" t="s">
        <v>1435</v>
      </c>
      <c r="C7115" t="s">
        <v>417</v>
      </c>
      <c r="D7115">
        <v>4</v>
      </c>
      <c r="E7115">
        <v>420</v>
      </c>
      <c r="F7115">
        <v>10800</v>
      </c>
      <c r="G7115" s="1">
        <f t="shared" si="111"/>
        <v>1.08</v>
      </c>
    </row>
    <row r="7116" spans="1:7" x14ac:dyDescent="0.35">
      <c r="A7116" t="s">
        <v>1485</v>
      </c>
      <c r="B7116" t="s">
        <v>1435</v>
      </c>
      <c r="C7116" t="s">
        <v>417</v>
      </c>
      <c r="D7116">
        <v>4</v>
      </c>
      <c r="E7116">
        <v>2194.56558</v>
      </c>
      <c r="F7116">
        <v>199159.54387299999</v>
      </c>
      <c r="G7116" s="1">
        <f t="shared" si="111"/>
        <v>19.915954387299998</v>
      </c>
    </row>
    <row r="7117" spans="1:7" x14ac:dyDescent="0.35">
      <c r="A7117" t="s">
        <v>1485</v>
      </c>
      <c r="B7117" t="s">
        <v>1435</v>
      </c>
      <c r="C7117" t="s">
        <v>417</v>
      </c>
      <c r="D7117">
        <v>5</v>
      </c>
      <c r="E7117">
        <v>87007.844005000006</v>
      </c>
      <c r="F7117">
        <v>114495851.32593</v>
      </c>
      <c r="G7117" s="1">
        <f t="shared" si="111"/>
        <v>11449.585132593</v>
      </c>
    </row>
    <row r="7118" spans="1:7" x14ac:dyDescent="0.35">
      <c r="A7118" t="s">
        <v>1700</v>
      </c>
      <c r="B7118" t="s">
        <v>1394</v>
      </c>
      <c r="C7118" t="s">
        <v>417</v>
      </c>
      <c r="D7118">
        <v>5</v>
      </c>
      <c r="E7118">
        <v>36692.022502</v>
      </c>
      <c r="F7118">
        <v>40441240.551246002</v>
      </c>
      <c r="G7118" s="1">
        <f t="shared" si="111"/>
        <v>4044.1240551246001</v>
      </c>
    </row>
    <row r="7119" spans="1:7" x14ac:dyDescent="0.35">
      <c r="A7119" t="s">
        <v>1487</v>
      </c>
      <c r="B7119" t="s">
        <v>1445</v>
      </c>
      <c r="C7119" t="s">
        <v>417</v>
      </c>
      <c r="D7119">
        <v>4</v>
      </c>
      <c r="E7119">
        <v>1020</v>
      </c>
      <c r="F7119">
        <v>36000</v>
      </c>
      <c r="G7119" s="1">
        <f t="shared" si="111"/>
        <v>3.6</v>
      </c>
    </row>
    <row r="7120" spans="1:7" x14ac:dyDescent="0.35">
      <c r="A7120" t="s">
        <v>1487</v>
      </c>
      <c r="B7120" t="s">
        <v>1445</v>
      </c>
      <c r="C7120" t="s">
        <v>417</v>
      </c>
      <c r="D7120">
        <v>4</v>
      </c>
      <c r="E7120">
        <v>87983.711257999996</v>
      </c>
      <c r="F7120">
        <v>70560345.829767004</v>
      </c>
      <c r="G7120" s="1">
        <f t="shared" si="111"/>
        <v>7056.0345829767002</v>
      </c>
    </row>
    <row r="7121" spans="1:7" x14ac:dyDescent="0.35">
      <c r="A7121" t="s">
        <v>1487</v>
      </c>
      <c r="B7121" t="s">
        <v>1445</v>
      </c>
      <c r="C7121" t="s">
        <v>417</v>
      </c>
      <c r="D7121">
        <v>5</v>
      </c>
      <c r="E7121">
        <v>112071.01095500001</v>
      </c>
      <c r="F7121">
        <v>124372963.714994</v>
      </c>
      <c r="G7121" s="1">
        <f t="shared" si="111"/>
        <v>12437.2963714994</v>
      </c>
    </row>
    <row r="7122" spans="1:7" x14ac:dyDescent="0.35">
      <c r="A7122" t="s">
        <v>1394</v>
      </c>
      <c r="B7122" t="s">
        <v>1394</v>
      </c>
      <c r="C7122" t="s">
        <v>417</v>
      </c>
      <c r="D7122">
        <v>5</v>
      </c>
      <c r="E7122">
        <v>70103.972785999998</v>
      </c>
      <c r="F7122">
        <v>147714112.06894699</v>
      </c>
      <c r="G7122" s="1">
        <f t="shared" si="111"/>
        <v>14771.411206894698</v>
      </c>
    </row>
    <row r="7123" spans="1:7" x14ac:dyDescent="0.35">
      <c r="A7123" t="s">
        <v>1701</v>
      </c>
      <c r="B7123" t="s">
        <v>1435</v>
      </c>
      <c r="C7123" t="s">
        <v>417</v>
      </c>
      <c r="D7123">
        <v>5</v>
      </c>
      <c r="E7123">
        <v>58410.752886000002</v>
      </c>
      <c r="F7123">
        <v>69601524.922973007</v>
      </c>
      <c r="G7123" s="1">
        <f t="shared" si="111"/>
        <v>6960.1524922973003</v>
      </c>
    </row>
    <row r="7124" spans="1:7" x14ac:dyDescent="0.35">
      <c r="A7124" t="s">
        <v>1702</v>
      </c>
      <c r="B7124" t="s">
        <v>1683</v>
      </c>
      <c r="C7124" t="s">
        <v>427</v>
      </c>
      <c r="D7124">
        <v>5</v>
      </c>
      <c r="E7124">
        <v>122558.522038</v>
      </c>
      <c r="F7124">
        <v>361994179.275406</v>
      </c>
      <c r="G7124" s="1">
        <f t="shared" si="111"/>
        <v>36199.417927540599</v>
      </c>
    </row>
    <row r="7125" spans="1:7" x14ac:dyDescent="0.35">
      <c r="A7125" t="s">
        <v>1703</v>
      </c>
      <c r="B7125" t="s">
        <v>1683</v>
      </c>
      <c r="C7125" t="s">
        <v>427</v>
      </c>
      <c r="D7125">
        <v>5</v>
      </c>
      <c r="E7125">
        <v>91307.996272999997</v>
      </c>
      <c r="F7125">
        <v>296246117.61439401</v>
      </c>
      <c r="G7125" s="1">
        <f t="shared" si="111"/>
        <v>29624.611761439402</v>
      </c>
    </row>
    <row r="7126" spans="1:7" x14ac:dyDescent="0.35">
      <c r="A7126" t="s">
        <v>1704</v>
      </c>
      <c r="B7126" t="s">
        <v>1435</v>
      </c>
      <c r="C7126" t="s">
        <v>417</v>
      </c>
      <c r="D7126">
        <v>5</v>
      </c>
      <c r="E7126">
        <v>16614.677926</v>
      </c>
      <c r="F7126">
        <v>12950949.993138</v>
      </c>
      <c r="G7126" s="1">
        <f t="shared" si="111"/>
        <v>1295.0949993138001</v>
      </c>
    </row>
    <row r="7127" spans="1:7" x14ac:dyDescent="0.35">
      <c r="A7127" t="s">
        <v>1491</v>
      </c>
      <c r="B7127" t="s">
        <v>1435</v>
      </c>
      <c r="C7127" t="s">
        <v>417</v>
      </c>
      <c r="D7127">
        <v>4</v>
      </c>
      <c r="E7127">
        <v>2556.3715560000001</v>
      </c>
      <c r="F7127">
        <v>99925.772131000005</v>
      </c>
      <c r="G7127" s="1">
        <f t="shared" si="111"/>
        <v>9.9925772131000006</v>
      </c>
    </row>
    <row r="7128" spans="1:7" x14ac:dyDescent="0.35">
      <c r="A7128" t="s">
        <v>1491</v>
      </c>
      <c r="B7128" t="s">
        <v>1435</v>
      </c>
      <c r="C7128" t="s">
        <v>417</v>
      </c>
      <c r="D7128">
        <v>4</v>
      </c>
      <c r="E7128">
        <v>360</v>
      </c>
      <c r="F7128">
        <v>5400</v>
      </c>
      <c r="G7128" s="1">
        <f t="shared" si="111"/>
        <v>0.54</v>
      </c>
    </row>
    <row r="7129" spans="1:7" x14ac:dyDescent="0.35">
      <c r="A7129" t="s">
        <v>1491</v>
      </c>
      <c r="B7129" t="s">
        <v>1435</v>
      </c>
      <c r="C7129" t="s">
        <v>417</v>
      </c>
      <c r="D7129">
        <v>4</v>
      </c>
      <c r="E7129">
        <v>33970.596328</v>
      </c>
      <c r="F7129">
        <v>11269519.498245001</v>
      </c>
      <c r="G7129" s="1">
        <f t="shared" si="111"/>
        <v>1126.9519498245002</v>
      </c>
    </row>
    <row r="7130" spans="1:7" x14ac:dyDescent="0.35">
      <c r="A7130" t="s">
        <v>1491</v>
      </c>
      <c r="B7130" t="s">
        <v>1435</v>
      </c>
      <c r="C7130" t="s">
        <v>417</v>
      </c>
      <c r="D7130">
        <v>4</v>
      </c>
      <c r="E7130">
        <v>1969.7750229999999</v>
      </c>
      <c r="F7130">
        <v>135036.875979</v>
      </c>
      <c r="G7130" s="1">
        <f t="shared" si="111"/>
        <v>13.503687597900001</v>
      </c>
    </row>
    <row r="7131" spans="1:7" x14ac:dyDescent="0.35">
      <c r="A7131" t="s">
        <v>1491</v>
      </c>
      <c r="B7131" t="s">
        <v>1435</v>
      </c>
      <c r="C7131" t="s">
        <v>417</v>
      </c>
      <c r="D7131">
        <v>5</v>
      </c>
      <c r="E7131">
        <v>100096.77789100001</v>
      </c>
      <c r="F7131">
        <v>153833165.42529601</v>
      </c>
      <c r="G7131" s="1">
        <f t="shared" si="111"/>
        <v>15383.316542529601</v>
      </c>
    </row>
    <row r="7132" spans="1:7" x14ac:dyDescent="0.35">
      <c r="A7132" t="s">
        <v>1492</v>
      </c>
      <c r="B7132" t="s">
        <v>1394</v>
      </c>
      <c r="C7132" t="s">
        <v>417</v>
      </c>
      <c r="D7132">
        <v>5</v>
      </c>
      <c r="E7132">
        <v>240</v>
      </c>
      <c r="F7132">
        <v>2700</v>
      </c>
      <c r="G7132" s="1">
        <f t="shared" si="111"/>
        <v>0.27</v>
      </c>
    </row>
    <row r="7133" spans="1:7" x14ac:dyDescent="0.35">
      <c r="A7133" t="s">
        <v>1492</v>
      </c>
      <c r="B7133" t="s">
        <v>1394</v>
      </c>
      <c r="C7133" t="s">
        <v>417</v>
      </c>
      <c r="D7133">
        <v>4</v>
      </c>
      <c r="E7133">
        <v>120</v>
      </c>
      <c r="F7133">
        <v>900</v>
      </c>
      <c r="G7133" s="1">
        <f t="shared" si="111"/>
        <v>0.09</v>
      </c>
    </row>
    <row r="7134" spans="1:7" x14ac:dyDescent="0.35">
      <c r="A7134" t="s">
        <v>1492</v>
      </c>
      <c r="B7134" t="s">
        <v>1394</v>
      </c>
      <c r="C7134" t="s">
        <v>417</v>
      </c>
      <c r="D7134">
        <v>5</v>
      </c>
      <c r="E7134">
        <v>420</v>
      </c>
      <c r="F7134">
        <v>9000</v>
      </c>
      <c r="G7134" s="1">
        <f t="shared" si="111"/>
        <v>0.9</v>
      </c>
    </row>
    <row r="7135" spans="1:7" x14ac:dyDescent="0.35">
      <c r="A7135" t="s">
        <v>1492</v>
      </c>
      <c r="B7135" t="s">
        <v>1394</v>
      </c>
      <c r="C7135" t="s">
        <v>417</v>
      </c>
      <c r="D7135">
        <v>5</v>
      </c>
      <c r="E7135">
        <v>120</v>
      </c>
      <c r="F7135">
        <v>900</v>
      </c>
      <c r="G7135" s="1">
        <f t="shared" si="111"/>
        <v>0.09</v>
      </c>
    </row>
    <row r="7136" spans="1:7" x14ac:dyDescent="0.35">
      <c r="A7136" t="s">
        <v>1492</v>
      </c>
      <c r="B7136" t="s">
        <v>1394</v>
      </c>
      <c r="C7136" t="s">
        <v>417</v>
      </c>
      <c r="D7136">
        <v>4</v>
      </c>
      <c r="E7136">
        <v>13020</v>
      </c>
      <c r="F7136">
        <v>2156400</v>
      </c>
      <c r="G7136" s="1">
        <f t="shared" si="111"/>
        <v>215.64</v>
      </c>
    </row>
    <row r="7137" spans="1:7" x14ac:dyDescent="0.35">
      <c r="A7137" t="s">
        <v>1492</v>
      </c>
      <c r="B7137" t="s">
        <v>1394</v>
      </c>
      <c r="C7137" t="s">
        <v>417</v>
      </c>
      <c r="D7137">
        <v>4</v>
      </c>
      <c r="E7137">
        <v>12720</v>
      </c>
      <c r="F7137">
        <v>1498500</v>
      </c>
      <c r="G7137" s="1">
        <f t="shared" si="111"/>
        <v>149.85</v>
      </c>
    </row>
    <row r="7138" spans="1:7" x14ac:dyDescent="0.35">
      <c r="A7138" t="s">
        <v>1492</v>
      </c>
      <c r="B7138" t="s">
        <v>1394</v>
      </c>
      <c r="C7138" t="s">
        <v>417</v>
      </c>
      <c r="D7138">
        <v>5</v>
      </c>
      <c r="E7138">
        <v>120</v>
      </c>
      <c r="F7138">
        <v>900</v>
      </c>
      <c r="G7138" s="1">
        <f t="shared" si="111"/>
        <v>0.09</v>
      </c>
    </row>
    <row r="7139" spans="1:7" x14ac:dyDescent="0.35">
      <c r="A7139" t="s">
        <v>1492</v>
      </c>
      <c r="B7139" t="s">
        <v>1394</v>
      </c>
      <c r="C7139" t="s">
        <v>417</v>
      </c>
      <c r="D7139">
        <v>4</v>
      </c>
      <c r="E7139">
        <v>2640</v>
      </c>
      <c r="F7139">
        <v>222300</v>
      </c>
      <c r="G7139" s="1">
        <f t="shared" si="111"/>
        <v>22.23</v>
      </c>
    </row>
    <row r="7140" spans="1:7" x14ac:dyDescent="0.35">
      <c r="A7140" t="s">
        <v>1492</v>
      </c>
      <c r="B7140" t="s">
        <v>1394</v>
      </c>
      <c r="C7140" t="s">
        <v>417</v>
      </c>
      <c r="D7140">
        <v>4</v>
      </c>
      <c r="E7140">
        <v>11597.176234</v>
      </c>
      <c r="F7140">
        <v>3952030.1712460001</v>
      </c>
      <c r="G7140" s="1">
        <f t="shared" si="111"/>
        <v>395.20301712460002</v>
      </c>
    </row>
    <row r="7141" spans="1:7" x14ac:dyDescent="0.35">
      <c r="A7141" t="s">
        <v>1492</v>
      </c>
      <c r="B7141" t="s">
        <v>1394</v>
      </c>
      <c r="C7141" t="s">
        <v>417</v>
      </c>
      <c r="D7141">
        <v>5</v>
      </c>
      <c r="E7141">
        <v>149675.11551199999</v>
      </c>
      <c r="F7141">
        <v>277964194.01754498</v>
      </c>
      <c r="G7141" s="1">
        <f t="shared" si="111"/>
        <v>27796.419401754498</v>
      </c>
    </row>
    <row r="7142" spans="1:7" x14ac:dyDescent="0.35">
      <c r="A7142" t="s">
        <v>1705</v>
      </c>
      <c r="B7142" t="s">
        <v>1394</v>
      </c>
      <c r="C7142" t="s">
        <v>417</v>
      </c>
      <c r="D7142">
        <v>5</v>
      </c>
      <c r="E7142">
        <v>49492.314998000002</v>
      </c>
      <c r="F7142">
        <v>120299912.058259</v>
      </c>
      <c r="G7142" s="1">
        <f t="shared" si="111"/>
        <v>12029.9912058259</v>
      </c>
    </row>
    <row r="7143" spans="1:7" x14ac:dyDescent="0.35">
      <c r="A7143" t="s">
        <v>1706</v>
      </c>
      <c r="B7143" t="s">
        <v>1707</v>
      </c>
      <c r="C7143" t="s">
        <v>427</v>
      </c>
      <c r="D7143">
        <v>4</v>
      </c>
      <c r="E7143">
        <v>11542.96817</v>
      </c>
      <c r="F7143">
        <v>36499.063237000002</v>
      </c>
      <c r="G7143" s="1">
        <f t="shared" si="111"/>
        <v>3.6499063237000002</v>
      </c>
    </row>
    <row r="7144" spans="1:7" x14ac:dyDescent="0.35">
      <c r="A7144" t="s">
        <v>1706</v>
      </c>
      <c r="B7144" t="s">
        <v>1707</v>
      </c>
      <c r="C7144" t="s">
        <v>427</v>
      </c>
      <c r="D7144">
        <v>5</v>
      </c>
      <c r="E7144">
        <v>8816.2253469999996</v>
      </c>
      <c r="F7144">
        <v>28547.453246000001</v>
      </c>
      <c r="G7144" s="1">
        <f t="shared" si="111"/>
        <v>2.8547453246000001</v>
      </c>
    </row>
    <row r="7145" spans="1:7" x14ac:dyDescent="0.35">
      <c r="A7145" t="s">
        <v>1706</v>
      </c>
      <c r="B7145" t="s">
        <v>1707</v>
      </c>
      <c r="C7145" t="s">
        <v>427</v>
      </c>
      <c r="D7145">
        <v>4</v>
      </c>
      <c r="E7145">
        <v>120</v>
      </c>
      <c r="F7145">
        <v>900</v>
      </c>
      <c r="G7145" s="1">
        <f t="shared" si="111"/>
        <v>0.09</v>
      </c>
    </row>
    <row r="7146" spans="1:7" x14ac:dyDescent="0.35">
      <c r="A7146" t="s">
        <v>1706</v>
      </c>
      <c r="B7146" t="s">
        <v>1707</v>
      </c>
      <c r="C7146" t="s">
        <v>427</v>
      </c>
      <c r="D7146">
        <v>4</v>
      </c>
      <c r="E7146">
        <v>5683.7580260000004</v>
      </c>
      <c r="F7146">
        <v>766906.29342</v>
      </c>
      <c r="G7146" s="1">
        <f t="shared" si="111"/>
        <v>76.690629341999994</v>
      </c>
    </row>
    <row r="7147" spans="1:7" x14ac:dyDescent="0.35">
      <c r="A7147" t="s">
        <v>1706</v>
      </c>
      <c r="B7147" t="s">
        <v>1707</v>
      </c>
      <c r="C7147" t="s">
        <v>427</v>
      </c>
      <c r="D7147">
        <v>4</v>
      </c>
      <c r="E7147">
        <v>360</v>
      </c>
      <c r="F7147">
        <v>5400</v>
      </c>
      <c r="G7147" s="1">
        <f t="shared" si="111"/>
        <v>0.54</v>
      </c>
    </row>
    <row r="7148" spans="1:7" x14ac:dyDescent="0.35">
      <c r="A7148" t="s">
        <v>1706</v>
      </c>
      <c r="B7148" t="s">
        <v>1707</v>
      </c>
      <c r="C7148" t="s">
        <v>427</v>
      </c>
      <c r="D7148">
        <v>4</v>
      </c>
      <c r="E7148">
        <v>300</v>
      </c>
      <c r="F7148">
        <v>3600</v>
      </c>
      <c r="G7148" s="1">
        <f t="shared" si="111"/>
        <v>0.36</v>
      </c>
    </row>
    <row r="7149" spans="1:7" x14ac:dyDescent="0.35">
      <c r="A7149" t="s">
        <v>1706</v>
      </c>
      <c r="B7149" t="s">
        <v>1707</v>
      </c>
      <c r="C7149" t="s">
        <v>427</v>
      </c>
      <c r="D7149">
        <v>4</v>
      </c>
      <c r="E7149">
        <v>1440</v>
      </c>
      <c r="F7149">
        <v>97200</v>
      </c>
      <c r="G7149" s="1">
        <f t="shared" si="111"/>
        <v>9.7200000000000006</v>
      </c>
    </row>
    <row r="7150" spans="1:7" x14ac:dyDescent="0.35">
      <c r="A7150" t="s">
        <v>1706</v>
      </c>
      <c r="B7150" t="s">
        <v>1707</v>
      </c>
      <c r="C7150" t="s">
        <v>427</v>
      </c>
      <c r="D7150">
        <v>4</v>
      </c>
      <c r="E7150">
        <v>3480</v>
      </c>
      <c r="F7150">
        <v>251100</v>
      </c>
      <c r="G7150" s="1">
        <f t="shared" si="111"/>
        <v>25.11</v>
      </c>
    </row>
    <row r="7151" spans="1:7" x14ac:dyDescent="0.35">
      <c r="A7151" t="s">
        <v>1706</v>
      </c>
      <c r="B7151" t="s">
        <v>1707</v>
      </c>
      <c r="C7151" t="s">
        <v>427</v>
      </c>
      <c r="D7151">
        <v>4</v>
      </c>
      <c r="E7151">
        <v>2280</v>
      </c>
      <c r="F7151">
        <v>128700</v>
      </c>
      <c r="G7151" s="1">
        <f t="shared" si="111"/>
        <v>12.87</v>
      </c>
    </row>
    <row r="7152" spans="1:7" x14ac:dyDescent="0.35">
      <c r="A7152" t="s">
        <v>1706</v>
      </c>
      <c r="B7152" t="s">
        <v>1707</v>
      </c>
      <c r="C7152" t="s">
        <v>427</v>
      </c>
      <c r="D7152">
        <v>5</v>
      </c>
      <c r="E7152">
        <v>4080</v>
      </c>
      <c r="F7152">
        <v>304200</v>
      </c>
      <c r="G7152" s="1">
        <f t="shared" si="111"/>
        <v>30.42</v>
      </c>
    </row>
    <row r="7153" spans="1:7" x14ac:dyDescent="0.35">
      <c r="A7153" t="s">
        <v>1706</v>
      </c>
      <c r="B7153" t="s">
        <v>1707</v>
      </c>
      <c r="C7153" t="s">
        <v>427</v>
      </c>
      <c r="D7153">
        <v>4</v>
      </c>
      <c r="E7153">
        <v>1440</v>
      </c>
      <c r="F7153">
        <v>94500</v>
      </c>
      <c r="G7153" s="1">
        <f t="shared" si="111"/>
        <v>9.4499999999999993</v>
      </c>
    </row>
    <row r="7154" spans="1:7" x14ac:dyDescent="0.35">
      <c r="A7154" t="s">
        <v>1706</v>
      </c>
      <c r="B7154" t="s">
        <v>1707</v>
      </c>
      <c r="C7154" t="s">
        <v>427</v>
      </c>
      <c r="D7154">
        <v>4</v>
      </c>
      <c r="E7154">
        <v>151724.13687799999</v>
      </c>
      <c r="F7154">
        <v>75971579.189953998</v>
      </c>
      <c r="G7154" s="1">
        <f t="shared" si="111"/>
        <v>7597.1579189954</v>
      </c>
    </row>
    <row r="7155" spans="1:7" x14ac:dyDescent="0.35">
      <c r="A7155" t="s">
        <v>1706</v>
      </c>
      <c r="B7155" t="s">
        <v>1707</v>
      </c>
      <c r="C7155" t="s">
        <v>427</v>
      </c>
      <c r="D7155">
        <v>5</v>
      </c>
      <c r="E7155">
        <v>202205.890449</v>
      </c>
      <c r="F7155">
        <v>506003380.60105902</v>
      </c>
      <c r="G7155" s="1">
        <f t="shared" si="111"/>
        <v>50600.338060105903</v>
      </c>
    </row>
    <row r="7156" spans="1:7" x14ac:dyDescent="0.35">
      <c r="A7156" t="s">
        <v>1708</v>
      </c>
      <c r="B7156" t="s">
        <v>1394</v>
      </c>
      <c r="C7156" t="s">
        <v>417</v>
      </c>
      <c r="D7156">
        <v>5</v>
      </c>
      <c r="E7156">
        <v>36248.022883999998</v>
      </c>
      <c r="F7156">
        <v>46270701.260265</v>
      </c>
      <c r="G7156" s="1">
        <f t="shared" si="111"/>
        <v>4627.0701260264996</v>
      </c>
    </row>
    <row r="7157" spans="1:7" x14ac:dyDescent="0.35">
      <c r="A7157" t="s">
        <v>1435</v>
      </c>
      <c r="B7157" t="s">
        <v>1435</v>
      </c>
      <c r="C7157" t="s">
        <v>417</v>
      </c>
      <c r="D7157">
        <v>5</v>
      </c>
      <c r="E7157">
        <v>64879.936944000001</v>
      </c>
      <c r="F7157">
        <v>91010750.470158994</v>
      </c>
      <c r="G7157" s="1">
        <f t="shared" si="111"/>
        <v>9101.0750470159001</v>
      </c>
    </row>
    <row r="7158" spans="1:7" x14ac:dyDescent="0.35">
      <c r="A7158" t="s">
        <v>1298</v>
      </c>
      <c r="B7158" t="s">
        <v>427</v>
      </c>
      <c r="C7158" t="s">
        <v>427</v>
      </c>
      <c r="D7158">
        <v>3</v>
      </c>
      <c r="E7158">
        <v>42208.93578</v>
      </c>
      <c r="F7158">
        <v>135859.57534499999</v>
      </c>
      <c r="G7158" s="1">
        <f t="shared" si="111"/>
        <v>13.585957534499999</v>
      </c>
    </row>
    <row r="7159" spans="1:7" x14ac:dyDescent="0.35">
      <c r="A7159" t="s">
        <v>1298</v>
      </c>
      <c r="B7159" t="s">
        <v>427</v>
      </c>
      <c r="C7159" t="s">
        <v>427</v>
      </c>
      <c r="D7159">
        <v>3</v>
      </c>
      <c r="E7159">
        <v>120714.35338099999</v>
      </c>
      <c r="F7159">
        <v>476918711.716497</v>
      </c>
      <c r="G7159" s="1">
        <f t="shared" si="111"/>
        <v>47691.871171649698</v>
      </c>
    </row>
    <row r="7160" spans="1:7" x14ac:dyDescent="0.35">
      <c r="A7160" t="s">
        <v>1709</v>
      </c>
      <c r="B7160" t="s">
        <v>426</v>
      </c>
      <c r="C7160" t="s">
        <v>427</v>
      </c>
      <c r="D7160">
        <v>5</v>
      </c>
      <c r="E7160">
        <v>8144.0326709999999</v>
      </c>
      <c r="F7160">
        <v>25456.228050000002</v>
      </c>
      <c r="G7160" s="1">
        <f t="shared" si="111"/>
        <v>2.5456228050000003</v>
      </c>
    </row>
    <row r="7161" spans="1:7" x14ac:dyDescent="0.35">
      <c r="A7161" t="s">
        <v>1709</v>
      </c>
      <c r="B7161" t="s">
        <v>426</v>
      </c>
      <c r="C7161" t="s">
        <v>427</v>
      </c>
      <c r="D7161">
        <v>4</v>
      </c>
      <c r="E7161">
        <v>1680</v>
      </c>
      <c r="F7161">
        <v>71100</v>
      </c>
      <c r="G7161" s="1">
        <f t="shared" si="111"/>
        <v>7.11</v>
      </c>
    </row>
    <row r="7162" spans="1:7" x14ac:dyDescent="0.35">
      <c r="A7162" t="s">
        <v>1709</v>
      </c>
      <c r="B7162" t="s">
        <v>426</v>
      </c>
      <c r="C7162" t="s">
        <v>427</v>
      </c>
      <c r="D7162">
        <v>5</v>
      </c>
      <c r="E7162">
        <v>53617.827443000002</v>
      </c>
      <c r="F7162">
        <v>81709798.082977995</v>
      </c>
      <c r="G7162" s="1">
        <f t="shared" si="111"/>
        <v>8170.9798082977995</v>
      </c>
    </row>
    <row r="7163" spans="1:7" x14ac:dyDescent="0.35">
      <c r="A7163" t="s">
        <v>1710</v>
      </c>
      <c r="B7163" t="s">
        <v>1683</v>
      </c>
      <c r="C7163" t="s">
        <v>427</v>
      </c>
      <c r="D7163">
        <v>3</v>
      </c>
      <c r="E7163">
        <v>33515.109906999998</v>
      </c>
      <c r="F7163">
        <v>104044.29909299999</v>
      </c>
      <c r="G7163" s="1">
        <f t="shared" si="111"/>
        <v>10.404429909299999</v>
      </c>
    </row>
    <row r="7164" spans="1:7" x14ac:dyDescent="0.35">
      <c r="A7164" t="s">
        <v>1710</v>
      </c>
      <c r="B7164" t="s">
        <v>1683</v>
      </c>
      <c r="C7164" t="s">
        <v>427</v>
      </c>
      <c r="D7164">
        <v>4</v>
      </c>
      <c r="E7164">
        <v>92.442277000000004</v>
      </c>
      <c r="F7164">
        <v>486.52499999999998</v>
      </c>
      <c r="G7164" s="1">
        <f t="shared" si="111"/>
        <v>4.8652499999999994E-2</v>
      </c>
    </row>
    <row r="7165" spans="1:7" x14ac:dyDescent="0.35">
      <c r="A7165" t="s">
        <v>1710</v>
      </c>
      <c r="B7165" t="s">
        <v>1683</v>
      </c>
      <c r="C7165" t="s">
        <v>427</v>
      </c>
      <c r="D7165">
        <v>5</v>
      </c>
      <c r="E7165">
        <v>418.62821000000002</v>
      </c>
      <c r="F7165">
        <v>4427.9100060000001</v>
      </c>
      <c r="G7165" s="1">
        <f t="shared" si="111"/>
        <v>0.44279100059999998</v>
      </c>
    </row>
    <row r="7166" spans="1:7" x14ac:dyDescent="0.35">
      <c r="A7166" t="s">
        <v>1710</v>
      </c>
      <c r="B7166" t="s">
        <v>1683</v>
      </c>
      <c r="C7166" t="s">
        <v>427</v>
      </c>
      <c r="D7166">
        <v>5</v>
      </c>
      <c r="E7166">
        <v>1380</v>
      </c>
      <c r="F7166">
        <v>40500</v>
      </c>
      <c r="G7166" s="1">
        <f t="shared" si="111"/>
        <v>4.05</v>
      </c>
    </row>
    <row r="7167" spans="1:7" x14ac:dyDescent="0.35">
      <c r="A7167" t="s">
        <v>1710</v>
      </c>
      <c r="B7167" t="s">
        <v>1683</v>
      </c>
      <c r="C7167" t="s">
        <v>427</v>
      </c>
      <c r="D7167">
        <v>5</v>
      </c>
      <c r="E7167">
        <v>120</v>
      </c>
      <c r="F7167">
        <v>900</v>
      </c>
      <c r="G7167" s="1">
        <f t="shared" si="111"/>
        <v>0.09</v>
      </c>
    </row>
    <row r="7168" spans="1:7" x14ac:dyDescent="0.35">
      <c r="A7168" t="s">
        <v>1710</v>
      </c>
      <c r="B7168" t="s">
        <v>1683</v>
      </c>
      <c r="C7168" t="s">
        <v>427</v>
      </c>
      <c r="D7168">
        <v>5</v>
      </c>
      <c r="E7168">
        <v>1800</v>
      </c>
      <c r="F7168">
        <v>69300</v>
      </c>
      <c r="G7168" s="1">
        <f t="shared" si="111"/>
        <v>6.93</v>
      </c>
    </row>
    <row r="7169" spans="1:7" x14ac:dyDescent="0.35">
      <c r="A7169" t="s">
        <v>1710</v>
      </c>
      <c r="B7169" t="s">
        <v>1683</v>
      </c>
      <c r="C7169" t="s">
        <v>427</v>
      </c>
      <c r="D7169">
        <v>4</v>
      </c>
      <c r="E7169">
        <v>120</v>
      </c>
      <c r="F7169">
        <v>900</v>
      </c>
      <c r="G7169" s="1">
        <f t="shared" si="111"/>
        <v>0.09</v>
      </c>
    </row>
    <row r="7170" spans="1:7" x14ac:dyDescent="0.35">
      <c r="A7170" t="s">
        <v>1710</v>
      </c>
      <c r="B7170" t="s">
        <v>1683</v>
      </c>
      <c r="C7170" t="s">
        <v>427</v>
      </c>
      <c r="D7170">
        <v>4</v>
      </c>
      <c r="E7170">
        <v>120</v>
      </c>
      <c r="F7170">
        <v>900</v>
      </c>
      <c r="G7170" s="1">
        <f t="shared" si="111"/>
        <v>0.09</v>
      </c>
    </row>
    <row r="7171" spans="1:7" x14ac:dyDescent="0.35">
      <c r="A7171" t="s">
        <v>1710</v>
      </c>
      <c r="B7171" t="s">
        <v>1683</v>
      </c>
      <c r="C7171" t="s">
        <v>427</v>
      </c>
      <c r="D7171">
        <v>4</v>
      </c>
      <c r="E7171">
        <v>120</v>
      </c>
      <c r="F7171">
        <v>900</v>
      </c>
      <c r="G7171" s="1">
        <f t="shared" ref="G7171:G7234" si="112">+F7171/10000</f>
        <v>0.09</v>
      </c>
    </row>
    <row r="7172" spans="1:7" x14ac:dyDescent="0.35">
      <c r="A7172" t="s">
        <v>1710</v>
      </c>
      <c r="B7172" t="s">
        <v>1683</v>
      </c>
      <c r="C7172" t="s">
        <v>427</v>
      </c>
      <c r="D7172">
        <v>4</v>
      </c>
      <c r="E7172">
        <v>120</v>
      </c>
      <c r="F7172">
        <v>900</v>
      </c>
      <c r="G7172" s="1">
        <f t="shared" si="112"/>
        <v>0.09</v>
      </c>
    </row>
    <row r="7173" spans="1:7" x14ac:dyDescent="0.35">
      <c r="A7173" t="s">
        <v>1710</v>
      </c>
      <c r="B7173" t="s">
        <v>1683</v>
      </c>
      <c r="C7173" t="s">
        <v>427</v>
      </c>
      <c r="D7173">
        <v>4</v>
      </c>
      <c r="E7173">
        <v>240</v>
      </c>
      <c r="F7173">
        <v>2700</v>
      </c>
      <c r="G7173" s="1">
        <f t="shared" si="112"/>
        <v>0.27</v>
      </c>
    </row>
    <row r="7174" spans="1:7" x14ac:dyDescent="0.35">
      <c r="A7174" t="s">
        <v>1710</v>
      </c>
      <c r="B7174" t="s">
        <v>1683</v>
      </c>
      <c r="C7174" t="s">
        <v>427</v>
      </c>
      <c r="D7174">
        <v>4</v>
      </c>
      <c r="E7174">
        <v>540</v>
      </c>
      <c r="F7174">
        <v>8100</v>
      </c>
      <c r="G7174" s="1">
        <f t="shared" si="112"/>
        <v>0.81</v>
      </c>
    </row>
    <row r="7175" spans="1:7" x14ac:dyDescent="0.35">
      <c r="A7175" t="s">
        <v>1710</v>
      </c>
      <c r="B7175" t="s">
        <v>1683</v>
      </c>
      <c r="C7175" t="s">
        <v>427</v>
      </c>
      <c r="D7175">
        <v>4</v>
      </c>
      <c r="E7175">
        <v>360</v>
      </c>
      <c r="F7175">
        <v>4500</v>
      </c>
      <c r="G7175" s="1">
        <f t="shared" si="112"/>
        <v>0.45</v>
      </c>
    </row>
    <row r="7176" spans="1:7" x14ac:dyDescent="0.35">
      <c r="A7176" t="s">
        <v>1710</v>
      </c>
      <c r="B7176" t="s">
        <v>1683</v>
      </c>
      <c r="C7176" t="s">
        <v>427</v>
      </c>
      <c r="D7176">
        <v>4</v>
      </c>
      <c r="E7176">
        <v>120</v>
      </c>
      <c r="F7176">
        <v>900</v>
      </c>
      <c r="G7176" s="1">
        <f t="shared" si="112"/>
        <v>0.09</v>
      </c>
    </row>
    <row r="7177" spans="1:7" x14ac:dyDescent="0.35">
      <c r="A7177" t="s">
        <v>1710</v>
      </c>
      <c r="B7177" t="s">
        <v>1683</v>
      </c>
      <c r="C7177" t="s">
        <v>427</v>
      </c>
      <c r="D7177">
        <v>4</v>
      </c>
      <c r="E7177">
        <v>240</v>
      </c>
      <c r="F7177">
        <v>2700</v>
      </c>
      <c r="G7177" s="1">
        <f t="shared" si="112"/>
        <v>0.27</v>
      </c>
    </row>
    <row r="7178" spans="1:7" x14ac:dyDescent="0.35">
      <c r="A7178" t="s">
        <v>1710</v>
      </c>
      <c r="B7178" t="s">
        <v>1683</v>
      </c>
      <c r="C7178" t="s">
        <v>427</v>
      </c>
      <c r="D7178">
        <v>4</v>
      </c>
      <c r="E7178">
        <v>120</v>
      </c>
      <c r="F7178">
        <v>900</v>
      </c>
      <c r="G7178" s="1">
        <f t="shared" si="112"/>
        <v>0.09</v>
      </c>
    </row>
    <row r="7179" spans="1:7" x14ac:dyDescent="0.35">
      <c r="A7179" t="s">
        <v>1710</v>
      </c>
      <c r="B7179" t="s">
        <v>1683</v>
      </c>
      <c r="C7179" t="s">
        <v>427</v>
      </c>
      <c r="D7179">
        <v>5</v>
      </c>
      <c r="E7179">
        <v>420</v>
      </c>
      <c r="F7179">
        <v>6300</v>
      </c>
      <c r="G7179" s="1">
        <f t="shared" si="112"/>
        <v>0.63</v>
      </c>
    </row>
    <row r="7180" spans="1:7" x14ac:dyDescent="0.35">
      <c r="A7180" t="s">
        <v>1710</v>
      </c>
      <c r="B7180" t="s">
        <v>1683</v>
      </c>
      <c r="C7180" t="s">
        <v>427</v>
      </c>
      <c r="D7180">
        <v>4</v>
      </c>
      <c r="E7180">
        <v>600</v>
      </c>
      <c r="F7180">
        <v>9900</v>
      </c>
      <c r="G7180" s="1">
        <f t="shared" si="112"/>
        <v>0.99</v>
      </c>
    </row>
    <row r="7181" spans="1:7" x14ac:dyDescent="0.35">
      <c r="A7181" t="s">
        <v>1710</v>
      </c>
      <c r="B7181" t="s">
        <v>1683</v>
      </c>
      <c r="C7181" t="s">
        <v>427</v>
      </c>
      <c r="D7181">
        <v>4</v>
      </c>
      <c r="E7181">
        <v>120</v>
      </c>
      <c r="F7181">
        <v>900</v>
      </c>
      <c r="G7181" s="1">
        <f t="shared" si="112"/>
        <v>0.09</v>
      </c>
    </row>
    <row r="7182" spans="1:7" x14ac:dyDescent="0.35">
      <c r="A7182" t="s">
        <v>1710</v>
      </c>
      <c r="B7182" t="s">
        <v>1683</v>
      </c>
      <c r="C7182" t="s">
        <v>427</v>
      </c>
      <c r="D7182">
        <v>4</v>
      </c>
      <c r="E7182">
        <v>180</v>
      </c>
      <c r="F7182">
        <v>1800</v>
      </c>
      <c r="G7182" s="1">
        <f t="shared" si="112"/>
        <v>0.18</v>
      </c>
    </row>
    <row r="7183" spans="1:7" x14ac:dyDescent="0.35">
      <c r="A7183" t="s">
        <v>1710</v>
      </c>
      <c r="B7183" t="s">
        <v>1683</v>
      </c>
      <c r="C7183" t="s">
        <v>427</v>
      </c>
      <c r="D7183">
        <v>4</v>
      </c>
      <c r="E7183">
        <v>120</v>
      </c>
      <c r="F7183">
        <v>900</v>
      </c>
      <c r="G7183" s="1">
        <f t="shared" si="112"/>
        <v>0.09</v>
      </c>
    </row>
    <row r="7184" spans="1:7" x14ac:dyDescent="0.35">
      <c r="A7184" t="s">
        <v>1710</v>
      </c>
      <c r="B7184" t="s">
        <v>1683</v>
      </c>
      <c r="C7184" t="s">
        <v>427</v>
      </c>
      <c r="D7184">
        <v>4</v>
      </c>
      <c r="E7184">
        <v>120</v>
      </c>
      <c r="F7184">
        <v>900</v>
      </c>
      <c r="G7184" s="1">
        <f t="shared" si="112"/>
        <v>0.09</v>
      </c>
    </row>
    <row r="7185" spans="1:7" x14ac:dyDescent="0.35">
      <c r="A7185" t="s">
        <v>1710</v>
      </c>
      <c r="B7185" t="s">
        <v>1683</v>
      </c>
      <c r="C7185" t="s">
        <v>427</v>
      </c>
      <c r="D7185">
        <v>4</v>
      </c>
      <c r="E7185">
        <v>420</v>
      </c>
      <c r="F7185">
        <v>6300</v>
      </c>
      <c r="G7185" s="1">
        <f t="shared" si="112"/>
        <v>0.63</v>
      </c>
    </row>
    <row r="7186" spans="1:7" x14ac:dyDescent="0.35">
      <c r="A7186" t="s">
        <v>1710</v>
      </c>
      <c r="B7186" t="s">
        <v>1683</v>
      </c>
      <c r="C7186" t="s">
        <v>427</v>
      </c>
      <c r="D7186">
        <v>4</v>
      </c>
      <c r="E7186">
        <v>180</v>
      </c>
      <c r="F7186">
        <v>1800</v>
      </c>
      <c r="G7186" s="1">
        <f t="shared" si="112"/>
        <v>0.18</v>
      </c>
    </row>
    <row r="7187" spans="1:7" x14ac:dyDescent="0.35">
      <c r="A7187" t="s">
        <v>1710</v>
      </c>
      <c r="B7187" t="s">
        <v>1683</v>
      </c>
      <c r="C7187" t="s">
        <v>427</v>
      </c>
      <c r="D7187">
        <v>5</v>
      </c>
      <c r="E7187">
        <v>35520</v>
      </c>
      <c r="F7187">
        <v>4371300</v>
      </c>
      <c r="G7187" s="1">
        <f t="shared" si="112"/>
        <v>437.13</v>
      </c>
    </row>
    <row r="7188" spans="1:7" x14ac:dyDescent="0.35">
      <c r="A7188" t="s">
        <v>1710</v>
      </c>
      <c r="B7188" t="s">
        <v>1683</v>
      </c>
      <c r="C7188" t="s">
        <v>427</v>
      </c>
      <c r="D7188">
        <v>5</v>
      </c>
      <c r="E7188">
        <v>1260</v>
      </c>
      <c r="F7188">
        <v>32400</v>
      </c>
      <c r="G7188" s="1">
        <f t="shared" si="112"/>
        <v>3.24</v>
      </c>
    </row>
    <row r="7189" spans="1:7" x14ac:dyDescent="0.35">
      <c r="A7189" t="s">
        <v>1710</v>
      </c>
      <c r="B7189" t="s">
        <v>1683</v>
      </c>
      <c r="C7189" t="s">
        <v>427</v>
      </c>
      <c r="D7189">
        <v>4</v>
      </c>
      <c r="E7189">
        <v>120</v>
      </c>
      <c r="F7189">
        <v>900</v>
      </c>
      <c r="G7189" s="1">
        <f t="shared" si="112"/>
        <v>0.09</v>
      </c>
    </row>
    <row r="7190" spans="1:7" x14ac:dyDescent="0.35">
      <c r="A7190" t="s">
        <v>1710</v>
      </c>
      <c r="B7190" t="s">
        <v>1683</v>
      </c>
      <c r="C7190" t="s">
        <v>427</v>
      </c>
      <c r="D7190">
        <v>5</v>
      </c>
      <c r="E7190">
        <v>10620</v>
      </c>
      <c r="F7190">
        <v>440100</v>
      </c>
      <c r="G7190" s="1">
        <f t="shared" si="112"/>
        <v>44.01</v>
      </c>
    </row>
    <row r="7191" spans="1:7" x14ac:dyDescent="0.35">
      <c r="A7191" t="s">
        <v>1710</v>
      </c>
      <c r="B7191" t="s">
        <v>1683</v>
      </c>
      <c r="C7191" t="s">
        <v>427</v>
      </c>
      <c r="D7191">
        <v>5</v>
      </c>
      <c r="E7191">
        <v>3600</v>
      </c>
      <c r="F7191">
        <v>183600</v>
      </c>
      <c r="G7191" s="1">
        <f t="shared" si="112"/>
        <v>18.36</v>
      </c>
    </row>
    <row r="7192" spans="1:7" x14ac:dyDescent="0.35">
      <c r="A7192" t="s">
        <v>1710</v>
      </c>
      <c r="B7192" t="s">
        <v>1683</v>
      </c>
      <c r="C7192" t="s">
        <v>427</v>
      </c>
      <c r="D7192">
        <v>5</v>
      </c>
      <c r="E7192">
        <v>360</v>
      </c>
      <c r="F7192">
        <v>5400</v>
      </c>
      <c r="G7192" s="1">
        <f t="shared" si="112"/>
        <v>0.54</v>
      </c>
    </row>
    <row r="7193" spans="1:7" x14ac:dyDescent="0.35">
      <c r="A7193" t="s">
        <v>1710</v>
      </c>
      <c r="B7193" t="s">
        <v>1683</v>
      </c>
      <c r="C7193" t="s">
        <v>427</v>
      </c>
      <c r="D7193">
        <v>5</v>
      </c>
      <c r="E7193">
        <v>120</v>
      </c>
      <c r="F7193">
        <v>900</v>
      </c>
      <c r="G7193" s="1">
        <f t="shared" si="112"/>
        <v>0.09</v>
      </c>
    </row>
    <row r="7194" spans="1:7" x14ac:dyDescent="0.35">
      <c r="A7194" t="s">
        <v>1710</v>
      </c>
      <c r="B7194" t="s">
        <v>1683</v>
      </c>
      <c r="C7194" t="s">
        <v>427</v>
      </c>
      <c r="D7194">
        <v>5</v>
      </c>
      <c r="E7194">
        <v>1680</v>
      </c>
      <c r="F7194">
        <v>47700</v>
      </c>
      <c r="G7194" s="1">
        <f t="shared" si="112"/>
        <v>4.7699999999999996</v>
      </c>
    </row>
    <row r="7195" spans="1:7" x14ac:dyDescent="0.35">
      <c r="A7195" t="s">
        <v>1710</v>
      </c>
      <c r="B7195" t="s">
        <v>1683</v>
      </c>
      <c r="C7195" t="s">
        <v>427</v>
      </c>
      <c r="D7195">
        <v>4</v>
      </c>
      <c r="E7195">
        <v>120</v>
      </c>
      <c r="F7195">
        <v>900</v>
      </c>
      <c r="G7195" s="1">
        <f t="shared" si="112"/>
        <v>0.09</v>
      </c>
    </row>
    <row r="7196" spans="1:7" x14ac:dyDescent="0.35">
      <c r="A7196" t="s">
        <v>1710</v>
      </c>
      <c r="B7196" t="s">
        <v>1683</v>
      </c>
      <c r="C7196" t="s">
        <v>427</v>
      </c>
      <c r="D7196">
        <v>5</v>
      </c>
      <c r="E7196">
        <v>22260</v>
      </c>
      <c r="F7196">
        <v>1757700</v>
      </c>
      <c r="G7196" s="1">
        <f t="shared" si="112"/>
        <v>175.77</v>
      </c>
    </row>
    <row r="7197" spans="1:7" x14ac:dyDescent="0.35">
      <c r="A7197" t="s">
        <v>1710</v>
      </c>
      <c r="B7197" t="s">
        <v>1683</v>
      </c>
      <c r="C7197" t="s">
        <v>427</v>
      </c>
      <c r="D7197">
        <v>4</v>
      </c>
      <c r="E7197">
        <v>120</v>
      </c>
      <c r="F7197">
        <v>900</v>
      </c>
      <c r="G7197" s="1">
        <f t="shared" si="112"/>
        <v>0.09</v>
      </c>
    </row>
    <row r="7198" spans="1:7" x14ac:dyDescent="0.35">
      <c r="A7198" t="s">
        <v>1710</v>
      </c>
      <c r="B7198" t="s">
        <v>1683</v>
      </c>
      <c r="C7198" t="s">
        <v>427</v>
      </c>
      <c r="D7198">
        <v>5</v>
      </c>
      <c r="E7198">
        <v>120</v>
      </c>
      <c r="F7198">
        <v>900</v>
      </c>
      <c r="G7198" s="1">
        <f t="shared" si="112"/>
        <v>0.09</v>
      </c>
    </row>
    <row r="7199" spans="1:7" x14ac:dyDescent="0.35">
      <c r="A7199" t="s">
        <v>1710</v>
      </c>
      <c r="B7199" t="s">
        <v>1683</v>
      </c>
      <c r="C7199" t="s">
        <v>427</v>
      </c>
      <c r="D7199">
        <v>5</v>
      </c>
      <c r="E7199">
        <v>1020</v>
      </c>
      <c r="F7199">
        <v>42300</v>
      </c>
      <c r="G7199" s="1">
        <f t="shared" si="112"/>
        <v>4.2300000000000004</v>
      </c>
    </row>
    <row r="7200" spans="1:7" x14ac:dyDescent="0.35">
      <c r="A7200" t="s">
        <v>1710</v>
      </c>
      <c r="B7200" t="s">
        <v>1683</v>
      </c>
      <c r="C7200" t="s">
        <v>427</v>
      </c>
      <c r="D7200">
        <v>5</v>
      </c>
      <c r="E7200">
        <v>240</v>
      </c>
      <c r="F7200">
        <v>2700</v>
      </c>
      <c r="G7200" s="1">
        <f t="shared" si="112"/>
        <v>0.27</v>
      </c>
    </row>
    <row r="7201" spans="1:7" x14ac:dyDescent="0.35">
      <c r="A7201" t="s">
        <v>1710</v>
      </c>
      <c r="B7201" t="s">
        <v>1683</v>
      </c>
      <c r="C7201" t="s">
        <v>427</v>
      </c>
      <c r="D7201">
        <v>5</v>
      </c>
      <c r="E7201">
        <v>180</v>
      </c>
      <c r="F7201">
        <v>1800</v>
      </c>
      <c r="G7201" s="1">
        <f t="shared" si="112"/>
        <v>0.18</v>
      </c>
    </row>
    <row r="7202" spans="1:7" x14ac:dyDescent="0.35">
      <c r="A7202" t="s">
        <v>1710</v>
      </c>
      <c r="B7202" t="s">
        <v>1683</v>
      </c>
      <c r="C7202" t="s">
        <v>427</v>
      </c>
      <c r="D7202">
        <v>5</v>
      </c>
      <c r="E7202">
        <v>120</v>
      </c>
      <c r="F7202">
        <v>900</v>
      </c>
      <c r="G7202" s="1">
        <f t="shared" si="112"/>
        <v>0.09</v>
      </c>
    </row>
    <row r="7203" spans="1:7" x14ac:dyDescent="0.35">
      <c r="A7203" t="s">
        <v>1710</v>
      </c>
      <c r="B7203" t="s">
        <v>1683</v>
      </c>
      <c r="C7203" t="s">
        <v>427</v>
      </c>
      <c r="D7203">
        <v>5</v>
      </c>
      <c r="E7203">
        <v>420</v>
      </c>
      <c r="F7203">
        <v>5400</v>
      </c>
      <c r="G7203" s="1">
        <f t="shared" si="112"/>
        <v>0.54</v>
      </c>
    </row>
    <row r="7204" spans="1:7" x14ac:dyDescent="0.35">
      <c r="A7204" t="s">
        <v>1710</v>
      </c>
      <c r="B7204" t="s">
        <v>1683</v>
      </c>
      <c r="C7204" t="s">
        <v>427</v>
      </c>
      <c r="D7204">
        <v>5</v>
      </c>
      <c r="E7204">
        <v>300</v>
      </c>
      <c r="F7204">
        <v>3600</v>
      </c>
      <c r="G7204" s="1">
        <f t="shared" si="112"/>
        <v>0.36</v>
      </c>
    </row>
    <row r="7205" spans="1:7" x14ac:dyDescent="0.35">
      <c r="A7205" t="s">
        <v>1710</v>
      </c>
      <c r="B7205" t="s">
        <v>1683</v>
      </c>
      <c r="C7205" t="s">
        <v>427</v>
      </c>
      <c r="D7205">
        <v>5</v>
      </c>
      <c r="E7205">
        <v>7200</v>
      </c>
      <c r="F7205">
        <v>377100</v>
      </c>
      <c r="G7205" s="1">
        <f t="shared" si="112"/>
        <v>37.71</v>
      </c>
    </row>
    <row r="7206" spans="1:7" x14ac:dyDescent="0.35">
      <c r="A7206" t="s">
        <v>1710</v>
      </c>
      <c r="B7206" t="s">
        <v>1683</v>
      </c>
      <c r="C7206" t="s">
        <v>427</v>
      </c>
      <c r="D7206">
        <v>4</v>
      </c>
      <c r="E7206">
        <v>120</v>
      </c>
      <c r="F7206">
        <v>900</v>
      </c>
      <c r="G7206" s="1">
        <f t="shared" si="112"/>
        <v>0.09</v>
      </c>
    </row>
    <row r="7207" spans="1:7" x14ac:dyDescent="0.35">
      <c r="A7207" t="s">
        <v>1710</v>
      </c>
      <c r="B7207" t="s">
        <v>1683</v>
      </c>
      <c r="C7207" t="s">
        <v>427</v>
      </c>
      <c r="D7207">
        <v>4</v>
      </c>
      <c r="E7207">
        <v>2580</v>
      </c>
      <c r="F7207">
        <v>108000</v>
      </c>
      <c r="G7207" s="1">
        <f t="shared" si="112"/>
        <v>10.8</v>
      </c>
    </row>
    <row r="7208" spans="1:7" x14ac:dyDescent="0.35">
      <c r="A7208" t="s">
        <v>1710</v>
      </c>
      <c r="B7208" t="s">
        <v>1683</v>
      </c>
      <c r="C7208" t="s">
        <v>427</v>
      </c>
      <c r="D7208">
        <v>5</v>
      </c>
      <c r="E7208">
        <v>3660</v>
      </c>
      <c r="F7208">
        <v>165600</v>
      </c>
      <c r="G7208" s="1">
        <f t="shared" si="112"/>
        <v>16.559999999999999</v>
      </c>
    </row>
    <row r="7209" spans="1:7" x14ac:dyDescent="0.35">
      <c r="A7209" t="s">
        <v>1710</v>
      </c>
      <c r="B7209" t="s">
        <v>1683</v>
      </c>
      <c r="C7209" t="s">
        <v>427</v>
      </c>
      <c r="D7209">
        <v>5</v>
      </c>
      <c r="E7209">
        <v>5160</v>
      </c>
      <c r="F7209">
        <v>245700</v>
      </c>
      <c r="G7209" s="1">
        <f t="shared" si="112"/>
        <v>24.57</v>
      </c>
    </row>
    <row r="7210" spans="1:7" x14ac:dyDescent="0.35">
      <c r="A7210" t="s">
        <v>1710</v>
      </c>
      <c r="B7210" t="s">
        <v>1683</v>
      </c>
      <c r="C7210" t="s">
        <v>427</v>
      </c>
      <c r="D7210">
        <v>4</v>
      </c>
      <c r="E7210">
        <v>240</v>
      </c>
      <c r="F7210">
        <v>2700</v>
      </c>
      <c r="G7210" s="1">
        <f t="shared" si="112"/>
        <v>0.27</v>
      </c>
    </row>
    <row r="7211" spans="1:7" x14ac:dyDescent="0.35">
      <c r="A7211" t="s">
        <v>1710</v>
      </c>
      <c r="B7211" t="s">
        <v>1683</v>
      </c>
      <c r="C7211" t="s">
        <v>427</v>
      </c>
      <c r="D7211">
        <v>4</v>
      </c>
      <c r="E7211">
        <v>120</v>
      </c>
      <c r="F7211">
        <v>900</v>
      </c>
      <c r="G7211" s="1">
        <f t="shared" si="112"/>
        <v>0.09</v>
      </c>
    </row>
    <row r="7212" spans="1:7" x14ac:dyDescent="0.35">
      <c r="A7212" t="s">
        <v>1710</v>
      </c>
      <c r="B7212" t="s">
        <v>1683</v>
      </c>
      <c r="C7212" t="s">
        <v>427</v>
      </c>
      <c r="D7212">
        <v>5</v>
      </c>
      <c r="E7212">
        <v>3780</v>
      </c>
      <c r="F7212">
        <v>170100</v>
      </c>
      <c r="G7212" s="1">
        <f t="shared" si="112"/>
        <v>17.010000000000002</v>
      </c>
    </row>
    <row r="7213" spans="1:7" x14ac:dyDescent="0.35">
      <c r="A7213" t="s">
        <v>1710</v>
      </c>
      <c r="B7213" t="s">
        <v>1683</v>
      </c>
      <c r="C7213" t="s">
        <v>427</v>
      </c>
      <c r="D7213">
        <v>4</v>
      </c>
      <c r="E7213">
        <v>1080</v>
      </c>
      <c r="F7213">
        <v>33300</v>
      </c>
      <c r="G7213" s="1">
        <f t="shared" si="112"/>
        <v>3.33</v>
      </c>
    </row>
    <row r="7214" spans="1:7" x14ac:dyDescent="0.35">
      <c r="A7214" t="s">
        <v>1710</v>
      </c>
      <c r="B7214" t="s">
        <v>1683</v>
      </c>
      <c r="C7214" t="s">
        <v>427</v>
      </c>
      <c r="D7214">
        <v>4</v>
      </c>
      <c r="E7214">
        <v>420</v>
      </c>
      <c r="F7214">
        <v>7200</v>
      </c>
      <c r="G7214" s="1">
        <f t="shared" si="112"/>
        <v>0.72</v>
      </c>
    </row>
    <row r="7215" spans="1:7" x14ac:dyDescent="0.35">
      <c r="A7215" t="s">
        <v>1710</v>
      </c>
      <c r="B7215" t="s">
        <v>1683</v>
      </c>
      <c r="C7215" t="s">
        <v>427</v>
      </c>
      <c r="D7215">
        <v>5</v>
      </c>
      <c r="E7215">
        <v>2760</v>
      </c>
      <c r="F7215">
        <v>267300</v>
      </c>
      <c r="G7215" s="1">
        <f t="shared" si="112"/>
        <v>26.73</v>
      </c>
    </row>
    <row r="7216" spans="1:7" x14ac:dyDescent="0.35">
      <c r="A7216" t="s">
        <v>1710</v>
      </c>
      <c r="B7216" t="s">
        <v>1683</v>
      </c>
      <c r="C7216" t="s">
        <v>427</v>
      </c>
      <c r="D7216">
        <v>4</v>
      </c>
      <c r="E7216">
        <v>180</v>
      </c>
      <c r="F7216">
        <v>1800</v>
      </c>
      <c r="G7216" s="1">
        <f t="shared" si="112"/>
        <v>0.18</v>
      </c>
    </row>
    <row r="7217" spans="1:7" x14ac:dyDescent="0.35">
      <c r="A7217" t="s">
        <v>1710</v>
      </c>
      <c r="B7217" t="s">
        <v>1683</v>
      </c>
      <c r="C7217" t="s">
        <v>427</v>
      </c>
      <c r="D7217">
        <v>4</v>
      </c>
      <c r="E7217">
        <v>120</v>
      </c>
      <c r="F7217">
        <v>900</v>
      </c>
      <c r="G7217" s="1">
        <f t="shared" si="112"/>
        <v>0.09</v>
      </c>
    </row>
    <row r="7218" spans="1:7" x14ac:dyDescent="0.35">
      <c r="A7218" t="s">
        <v>1710</v>
      </c>
      <c r="B7218" t="s">
        <v>1683</v>
      </c>
      <c r="C7218" t="s">
        <v>427</v>
      </c>
      <c r="D7218">
        <v>4</v>
      </c>
      <c r="E7218">
        <v>300</v>
      </c>
      <c r="F7218">
        <v>3600</v>
      </c>
      <c r="G7218" s="1">
        <f t="shared" si="112"/>
        <v>0.36</v>
      </c>
    </row>
    <row r="7219" spans="1:7" x14ac:dyDescent="0.35">
      <c r="A7219" t="s">
        <v>1710</v>
      </c>
      <c r="B7219" t="s">
        <v>1683</v>
      </c>
      <c r="C7219" t="s">
        <v>427</v>
      </c>
      <c r="D7219">
        <v>4</v>
      </c>
      <c r="E7219">
        <v>240</v>
      </c>
      <c r="F7219">
        <v>2700</v>
      </c>
      <c r="G7219" s="1">
        <f t="shared" si="112"/>
        <v>0.27</v>
      </c>
    </row>
    <row r="7220" spans="1:7" x14ac:dyDescent="0.35">
      <c r="A7220" t="s">
        <v>1710</v>
      </c>
      <c r="B7220" t="s">
        <v>1683</v>
      </c>
      <c r="C7220" t="s">
        <v>427</v>
      </c>
      <c r="D7220">
        <v>4</v>
      </c>
      <c r="E7220">
        <v>120</v>
      </c>
      <c r="F7220">
        <v>900</v>
      </c>
      <c r="G7220" s="1">
        <f t="shared" si="112"/>
        <v>0.09</v>
      </c>
    </row>
    <row r="7221" spans="1:7" x14ac:dyDescent="0.35">
      <c r="A7221" t="s">
        <v>1710</v>
      </c>
      <c r="B7221" t="s">
        <v>1683</v>
      </c>
      <c r="C7221" t="s">
        <v>427</v>
      </c>
      <c r="D7221">
        <v>5</v>
      </c>
      <c r="E7221">
        <v>9240</v>
      </c>
      <c r="F7221">
        <v>1065600</v>
      </c>
      <c r="G7221" s="1">
        <f t="shared" si="112"/>
        <v>106.56</v>
      </c>
    </row>
    <row r="7222" spans="1:7" x14ac:dyDescent="0.35">
      <c r="A7222" t="s">
        <v>1710</v>
      </c>
      <c r="B7222" t="s">
        <v>1683</v>
      </c>
      <c r="C7222" t="s">
        <v>427</v>
      </c>
      <c r="D7222">
        <v>4</v>
      </c>
      <c r="E7222">
        <v>660</v>
      </c>
      <c r="F7222">
        <v>12600</v>
      </c>
      <c r="G7222" s="1">
        <f t="shared" si="112"/>
        <v>1.26</v>
      </c>
    </row>
    <row r="7223" spans="1:7" x14ac:dyDescent="0.35">
      <c r="A7223" t="s">
        <v>1710</v>
      </c>
      <c r="B7223" t="s">
        <v>1683</v>
      </c>
      <c r="C7223" t="s">
        <v>427</v>
      </c>
      <c r="D7223">
        <v>4</v>
      </c>
      <c r="E7223">
        <v>360</v>
      </c>
      <c r="F7223">
        <v>4500</v>
      </c>
      <c r="G7223" s="1">
        <f t="shared" si="112"/>
        <v>0.45</v>
      </c>
    </row>
    <row r="7224" spans="1:7" x14ac:dyDescent="0.35">
      <c r="A7224" t="s">
        <v>1710</v>
      </c>
      <c r="B7224" t="s">
        <v>1683</v>
      </c>
      <c r="C7224" t="s">
        <v>427</v>
      </c>
      <c r="D7224">
        <v>5</v>
      </c>
      <c r="E7224">
        <v>10020</v>
      </c>
      <c r="F7224">
        <v>578700</v>
      </c>
      <c r="G7224" s="1">
        <f t="shared" si="112"/>
        <v>57.87</v>
      </c>
    </row>
    <row r="7225" spans="1:7" x14ac:dyDescent="0.35">
      <c r="A7225" t="s">
        <v>1710</v>
      </c>
      <c r="B7225" t="s">
        <v>1683</v>
      </c>
      <c r="C7225" t="s">
        <v>427</v>
      </c>
      <c r="D7225">
        <v>4</v>
      </c>
      <c r="E7225">
        <v>230748.670824</v>
      </c>
      <c r="F7225">
        <v>260691556.409585</v>
      </c>
      <c r="G7225" s="1">
        <f t="shared" si="112"/>
        <v>26069.155640958499</v>
      </c>
    </row>
    <row r="7226" spans="1:7" x14ac:dyDescent="0.35">
      <c r="A7226" t="s">
        <v>1710</v>
      </c>
      <c r="B7226" t="s">
        <v>1683</v>
      </c>
      <c r="C7226" t="s">
        <v>427</v>
      </c>
      <c r="D7226">
        <v>5</v>
      </c>
      <c r="E7226">
        <v>74579.108126000006</v>
      </c>
      <c r="F7226">
        <v>22474375.257516</v>
      </c>
      <c r="G7226" s="1">
        <f t="shared" si="112"/>
        <v>2247.4375257515999</v>
      </c>
    </row>
    <row r="7227" spans="1:7" x14ac:dyDescent="0.35">
      <c r="A7227" t="s">
        <v>1710</v>
      </c>
      <c r="B7227" t="s">
        <v>1683</v>
      </c>
      <c r="C7227" t="s">
        <v>427</v>
      </c>
      <c r="D7227">
        <v>3</v>
      </c>
      <c r="E7227">
        <v>137192.946429</v>
      </c>
      <c r="F7227">
        <v>719377965.90263402</v>
      </c>
      <c r="G7227" s="1">
        <f t="shared" si="112"/>
        <v>71937.796590263402</v>
      </c>
    </row>
    <row r="7228" spans="1:7" x14ac:dyDescent="0.35">
      <c r="A7228" t="s">
        <v>1496</v>
      </c>
      <c r="B7228" t="s">
        <v>1435</v>
      </c>
      <c r="C7228" t="s">
        <v>417</v>
      </c>
      <c r="D7228">
        <v>5</v>
      </c>
      <c r="E7228">
        <v>81977.690493000002</v>
      </c>
      <c r="F7228">
        <v>168378471.823477</v>
      </c>
      <c r="G7228" s="1">
        <f t="shared" si="112"/>
        <v>16837.847182347701</v>
      </c>
    </row>
    <row r="7229" spans="1:7" x14ac:dyDescent="0.35">
      <c r="A7229" t="s">
        <v>1711</v>
      </c>
      <c r="B7229" t="s">
        <v>1435</v>
      </c>
      <c r="C7229" t="s">
        <v>417</v>
      </c>
      <c r="D7229">
        <v>5</v>
      </c>
      <c r="E7229">
        <v>46066.947009000003</v>
      </c>
      <c r="F7229">
        <v>73223193.233578995</v>
      </c>
      <c r="G7229" s="1">
        <f t="shared" si="112"/>
        <v>7322.3193233578995</v>
      </c>
    </row>
    <row r="7230" spans="1:7" x14ac:dyDescent="0.35">
      <c r="A7230" t="s">
        <v>1712</v>
      </c>
      <c r="B7230" t="s">
        <v>1707</v>
      </c>
      <c r="C7230" t="s">
        <v>427</v>
      </c>
      <c r="D7230">
        <v>5</v>
      </c>
      <c r="E7230">
        <v>48993.578993000003</v>
      </c>
      <c r="F7230">
        <v>68828030.687148005</v>
      </c>
      <c r="G7230" s="1">
        <f t="shared" si="112"/>
        <v>6882.8030687148002</v>
      </c>
    </row>
    <row r="7231" spans="1:7" x14ac:dyDescent="0.35">
      <c r="A7231" t="s">
        <v>1713</v>
      </c>
      <c r="B7231" t="s">
        <v>1707</v>
      </c>
      <c r="C7231" t="s">
        <v>427</v>
      </c>
      <c r="D7231">
        <v>4</v>
      </c>
      <c r="E7231">
        <v>6360</v>
      </c>
      <c r="F7231">
        <v>1293300</v>
      </c>
      <c r="G7231" s="1">
        <f t="shared" si="112"/>
        <v>129.33000000000001</v>
      </c>
    </row>
    <row r="7232" spans="1:7" x14ac:dyDescent="0.35">
      <c r="A7232" t="s">
        <v>1713</v>
      </c>
      <c r="B7232" t="s">
        <v>1707</v>
      </c>
      <c r="C7232" t="s">
        <v>427</v>
      </c>
      <c r="D7232">
        <v>4</v>
      </c>
      <c r="E7232">
        <v>6910.5318710000001</v>
      </c>
      <c r="F7232">
        <v>1401896.1211639999</v>
      </c>
      <c r="G7232" s="1">
        <f t="shared" si="112"/>
        <v>140.18961211639999</v>
      </c>
    </row>
    <row r="7233" spans="1:7" x14ac:dyDescent="0.35">
      <c r="A7233" t="s">
        <v>1713</v>
      </c>
      <c r="B7233" t="s">
        <v>1707</v>
      </c>
      <c r="C7233" t="s">
        <v>427</v>
      </c>
      <c r="D7233">
        <v>5</v>
      </c>
      <c r="E7233">
        <v>131321.549986</v>
      </c>
      <c r="F7233">
        <v>383498712.724024</v>
      </c>
      <c r="G7233" s="1">
        <f t="shared" si="112"/>
        <v>38349.871272402401</v>
      </c>
    </row>
    <row r="7234" spans="1:7" x14ac:dyDescent="0.35">
      <c r="A7234" t="s">
        <v>66</v>
      </c>
      <c r="B7234" t="s">
        <v>1435</v>
      </c>
      <c r="C7234" t="s">
        <v>417</v>
      </c>
      <c r="D7234">
        <v>5</v>
      </c>
      <c r="E7234">
        <v>38560.918915000002</v>
      </c>
      <c r="F7234">
        <v>34074333.120821998</v>
      </c>
      <c r="G7234" s="1">
        <f t="shared" si="112"/>
        <v>3407.4333120821998</v>
      </c>
    </row>
    <row r="7235" spans="1:7" x14ac:dyDescent="0.35">
      <c r="A7235" t="s">
        <v>1500</v>
      </c>
      <c r="B7235" t="s">
        <v>1394</v>
      </c>
      <c r="C7235" t="s">
        <v>417</v>
      </c>
      <c r="D7235">
        <v>5</v>
      </c>
      <c r="E7235">
        <v>87476.189660000004</v>
      </c>
      <c r="F7235">
        <v>46663563.596238002</v>
      </c>
      <c r="G7235" s="1">
        <f t="shared" ref="G7235:G7298" si="113">+F7235/10000</f>
        <v>4666.3563596238</v>
      </c>
    </row>
    <row r="7236" spans="1:7" x14ac:dyDescent="0.35">
      <c r="A7236" t="s">
        <v>1501</v>
      </c>
      <c r="B7236" t="s">
        <v>1435</v>
      </c>
      <c r="C7236" t="s">
        <v>417</v>
      </c>
      <c r="D7236">
        <v>4</v>
      </c>
      <c r="E7236">
        <v>120</v>
      </c>
      <c r="F7236">
        <v>900</v>
      </c>
      <c r="G7236" s="1">
        <f t="shared" si="113"/>
        <v>0.09</v>
      </c>
    </row>
    <row r="7237" spans="1:7" x14ac:dyDescent="0.35">
      <c r="A7237" t="s">
        <v>1501</v>
      </c>
      <c r="B7237" t="s">
        <v>1435</v>
      </c>
      <c r="C7237" t="s">
        <v>417</v>
      </c>
      <c r="D7237">
        <v>4</v>
      </c>
      <c r="E7237">
        <v>11975.912281999999</v>
      </c>
      <c r="F7237">
        <v>565117.48557699996</v>
      </c>
      <c r="G7237" s="1">
        <f t="shared" si="113"/>
        <v>56.511748557699995</v>
      </c>
    </row>
    <row r="7238" spans="1:7" x14ac:dyDescent="0.35">
      <c r="A7238" t="s">
        <v>1501</v>
      </c>
      <c r="B7238" t="s">
        <v>1435</v>
      </c>
      <c r="C7238" t="s">
        <v>417</v>
      </c>
      <c r="D7238">
        <v>4</v>
      </c>
      <c r="E7238">
        <v>7380</v>
      </c>
      <c r="F7238">
        <v>521100</v>
      </c>
      <c r="G7238" s="1">
        <f t="shared" si="113"/>
        <v>52.11</v>
      </c>
    </row>
    <row r="7239" spans="1:7" x14ac:dyDescent="0.35">
      <c r="A7239" t="s">
        <v>1501</v>
      </c>
      <c r="B7239" t="s">
        <v>1435</v>
      </c>
      <c r="C7239" t="s">
        <v>417</v>
      </c>
      <c r="D7239">
        <v>4</v>
      </c>
      <c r="E7239">
        <v>15124.180711000001</v>
      </c>
      <c r="F7239">
        <v>2587458.0944300001</v>
      </c>
      <c r="G7239" s="1">
        <f t="shared" si="113"/>
        <v>258.74580944299998</v>
      </c>
    </row>
    <row r="7240" spans="1:7" x14ac:dyDescent="0.35">
      <c r="A7240" t="s">
        <v>1501</v>
      </c>
      <c r="B7240" t="s">
        <v>1435</v>
      </c>
      <c r="C7240" t="s">
        <v>417</v>
      </c>
      <c r="D7240">
        <v>4</v>
      </c>
      <c r="E7240">
        <v>780</v>
      </c>
      <c r="F7240">
        <v>18900</v>
      </c>
      <c r="G7240" s="1">
        <f t="shared" si="113"/>
        <v>1.89</v>
      </c>
    </row>
    <row r="7241" spans="1:7" x14ac:dyDescent="0.35">
      <c r="A7241" t="s">
        <v>1501</v>
      </c>
      <c r="B7241" t="s">
        <v>1435</v>
      </c>
      <c r="C7241" t="s">
        <v>417</v>
      </c>
      <c r="D7241">
        <v>4</v>
      </c>
      <c r="E7241">
        <v>2160</v>
      </c>
      <c r="F7241">
        <v>90900</v>
      </c>
      <c r="G7241" s="1">
        <f t="shared" si="113"/>
        <v>9.09</v>
      </c>
    </row>
    <row r="7242" spans="1:7" x14ac:dyDescent="0.35">
      <c r="A7242" t="s">
        <v>1501</v>
      </c>
      <c r="B7242" t="s">
        <v>1435</v>
      </c>
      <c r="C7242" t="s">
        <v>417</v>
      </c>
      <c r="D7242">
        <v>4</v>
      </c>
      <c r="E7242">
        <v>120</v>
      </c>
      <c r="F7242">
        <v>900</v>
      </c>
      <c r="G7242" s="1">
        <f t="shared" si="113"/>
        <v>0.09</v>
      </c>
    </row>
    <row r="7243" spans="1:7" x14ac:dyDescent="0.35">
      <c r="A7243" t="s">
        <v>1501</v>
      </c>
      <c r="B7243" t="s">
        <v>1435</v>
      </c>
      <c r="C7243" t="s">
        <v>417</v>
      </c>
      <c r="D7243">
        <v>4</v>
      </c>
      <c r="E7243">
        <v>120</v>
      </c>
      <c r="F7243">
        <v>900</v>
      </c>
      <c r="G7243" s="1">
        <f t="shared" si="113"/>
        <v>0.09</v>
      </c>
    </row>
    <row r="7244" spans="1:7" x14ac:dyDescent="0.35">
      <c r="A7244" t="s">
        <v>1501</v>
      </c>
      <c r="B7244" t="s">
        <v>1435</v>
      </c>
      <c r="C7244" t="s">
        <v>417</v>
      </c>
      <c r="D7244">
        <v>5</v>
      </c>
      <c r="E7244">
        <v>87277.17916</v>
      </c>
      <c r="F7244">
        <v>52567556.176165998</v>
      </c>
      <c r="G7244" s="1">
        <f t="shared" si="113"/>
        <v>5256.7556176165999</v>
      </c>
    </row>
    <row r="7245" spans="1:7" x14ac:dyDescent="0.35">
      <c r="A7245" t="s">
        <v>1502</v>
      </c>
      <c r="B7245" t="s">
        <v>1394</v>
      </c>
      <c r="C7245" t="s">
        <v>417</v>
      </c>
      <c r="D7245">
        <v>5</v>
      </c>
      <c r="E7245">
        <v>73454.938527999999</v>
      </c>
      <c r="F7245">
        <v>61646964.06261</v>
      </c>
      <c r="G7245" s="1">
        <f t="shared" si="113"/>
        <v>6164.6964062610004</v>
      </c>
    </row>
    <row r="7246" spans="1:7" x14ac:dyDescent="0.35">
      <c r="A7246" t="s">
        <v>1503</v>
      </c>
      <c r="B7246" t="s">
        <v>419</v>
      </c>
      <c r="C7246" t="s">
        <v>417</v>
      </c>
      <c r="D7246">
        <v>5</v>
      </c>
      <c r="E7246">
        <v>53531.825653</v>
      </c>
      <c r="F7246">
        <v>67078757.208797999</v>
      </c>
      <c r="G7246" s="1">
        <f t="shared" si="113"/>
        <v>6707.8757208797997</v>
      </c>
    </row>
    <row r="7247" spans="1:7" x14ac:dyDescent="0.35">
      <c r="A7247" t="s">
        <v>1504</v>
      </c>
      <c r="B7247" t="s">
        <v>1435</v>
      </c>
      <c r="C7247" t="s">
        <v>417</v>
      </c>
      <c r="D7247">
        <v>4</v>
      </c>
      <c r="E7247">
        <v>319.232326</v>
      </c>
      <c r="F7247">
        <v>4218.9155129999999</v>
      </c>
      <c r="G7247" s="1">
        <f t="shared" si="113"/>
        <v>0.4218915513</v>
      </c>
    </row>
    <row r="7248" spans="1:7" x14ac:dyDescent="0.35">
      <c r="A7248" t="s">
        <v>1504</v>
      </c>
      <c r="B7248" t="s">
        <v>1435</v>
      </c>
      <c r="C7248" t="s">
        <v>417</v>
      </c>
      <c r="D7248">
        <v>4</v>
      </c>
      <c r="E7248">
        <v>420</v>
      </c>
      <c r="F7248">
        <v>10800</v>
      </c>
      <c r="G7248" s="1">
        <f t="shared" si="113"/>
        <v>1.08</v>
      </c>
    </row>
    <row r="7249" spans="1:7" x14ac:dyDescent="0.35">
      <c r="A7249" t="s">
        <v>1504</v>
      </c>
      <c r="B7249" t="s">
        <v>1435</v>
      </c>
      <c r="C7249" t="s">
        <v>417</v>
      </c>
      <c r="D7249">
        <v>5</v>
      </c>
      <c r="E7249">
        <v>120</v>
      </c>
      <c r="F7249">
        <v>900</v>
      </c>
      <c r="G7249" s="1">
        <f t="shared" si="113"/>
        <v>0.09</v>
      </c>
    </row>
    <row r="7250" spans="1:7" x14ac:dyDescent="0.35">
      <c r="A7250" t="s">
        <v>1504</v>
      </c>
      <c r="B7250" t="s">
        <v>1435</v>
      </c>
      <c r="C7250" t="s">
        <v>417</v>
      </c>
      <c r="D7250">
        <v>4</v>
      </c>
      <c r="E7250">
        <v>4860</v>
      </c>
      <c r="F7250">
        <v>497700</v>
      </c>
      <c r="G7250" s="1">
        <f t="shared" si="113"/>
        <v>49.77</v>
      </c>
    </row>
    <row r="7251" spans="1:7" x14ac:dyDescent="0.35">
      <c r="A7251" t="s">
        <v>1504</v>
      </c>
      <c r="B7251" t="s">
        <v>1435</v>
      </c>
      <c r="C7251" t="s">
        <v>417</v>
      </c>
      <c r="D7251">
        <v>4</v>
      </c>
      <c r="E7251">
        <v>15969.152555999999</v>
      </c>
      <c r="F7251">
        <v>3051874.2278689998</v>
      </c>
      <c r="G7251" s="1">
        <f t="shared" si="113"/>
        <v>305.18742278689996</v>
      </c>
    </row>
    <row r="7252" spans="1:7" x14ac:dyDescent="0.35">
      <c r="A7252" t="s">
        <v>1504</v>
      </c>
      <c r="B7252" t="s">
        <v>1435</v>
      </c>
      <c r="C7252" t="s">
        <v>417</v>
      </c>
      <c r="D7252">
        <v>4</v>
      </c>
      <c r="E7252">
        <v>120</v>
      </c>
      <c r="F7252">
        <v>900</v>
      </c>
      <c r="G7252" s="1">
        <f t="shared" si="113"/>
        <v>0.09</v>
      </c>
    </row>
    <row r="7253" spans="1:7" x14ac:dyDescent="0.35">
      <c r="A7253" t="s">
        <v>1504</v>
      </c>
      <c r="B7253" t="s">
        <v>1435</v>
      </c>
      <c r="C7253" t="s">
        <v>417</v>
      </c>
      <c r="D7253">
        <v>4</v>
      </c>
      <c r="E7253">
        <v>38940</v>
      </c>
      <c r="F7253">
        <v>18171000</v>
      </c>
      <c r="G7253" s="1">
        <f t="shared" si="113"/>
        <v>1817.1</v>
      </c>
    </row>
    <row r="7254" spans="1:7" x14ac:dyDescent="0.35">
      <c r="A7254" t="s">
        <v>1504</v>
      </c>
      <c r="B7254" t="s">
        <v>1435</v>
      </c>
      <c r="C7254" t="s">
        <v>417</v>
      </c>
      <c r="D7254">
        <v>4</v>
      </c>
      <c r="E7254">
        <v>9559.9377280000008</v>
      </c>
      <c r="F7254">
        <v>794080.50175499998</v>
      </c>
      <c r="G7254" s="1">
        <f t="shared" si="113"/>
        <v>79.408050175499994</v>
      </c>
    </row>
    <row r="7255" spans="1:7" x14ac:dyDescent="0.35">
      <c r="A7255" t="s">
        <v>1504</v>
      </c>
      <c r="B7255" t="s">
        <v>1435</v>
      </c>
      <c r="C7255" t="s">
        <v>417</v>
      </c>
      <c r="D7255">
        <v>5</v>
      </c>
      <c r="E7255">
        <v>154446.23667799999</v>
      </c>
      <c r="F7255">
        <v>210826601.36474699</v>
      </c>
      <c r="G7255" s="1">
        <f t="shared" si="113"/>
        <v>21082.6601364747</v>
      </c>
    </row>
    <row r="7256" spans="1:7" x14ac:dyDescent="0.35">
      <c r="A7256" t="s">
        <v>1714</v>
      </c>
      <c r="B7256" t="s">
        <v>1683</v>
      </c>
      <c r="C7256" t="s">
        <v>427</v>
      </c>
      <c r="D7256">
        <v>4</v>
      </c>
      <c r="E7256">
        <v>16268.641715</v>
      </c>
      <c r="F7256">
        <v>54014.618063000002</v>
      </c>
      <c r="G7256" s="1">
        <f t="shared" si="113"/>
        <v>5.4014618063000004</v>
      </c>
    </row>
    <row r="7257" spans="1:7" x14ac:dyDescent="0.35">
      <c r="A7257" t="s">
        <v>1714</v>
      </c>
      <c r="B7257" t="s">
        <v>1683</v>
      </c>
      <c r="C7257" t="s">
        <v>427</v>
      </c>
      <c r="D7257">
        <v>5</v>
      </c>
      <c r="E7257">
        <v>5100</v>
      </c>
      <c r="F7257">
        <v>192600</v>
      </c>
      <c r="G7257" s="1">
        <f t="shared" si="113"/>
        <v>19.260000000000002</v>
      </c>
    </row>
    <row r="7258" spans="1:7" x14ac:dyDescent="0.35">
      <c r="A7258" t="s">
        <v>1714</v>
      </c>
      <c r="B7258" t="s">
        <v>1683</v>
      </c>
      <c r="C7258" t="s">
        <v>427</v>
      </c>
      <c r="D7258">
        <v>5</v>
      </c>
      <c r="E7258">
        <v>20400</v>
      </c>
      <c r="F7258">
        <v>1101600</v>
      </c>
      <c r="G7258" s="1">
        <f t="shared" si="113"/>
        <v>110.16</v>
      </c>
    </row>
    <row r="7259" spans="1:7" x14ac:dyDescent="0.35">
      <c r="A7259" t="s">
        <v>1714</v>
      </c>
      <c r="B7259" t="s">
        <v>1683</v>
      </c>
      <c r="C7259" t="s">
        <v>427</v>
      </c>
      <c r="D7259">
        <v>5</v>
      </c>
      <c r="E7259">
        <v>7260</v>
      </c>
      <c r="F7259">
        <v>360000</v>
      </c>
      <c r="G7259" s="1">
        <f t="shared" si="113"/>
        <v>36</v>
      </c>
    </row>
    <row r="7260" spans="1:7" x14ac:dyDescent="0.35">
      <c r="A7260" t="s">
        <v>1714</v>
      </c>
      <c r="B7260" t="s">
        <v>1683</v>
      </c>
      <c r="C7260" t="s">
        <v>427</v>
      </c>
      <c r="D7260">
        <v>5</v>
      </c>
      <c r="E7260">
        <v>30540</v>
      </c>
      <c r="F7260">
        <v>1647900</v>
      </c>
      <c r="G7260" s="1">
        <f t="shared" si="113"/>
        <v>164.79</v>
      </c>
    </row>
    <row r="7261" spans="1:7" x14ac:dyDescent="0.35">
      <c r="A7261" t="s">
        <v>1714</v>
      </c>
      <c r="B7261" t="s">
        <v>1683</v>
      </c>
      <c r="C7261" t="s">
        <v>427</v>
      </c>
      <c r="D7261">
        <v>4</v>
      </c>
      <c r="E7261">
        <v>10140</v>
      </c>
      <c r="F7261">
        <v>346500</v>
      </c>
      <c r="G7261" s="1">
        <f t="shared" si="113"/>
        <v>34.65</v>
      </c>
    </row>
    <row r="7262" spans="1:7" x14ac:dyDescent="0.35">
      <c r="A7262" t="s">
        <v>1714</v>
      </c>
      <c r="B7262" t="s">
        <v>1683</v>
      </c>
      <c r="C7262" t="s">
        <v>427</v>
      </c>
      <c r="D7262">
        <v>4</v>
      </c>
      <c r="E7262">
        <v>6840</v>
      </c>
      <c r="F7262">
        <v>179100</v>
      </c>
      <c r="G7262" s="1">
        <f t="shared" si="113"/>
        <v>17.91</v>
      </c>
    </row>
    <row r="7263" spans="1:7" x14ac:dyDescent="0.35">
      <c r="A7263" t="s">
        <v>1714</v>
      </c>
      <c r="B7263" t="s">
        <v>1683</v>
      </c>
      <c r="C7263" t="s">
        <v>427</v>
      </c>
      <c r="D7263">
        <v>4</v>
      </c>
      <c r="E7263">
        <v>3240</v>
      </c>
      <c r="F7263">
        <v>100800</v>
      </c>
      <c r="G7263" s="1">
        <f t="shared" si="113"/>
        <v>10.08</v>
      </c>
    </row>
    <row r="7264" spans="1:7" x14ac:dyDescent="0.35">
      <c r="A7264" t="s">
        <v>1714</v>
      </c>
      <c r="B7264" t="s">
        <v>1683</v>
      </c>
      <c r="C7264" t="s">
        <v>427</v>
      </c>
      <c r="D7264">
        <v>5</v>
      </c>
      <c r="E7264">
        <v>48720</v>
      </c>
      <c r="F7264">
        <v>3807000</v>
      </c>
      <c r="G7264" s="1">
        <f t="shared" si="113"/>
        <v>380.7</v>
      </c>
    </row>
    <row r="7265" spans="1:7" x14ac:dyDescent="0.35">
      <c r="A7265" t="s">
        <v>1714</v>
      </c>
      <c r="B7265" t="s">
        <v>1683</v>
      </c>
      <c r="C7265" t="s">
        <v>427</v>
      </c>
      <c r="D7265">
        <v>5</v>
      </c>
      <c r="E7265">
        <v>3480</v>
      </c>
      <c r="F7265">
        <v>180000</v>
      </c>
      <c r="G7265" s="1">
        <f t="shared" si="113"/>
        <v>18</v>
      </c>
    </row>
    <row r="7266" spans="1:7" x14ac:dyDescent="0.35">
      <c r="A7266" t="s">
        <v>1714</v>
      </c>
      <c r="B7266" t="s">
        <v>1683</v>
      </c>
      <c r="C7266" t="s">
        <v>427</v>
      </c>
      <c r="D7266">
        <v>5</v>
      </c>
      <c r="E7266">
        <v>7920</v>
      </c>
      <c r="F7266">
        <v>495000</v>
      </c>
      <c r="G7266" s="1">
        <f t="shared" si="113"/>
        <v>49.5</v>
      </c>
    </row>
    <row r="7267" spans="1:7" x14ac:dyDescent="0.35">
      <c r="A7267" t="s">
        <v>1714</v>
      </c>
      <c r="B7267" t="s">
        <v>1683</v>
      </c>
      <c r="C7267" t="s">
        <v>427</v>
      </c>
      <c r="D7267">
        <v>5</v>
      </c>
      <c r="E7267">
        <v>3600</v>
      </c>
      <c r="F7267">
        <v>136800</v>
      </c>
      <c r="G7267" s="1">
        <f t="shared" si="113"/>
        <v>13.68</v>
      </c>
    </row>
    <row r="7268" spans="1:7" x14ac:dyDescent="0.35">
      <c r="A7268" t="s">
        <v>1714</v>
      </c>
      <c r="B7268" t="s">
        <v>1683</v>
      </c>
      <c r="C7268" t="s">
        <v>427</v>
      </c>
      <c r="D7268">
        <v>5</v>
      </c>
      <c r="E7268">
        <v>2820</v>
      </c>
      <c r="F7268">
        <v>110700</v>
      </c>
      <c r="G7268" s="1">
        <f t="shared" si="113"/>
        <v>11.07</v>
      </c>
    </row>
    <row r="7269" spans="1:7" x14ac:dyDescent="0.35">
      <c r="A7269" t="s">
        <v>1714</v>
      </c>
      <c r="B7269" t="s">
        <v>1683</v>
      </c>
      <c r="C7269" t="s">
        <v>427</v>
      </c>
      <c r="D7269">
        <v>5</v>
      </c>
      <c r="E7269">
        <v>4020</v>
      </c>
      <c r="F7269">
        <v>191700</v>
      </c>
      <c r="G7269" s="1">
        <f t="shared" si="113"/>
        <v>19.170000000000002</v>
      </c>
    </row>
    <row r="7270" spans="1:7" x14ac:dyDescent="0.35">
      <c r="A7270" t="s">
        <v>1714</v>
      </c>
      <c r="B7270" t="s">
        <v>1683</v>
      </c>
      <c r="C7270" t="s">
        <v>427</v>
      </c>
      <c r="D7270">
        <v>5</v>
      </c>
      <c r="E7270">
        <v>4740</v>
      </c>
      <c r="F7270">
        <v>145800</v>
      </c>
      <c r="G7270" s="1">
        <f t="shared" si="113"/>
        <v>14.58</v>
      </c>
    </row>
    <row r="7271" spans="1:7" x14ac:dyDescent="0.35">
      <c r="A7271" t="s">
        <v>1714</v>
      </c>
      <c r="B7271" t="s">
        <v>1683</v>
      </c>
      <c r="C7271" t="s">
        <v>427</v>
      </c>
      <c r="D7271">
        <v>5</v>
      </c>
      <c r="E7271">
        <v>14880</v>
      </c>
      <c r="F7271">
        <v>928800</v>
      </c>
      <c r="G7271" s="1">
        <f t="shared" si="113"/>
        <v>92.88</v>
      </c>
    </row>
    <row r="7272" spans="1:7" x14ac:dyDescent="0.35">
      <c r="A7272" t="s">
        <v>1714</v>
      </c>
      <c r="B7272" t="s">
        <v>1683</v>
      </c>
      <c r="C7272" t="s">
        <v>427</v>
      </c>
      <c r="D7272">
        <v>5</v>
      </c>
      <c r="E7272">
        <v>79020</v>
      </c>
      <c r="F7272">
        <v>25159500</v>
      </c>
      <c r="G7272" s="1">
        <f t="shared" si="113"/>
        <v>2515.9499999999998</v>
      </c>
    </row>
    <row r="7273" spans="1:7" x14ac:dyDescent="0.35">
      <c r="A7273" t="s">
        <v>1714</v>
      </c>
      <c r="B7273" t="s">
        <v>1683</v>
      </c>
      <c r="C7273" t="s">
        <v>427</v>
      </c>
      <c r="D7273">
        <v>4</v>
      </c>
      <c r="E7273">
        <v>120</v>
      </c>
      <c r="F7273">
        <v>900</v>
      </c>
      <c r="G7273" s="1">
        <f t="shared" si="113"/>
        <v>0.09</v>
      </c>
    </row>
    <row r="7274" spans="1:7" x14ac:dyDescent="0.35">
      <c r="A7274" t="s">
        <v>1714</v>
      </c>
      <c r="B7274" t="s">
        <v>1683</v>
      </c>
      <c r="C7274" t="s">
        <v>427</v>
      </c>
      <c r="D7274">
        <v>5</v>
      </c>
      <c r="E7274">
        <v>12240</v>
      </c>
      <c r="F7274">
        <v>557100</v>
      </c>
      <c r="G7274" s="1">
        <f t="shared" si="113"/>
        <v>55.71</v>
      </c>
    </row>
    <row r="7275" spans="1:7" x14ac:dyDescent="0.35">
      <c r="A7275" t="s">
        <v>1714</v>
      </c>
      <c r="B7275" t="s">
        <v>1683</v>
      </c>
      <c r="C7275" t="s">
        <v>427</v>
      </c>
      <c r="D7275">
        <v>4</v>
      </c>
      <c r="E7275">
        <v>11940</v>
      </c>
      <c r="F7275">
        <v>709200</v>
      </c>
      <c r="G7275" s="1">
        <f t="shared" si="113"/>
        <v>70.92</v>
      </c>
    </row>
    <row r="7276" spans="1:7" x14ac:dyDescent="0.35">
      <c r="A7276" t="s">
        <v>1714</v>
      </c>
      <c r="B7276" t="s">
        <v>1683</v>
      </c>
      <c r="C7276" t="s">
        <v>427</v>
      </c>
      <c r="D7276">
        <v>4</v>
      </c>
      <c r="E7276">
        <v>11460</v>
      </c>
      <c r="F7276">
        <v>541800</v>
      </c>
      <c r="G7276" s="1">
        <f t="shared" si="113"/>
        <v>54.18</v>
      </c>
    </row>
    <row r="7277" spans="1:7" x14ac:dyDescent="0.35">
      <c r="A7277" t="s">
        <v>1714</v>
      </c>
      <c r="B7277" t="s">
        <v>1683</v>
      </c>
      <c r="C7277" t="s">
        <v>427</v>
      </c>
      <c r="D7277">
        <v>4</v>
      </c>
      <c r="E7277">
        <v>9240</v>
      </c>
      <c r="F7277">
        <v>540000</v>
      </c>
      <c r="G7277" s="1">
        <f t="shared" si="113"/>
        <v>54</v>
      </c>
    </row>
    <row r="7278" spans="1:7" x14ac:dyDescent="0.35">
      <c r="A7278" t="s">
        <v>1714</v>
      </c>
      <c r="B7278" t="s">
        <v>1683</v>
      </c>
      <c r="C7278" t="s">
        <v>427</v>
      </c>
      <c r="D7278">
        <v>5</v>
      </c>
      <c r="E7278">
        <v>2100</v>
      </c>
      <c r="F7278">
        <v>119700</v>
      </c>
      <c r="G7278" s="1">
        <f t="shared" si="113"/>
        <v>11.97</v>
      </c>
    </row>
    <row r="7279" spans="1:7" x14ac:dyDescent="0.35">
      <c r="A7279" t="s">
        <v>1714</v>
      </c>
      <c r="B7279" t="s">
        <v>1683</v>
      </c>
      <c r="C7279" t="s">
        <v>427</v>
      </c>
      <c r="D7279">
        <v>4</v>
      </c>
      <c r="E7279">
        <v>454740.79021100001</v>
      </c>
      <c r="F7279">
        <v>515564053.790627</v>
      </c>
      <c r="G7279" s="1">
        <f t="shared" si="113"/>
        <v>51556.4053790627</v>
      </c>
    </row>
    <row r="7280" spans="1:7" x14ac:dyDescent="0.35">
      <c r="A7280" t="s">
        <v>1714</v>
      </c>
      <c r="B7280" t="s">
        <v>1683</v>
      </c>
      <c r="C7280" t="s">
        <v>427</v>
      </c>
      <c r="D7280">
        <v>5</v>
      </c>
      <c r="E7280">
        <v>199102.64479300001</v>
      </c>
      <c r="F7280">
        <v>91940781.711129993</v>
      </c>
      <c r="G7280" s="1">
        <f t="shared" si="113"/>
        <v>9194.0781711129985</v>
      </c>
    </row>
    <row r="7281" spans="1:7" x14ac:dyDescent="0.35">
      <c r="A7281" t="s">
        <v>1506</v>
      </c>
      <c r="B7281" t="s">
        <v>1435</v>
      </c>
      <c r="C7281" t="s">
        <v>417</v>
      </c>
      <c r="D7281">
        <v>4</v>
      </c>
      <c r="E7281">
        <v>3163.156082</v>
      </c>
      <c r="F7281">
        <v>147682.51442299999</v>
      </c>
      <c r="G7281" s="1">
        <f t="shared" si="113"/>
        <v>14.768251442299999</v>
      </c>
    </row>
    <row r="7282" spans="1:7" x14ac:dyDescent="0.35">
      <c r="A7282" t="s">
        <v>1506</v>
      </c>
      <c r="B7282" t="s">
        <v>1435</v>
      </c>
      <c r="C7282" t="s">
        <v>417</v>
      </c>
      <c r="D7282">
        <v>4</v>
      </c>
      <c r="E7282">
        <v>2119.3007849999999</v>
      </c>
      <c r="F7282">
        <v>77722.990057000003</v>
      </c>
      <c r="G7282" s="1">
        <f t="shared" si="113"/>
        <v>7.7722990056999999</v>
      </c>
    </row>
    <row r="7283" spans="1:7" x14ac:dyDescent="0.35">
      <c r="A7283" t="s">
        <v>1506</v>
      </c>
      <c r="B7283" t="s">
        <v>1435</v>
      </c>
      <c r="C7283" t="s">
        <v>417</v>
      </c>
      <c r="D7283">
        <v>5</v>
      </c>
      <c r="E7283">
        <v>77990.027451000002</v>
      </c>
      <c r="F7283">
        <v>146096246.124356</v>
      </c>
      <c r="G7283" s="1">
        <f t="shared" si="113"/>
        <v>14609.6246124356</v>
      </c>
    </row>
    <row r="7284" spans="1:7" x14ac:dyDescent="0.35">
      <c r="A7284" t="s">
        <v>1715</v>
      </c>
      <c r="B7284" t="s">
        <v>427</v>
      </c>
      <c r="C7284" t="s">
        <v>427</v>
      </c>
      <c r="D7284">
        <v>3</v>
      </c>
      <c r="E7284">
        <v>123.75131500000001</v>
      </c>
      <c r="F7284">
        <v>568.30635800000005</v>
      </c>
      <c r="G7284" s="1">
        <f t="shared" si="113"/>
        <v>5.6830635800000001E-2</v>
      </c>
    </row>
    <row r="7285" spans="1:7" x14ac:dyDescent="0.35">
      <c r="A7285" t="s">
        <v>1715</v>
      </c>
      <c r="B7285" t="s">
        <v>427</v>
      </c>
      <c r="C7285" t="s">
        <v>427</v>
      </c>
      <c r="D7285">
        <v>3</v>
      </c>
      <c r="E7285">
        <v>111351.249675</v>
      </c>
      <c r="F7285">
        <v>360690.42775099998</v>
      </c>
      <c r="G7285" s="1">
        <f t="shared" si="113"/>
        <v>36.069042775100002</v>
      </c>
    </row>
    <row r="7286" spans="1:7" x14ac:dyDescent="0.35">
      <c r="A7286" t="s">
        <v>1715</v>
      </c>
      <c r="B7286" t="s">
        <v>427</v>
      </c>
      <c r="C7286" t="s">
        <v>427</v>
      </c>
      <c r="D7286">
        <v>3</v>
      </c>
      <c r="E7286">
        <v>222396.68725300001</v>
      </c>
      <c r="F7286">
        <v>989807610.35597098</v>
      </c>
      <c r="G7286" s="1">
        <f t="shared" si="113"/>
        <v>98980.761035597097</v>
      </c>
    </row>
    <row r="7287" spans="1:7" x14ac:dyDescent="0.35">
      <c r="A7287" t="s">
        <v>273</v>
      </c>
      <c r="B7287" t="s">
        <v>1445</v>
      </c>
      <c r="C7287" t="s">
        <v>417</v>
      </c>
      <c r="D7287">
        <v>4</v>
      </c>
      <c r="E7287">
        <v>4744.9139919999998</v>
      </c>
      <c r="F7287">
        <v>340588.860865</v>
      </c>
      <c r="G7287" s="1">
        <f t="shared" si="113"/>
        <v>34.058886086500003</v>
      </c>
    </row>
    <row r="7288" spans="1:7" x14ac:dyDescent="0.35">
      <c r="A7288" t="s">
        <v>273</v>
      </c>
      <c r="B7288" t="s">
        <v>1445</v>
      </c>
      <c r="C7288" t="s">
        <v>417</v>
      </c>
      <c r="D7288">
        <v>4</v>
      </c>
      <c r="E7288">
        <v>1520.643646</v>
      </c>
      <c r="F7288">
        <v>68406.824177999995</v>
      </c>
      <c r="G7288" s="1">
        <f t="shared" si="113"/>
        <v>6.8406824177999992</v>
      </c>
    </row>
    <row r="7289" spans="1:7" x14ac:dyDescent="0.35">
      <c r="A7289" t="s">
        <v>273</v>
      </c>
      <c r="B7289" t="s">
        <v>1445</v>
      </c>
      <c r="C7289" t="s">
        <v>417</v>
      </c>
      <c r="D7289">
        <v>4</v>
      </c>
      <c r="E7289">
        <v>114.434954</v>
      </c>
      <c r="F7289">
        <v>854.85530100000005</v>
      </c>
      <c r="G7289" s="1">
        <f t="shared" si="113"/>
        <v>8.5485530100000012E-2</v>
      </c>
    </row>
    <row r="7290" spans="1:7" x14ac:dyDescent="0.35">
      <c r="A7290" t="s">
        <v>273</v>
      </c>
      <c r="B7290" t="s">
        <v>1445</v>
      </c>
      <c r="C7290" t="s">
        <v>417</v>
      </c>
      <c r="D7290">
        <v>4</v>
      </c>
      <c r="E7290">
        <v>389.30307399999998</v>
      </c>
      <c r="F7290">
        <v>4938.710709</v>
      </c>
      <c r="G7290" s="1">
        <f t="shared" si="113"/>
        <v>0.49387107089999999</v>
      </c>
    </row>
    <row r="7291" spans="1:7" x14ac:dyDescent="0.35">
      <c r="A7291" t="s">
        <v>273</v>
      </c>
      <c r="B7291" t="s">
        <v>1445</v>
      </c>
      <c r="C7291" t="s">
        <v>417</v>
      </c>
      <c r="D7291">
        <v>4</v>
      </c>
      <c r="E7291">
        <v>224.31738799999999</v>
      </c>
      <c r="F7291">
        <v>2457.551719</v>
      </c>
      <c r="G7291" s="1">
        <f t="shared" si="113"/>
        <v>0.24575517190000001</v>
      </c>
    </row>
    <row r="7292" spans="1:7" x14ac:dyDescent="0.35">
      <c r="A7292" t="s">
        <v>273</v>
      </c>
      <c r="B7292" t="s">
        <v>1445</v>
      </c>
      <c r="C7292" t="s">
        <v>417</v>
      </c>
      <c r="D7292">
        <v>4</v>
      </c>
      <c r="E7292">
        <v>1572.748926</v>
      </c>
      <c r="F7292">
        <v>43430.605293000001</v>
      </c>
      <c r="G7292" s="1">
        <f t="shared" si="113"/>
        <v>4.3430605292999998</v>
      </c>
    </row>
    <row r="7293" spans="1:7" x14ac:dyDescent="0.35">
      <c r="A7293" t="s">
        <v>273</v>
      </c>
      <c r="B7293" t="s">
        <v>1445</v>
      </c>
      <c r="C7293" t="s">
        <v>417</v>
      </c>
      <c r="D7293">
        <v>4</v>
      </c>
      <c r="E7293">
        <v>2454.1404419999999</v>
      </c>
      <c r="F7293">
        <v>98666.833423000004</v>
      </c>
      <c r="G7293" s="1">
        <f t="shared" si="113"/>
        <v>9.8666833423</v>
      </c>
    </row>
    <row r="7294" spans="1:7" x14ac:dyDescent="0.35">
      <c r="A7294" t="s">
        <v>273</v>
      </c>
      <c r="B7294" t="s">
        <v>1445</v>
      </c>
      <c r="C7294" t="s">
        <v>417</v>
      </c>
      <c r="D7294">
        <v>4</v>
      </c>
      <c r="E7294">
        <v>3307.556728</v>
      </c>
      <c r="F7294">
        <v>358149.94731800002</v>
      </c>
      <c r="G7294" s="1">
        <f t="shared" si="113"/>
        <v>35.814994731799999</v>
      </c>
    </row>
    <row r="7295" spans="1:7" x14ac:dyDescent="0.35">
      <c r="A7295" t="s">
        <v>273</v>
      </c>
      <c r="B7295" t="s">
        <v>1445</v>
      </c>
      <c r="C7295" t="s">
        <v>417</v>
      </c>
      <c r="D7295">
        <v>5</v>
      </c>
      <c r="E7295">
        <v>120</v>
      </c>
      <c r="F7295">
        <v>900</v>
      </c>
      <c r="G7295" s="1">
        <f t="shared" si="113"/>
        <v>0.09</v>
      </c>
    </row>
    <row r="7296" spans="1:7" x14ac:dyDescent="0.35">
      <c r="A7296" t="s">
        <v>273</v>
      </c>
      <c r="B7296" t="s">
        <v>1445</v>
      </c>
      <c r="C7296" t="s">
        <v>417</v>
      </c>
      <c r="D7296">
        <v>5</v>
      </c>
      <c r="E7296">
        <v>120</v>
      </c>
      <c r="F7296">
        <v>900</v>
      </c>
      <c r="G7296" s="1">
        <f t="shared" si="113"/>
        <v>0.09</v>
      </c>
    </row>
    <row r="7297" spans="1:7" x14ac:dyDescent="0.35">
      <c r="A7297" t="s">
        <v>273</v>
      </c>
      <c r="B7297" t="s">
        <v>1445</v>
      </c>
      <c r="C7297" t="s">
        <v>417</v>
      </c>
      <c r="D7297">
        <v>5</v>
      </c>
      <c r="E7297">
        <v>120</v>
      </c>
      <c r="F7297">
        <v>900</v>
      </c>
      <c r="G7297" s="1">
        <f t="shared" si="113"/>
        <v>0.09</v>
      </c>
    </row>
    <row r="7298" spans="1:7" x14ac:dyDescent="0.35">
      <c r="A7298" t="s">
        <v>273</v>
      </c>
      <c r="B7298" t="s">
        <v>1445</v>
      </c>
      <c r="C7298" t="s">
        <v>417</v>
      </c>
      <c r="D7298">
        <v>5</v>
      </c>
      <c r="E7298">
        <v>120</v>
      </c>
      <c r="F7298">
        <v>900</v>
      </c>
      <c r="G7298" s="1">
        <f t="shared" si="113"/>
        <v>0.09</v>
      </c>
    </row>
    <row r="7299" spans="1:7" x14ac:dyDescent="0.35">
      <c r="A7299" t="s">
        <v>273</v>
      </c>
      <c r="B7299" t="s">
        <v>1445</v>
      </c>
      <c r="C7299" t="s">
        <v>417</v>
      </c>
      <c r="D7299">
        <v>5</v>
      </c>
      <c r="E7299">
        <v>5640</v>
      </c>
      <c r="F7299">
        <v>368100</v>
      </c>
      <c r="G7299" s="1">
        <f t="shared" ref="G7299:G7362" si="114">+F7299/10000</f>
        <v>36.81</v>
      </c>
    </row>
    <row r="7300" spans="1:7" x14ac:dyDescent="0.35">
      <c r="A7300" t="s">
        <v>273</v>
      </c>
      <c r="B7300" t="s">
        <v>1445</v>
      </c>
      <c r="C7300" t="s">
        <v>417</v>
      </c>
      <c r="D7300">
        <v>5</v>
      </c>
      <c r="E7300">
        <v>2111.1052709999999</v>
      </c>
      <c r="F7300">
        <v>74143.539361999996</v>
      </c>
      <c r="G7300" s="1">
        <f t="shared" si="114"/>
        <v>7.4143539361999995</v>
      </c>
    </row>
    <row r="7301" spans="1:7" x14ac:dyDescent="0.35">
      <c r="A7301" t="s">
        <v>273</v>
      </c>
      <c r="B7301" t="s">
        <v>1445</v>
      </c>
      <c r="C7301" t="s">
        <v>417</v>
      </c>
      <c r="D7301">
        <v>5</v>
      </c>
      <c r="E7301">
        <v>5460</v>
      </c>
      <c r="F7301">
        <v>378000</v>
      </c>
      <c r="G7301" s="1">
        <f t="shared" si="114"/>
        <v>37.799999999999997</v>
      </c>
    </row>
    <row r="7302" spans="1:7" x14ac:dyDescent="0.35">
      <c r="A7302" t="s">
        <v>273</v>
      </c>
      <c r="B7302" t="s">
        <v>1445</v>
      </c>
      <c r="C7302" t="s">
        <v>417</v>
      </c>
      <c r="D7302">
        <v>4</v>
      </c>
      <c r="E7302">
        <v>120</v>
      </c>
      <c r="F7302">
        <v>900</v>
      </c>
      <c r="G7302" s="1">
        <f t="shared" si="114"/>
        <v>0.09</v>
      </c>
    </row>
    <row r="7303" spans="1:7" x14ac:dyDescent="0.35">
      <c r="A7303" t="s">
        <v>273</v>
      </c>
      <c r="B7303" t="s">
        <v>1445</v>
      </c>
      <c r="C7303" t="s">
        <v>417</v>
      </c>
      <c r="D7303">
        <v>4</v>
      </c>
      <c r="E7303">
        <v>1200</v>
      </c>
      <c r="F7303">
        <v>24300</v>
      </c>
      <c r="G7303" s="1">
        <f t="shared" si="114"/>
        <v>2.4300000000000002</v>
      </c>
    </row>
    <row r="7304" spans="1:7" x14ac:dyDescent="0.35">
      <c r="A7304" t="s">
        <v>273</v>
      </c>
      <c r="B7304" t="s">
        <v>1445</v>
      </c>
      <c r="C7304" t="s">
        <v>417</v>
      </c>
      <c r="D7304">
        <v>5</v>
      </c>
      <c r="E7304">
        <v>8940</v>
      </c>
      <c r="F7304">
        <v>476100</v>
      </c>
      <c r="G7304" s="1">
        <f t="shared" si="114"/>
        <v>47.61</v>
      </c>
    </row>
    <row r="7305" spans="1:7" x14ac:dyDescent="0.35">
      <c r="A7305" t="s">
        <v>273</v>
      </c>
      <c r="B7305" t="s">
        <v>1445</v>
      </c>
      <c r="C7305" t="s">
        <v>417</v>
      </c>
      <c r="D7305">
        <v>4</v>
      </c>
      <c r="E7305">
        <v>1620</v>
      </c>
      <c r="F7305">
        <v>98100</v>
      </c>
      <c r="G7305" s="1">
        <f t="shared" si="114"/>
        <v>9.81</v>
      </c>
    </row>
    <row r="7306" spans="1:7" x14ac:dyDescent="0.35">
      <c r="A7306" t="s">
        <v>273</v>
      </c>
      <c r="B7306" t="s">
        <v>1445</v>
      </c>
      <c r="C7306" t="s">
        <v>417</v>
      </c>
      <c r="D7306">
        <v>4</v>
      </c>
      <c r="E7306">
        <v>120</v>
      </c>
      <c r="F7306">
        <v>900</v>
      </c>
      <c r="G7306" s="1">
        <f t="shared" si="114"/>
        <v>0.09</v>
      </c>
    </row>
    <row r="7307" spans="1:7" x14ac:dyDescent="0.35">
      <c r="A7307" t="s">
        <v>273</v>
      </c>
      <c r="B7307" t="s">
        <v>1445</v>
      </c>
      <c r="C7307" t="s">
        <v>417</v>
      </c>
      <c r="D7307">
        <v>5</v>
      </c>
      <c r="E7307">
        <v>3000</v>
      </c>
      <c r="F7307">
        <v>156600</v>
      </c>
      <c r="G7307" s="1">
        <f t="shared" si="114"/>
        <v>15.66</v>
      </c>
    </row>
    <row r="7308" spans="1:7" x14ac:dyDescent="0.35">
      <c r="A7308" t="s">
        <v>273</v>
      </c>
      <c r="B7308" t="s">
        <v>1445</v>
      </c>
      <c r="C7308" t="s">
        <v>417</v>
      </c>
      <c r="D7308">
        <v>5</v>
      </c>
      <c r="E7308">
        <v>4440</v>
      </c>
      <c r="F7308">
        <v>162000</v>
      </c>
      <c r="G7308" s="1">
        <f t="shared" si="114"/>
        <v>16.2</v>
      </c>
    </row>
    <row r="7309" spans="1:7" x14ac:dyDescent="0.35">
      <c r="A7309" t="s">
        <v>273</v>
      </c>
      <c r="B7309" t="s">
        <v>1445</v>
      </c>
      <c r="C7309" t="s">
        <v>417</v>
      </c>
      <c r="D7309">
        <v>4</v>
      </c>
      <c r="E7309">
        <v>3000</v>
      </c>
      <c r="F7309">
        <v>126000</v>
      </c>
      <c r="G7309" s="1">
        <f t="shared" si="114"/>
        <v>12.6</v>
      </c>
    </row>
    <row r="7310" spans="1:7" x14ac:dyDescent="0.35">
      <c r="A7310" t="s">
        <v>273</v>
      </c>
      <c r="B7310" t="s">
        <v>1445</v>
      </c>
      <c r="C7310" t="s">
        <v>417</v>
      </c>
      <c r="D7310">
        <v>4</v>
      </c>
      <c r="E7310">
        <v>5700</v>
      </c>
      <c r="F7310">
        <v>254700</v>
      </c>
      <c r="G7310" s="1">
        <f t="shared" si="114"/>
        <v>25.47</v>
      </c>
    </row>
    <row r="7311" spans="1:7" x14ac:dyDescent="0.35">
      <c r="A7311" t="s">
        <v>273</v>
      </c>
      <c r="B7311" t="s">
        <v>1445</v>
      </c>
      <c r="C7311" t="s">
        <v>417</v>
      </c>
      <c r="D7311">
        <v>5</v>
      </c>
      <c r="E7311">
        <v>3120</v>
      </c>
      <c r="F7311">
        <v>147600</v>
      </c>
      <c r="G7311" s="1">
        <f t="shared" si="114"/>
        <v>14.76</v>
      </c>
    </row>
    <row r="7312" spans="1:7" x14ac:dyDescent="0.35">
      <c r="A7312" t="s">
        <v>273</v>
      </c>
      <c r="B7312" t="s">
        <v>1445</v>
      </c>
      <c r="C7312" t="s">
        <v>417</v>
      </c>
      <c r="D7312">
        <v>5</v>
      </c>
      <c r="E7312">
        <v>24780</v>
      </c>
      <c r="F7312">
        <v>1645200</v>
      </c>
      <c r="G7312" s="1">
        <f t="shared" si="114"/>
        <v>164.52</v>
      </c>
    </row>
    <row r="7313" spans="1:7" x14ac:dyDescent="0.35">
      <c r="A7313" t="s">
        <v>273</v>
      </c>
      <c r="B7313" t="s">
        <v>1445</v>
      </c>
      <c r="C7313" t="s">
        <v>417</v>
      </c>
      <c r="D7313">
        <v>4</v>
      </c>
      <c r="E7313">
        <v>4380</v>
      </c>
      <c r="F7313">
        <v>268200</v>
      </c>
      <c r="G7313" s="1">
        <f t="shared" si="114"/>
        <v>26.82</v>
      </c>
    </row>
    <row r="7314" spans="1:7" x14ac:dyDescent="0.35">
      <c r="A7314" t="s">
        <v>273</v>
      </c>
      <c r="B7314" t="s">
        <v>1445</v>
      </c>
      <c r="C7314" t="s">
        <v>417</v>
      </c>
      <c r="D7314">
        <v>5</v>
      </c>
      <c r="E7314">
        <v>2520</v>
      </c>
      <c r="F7314">
        <v>108900</v>
      </c>
      <c r="G7314" s="1">
        <f t="shared" si="114"/>
        <v>10.89</v>
      </c>
    </row>
    <row r="7315" spans="1:7" x14ac:dyDescent="0.35">
      <c r="A7315" t="s">
        <v>273</v>
      </c>
      <c r="B7315" t="s">
        <v>1445</v>
      </c>
      <c r="C7315" t="s">
        <v>417</v>
      </c>
      <c r="D7315">
        <v>5</v>
      </c>
      <c r="E7315">
        <v>40680</v>
      </c>
      <c r="F7315">
        <v>2845800</v>
      </c>
      <c r="G7315" s="1">
        <f t="shared" si="114"/>
        <v>284.58</v>
      </c>
    </row>
    <row r="7316" spans="1:7" x14ac:dyDescent="0.35">
      <c r="A7316" t="s">
        <v>273</v>
      </c>
      <c r="B7316" t="s">
        <v>1445</v>
      </c>
      <c r="C7316" t="s">
        <v>417</v>
      </c>
      <c r="D7316">
        <v>4</v>
      </c>
      <c r="E7316">
        <v>960</v>
      </c>
      <c r="F7316">
        <v>38700</v>
      </c>
      <c r="G7316" s="1">
        <f t="shared" si="114"/>
        <v>3.87</v>
      </c>
    </row>
    <row r="7317" spans="1:7" x14ac:dyDescent="0.35">
      <c r="A7317" t="s">
        <v>273</v>
      </c>
      <c r="B7317" t="s">
        <v>1445</v>
      </c>
      <c r="C7317" t="s">
        <v>417</v>
      </c>
      <c r="D7317">
        <v>5</v>
      </c>
      <c r="E7317">
        <v>4320</v>
      </c>
      <c r="F7317">
        <v>250200</v>
      </c>
      <c r="G7317" s="1">
        <f t="shared" si="114"/>
        <v>25.02</v>
      </c>
    </row>
    <row r="7318" spans="1:7" x14ac:dyDescent="0.35">
      <c r="A7318" t="s">
        <v>273</v>
      </c>
      <c r="B7318" t="s">
        <v>1445</v>
      </c>
      <c r="C7318" t="s">
        <v>417</v>
      </c>
      <c r="D7318">
        <v>4</v>
      </c>
      <c r="E7318">
        <v>1740</v>
      </c>
      <c r="F7318">
        <v>91800</v>
      </c>
      <c r="G7318" s="1">
        <f t="shared" si="114"/>
        <v>9.18</v>
      </c>
    </row>
    <row r="7319" spans="1:7" x14ac:dyDescent="0.35">
      <c r="A7319" t="s">
        <v>273</v>
      </c>
      <c r="B7319" t="s">
        <v>1445</v>
      </c>
      <c r="C7319" t="s">
        <v>417</v>
      </c>
      <c r="D7319">
        <v>4</v>
      </c>
      <c r="E7319">
        <v>3780</v>
      </c>
      <c r="F7319">
        <v>544500</v>
      </c>
      <c r="G7319" s="1">
        <f t="shared" si="114"/>
        <v>54.45</v>
      </c>
    </row>
    <row r="7320" spans="1:7" x14ac:dyDescent="0.35">
      <c r="A7320" t="s">
        <v>273</v>
      </c>
      <c r="B7320" t="s">
        <v>1445</v>
      </c>
      <c r="C7320" t="s">
        <v>417</v>
      </c>
      <c r="D7320">
        <v>4</v>
      </c>
      <c r="E7320">
        <v>300</v>
      </c>
      <c r="F7320">
        <v>4500</v>
      </c>
      <c r="G7320" s="1">
        <f t="shared" si="114"/>
        <v>0.45</v>
      </c>
    </row>
    <row r="7321" spans="1:7" x14ac:dyDescent="0.35">
      <c r="A7321" t="s">
        <v>273</v>
      </c>
      <c r="B7321" t="s">
        <v>1445</v>
      </c>
      <c r="C7321" t="s">
        <v>417</v>
      </c>
      <c r="D7321">
        <v>4</v>
      </c>
      <c r="E7321">
        <v>420</v>
      </c>
      <c r="F7321">
        <v>5400</v>
      </c>
      <c r="G7321" s="1">
        <f t="shared" si="114"/>
        <v>0.54</v>
      </c>
    </row>
    <row r="7322" spans="1:7" x14ac:dyDescent="0.35">
      <c r="A7322" t="s">
        <v>273</v>
      </c>
      <c r="B7322" t="s">
        <v>1445</v>
      </c>
      <c r="C7322" t="s">
        <v>417</v>
      </c>
      <c r="D7322">
        <v>4</v>
      </c>
      <c r="E7322">
        <v>480</v>
      </c>
      <c r="F7322">
        <v>8100</v>
      </c>
      <c r="G7322" s="1">
        <f t="shared" si="114"/>
        <v>0.81</v>
      </c>
    </row>
    <row r="7323" spans="1:7" x14ac:dyDescent="0.35">
      <c r="A7323" t="s">
        <v>273</v>
      </c>
      <c r="B7323" t="s">
        <v>1445</v>
      </c>
      <c r="C7323" t="s">
        <v>417</v>
      </c>
      <c r="D7323">
        <v>4</v>
      </c>
      <c r="E7323">
        <v>6960</v>
      </c>
      <c r="F7323">
        <v>268200</v>
      </c>
      <c r="G7323" s="1">
        <f t="shared" si="114"/>
        <v>26.82</v>
      </c>
    </row>
    <row r="7324" spans="1:7" x14ac:dyDescent="0.35">
      <c r="A7324" t="s">
        <v>273</v>
      </c>
      <c r="B7324" t="s">
        <v>1445</v>
      </c>
      <c r="C7324" t="s">
        <v>417</v>
      </c>
      <c r="D7324">
        <v>4</v>
      </c>
      <c r="E7324">
        <v>540</v>
      </c>
      <c r="F7324">
        <v>13500</v>
      </c>
      <c r="G7324" s="1">
        <f t="shared" si="114"/>
        <v>1.35</v>
      </c>
    </row>
    <row r="7325" spans="1:7" x14ac:dyDescent="0.35">
      <c r="A7325" t="s">
        <v>273</v>
      </c>
      <c r="B7325" t="s">
        <v>1445</v>
      </c>
      <c r="C7325" t="s">
        <v>417</v>
      </c>
      <c r="D7325">
        <v>5</v>
      </c>
      <c r="E7325">
        <v>2700</v>
      </c>
      <c r="F7325">
        <v>130500</v>
      </c>
      <c r="G7325" s="1">
        <f t="shared" si="114"/>
        <v>13.05</v>
      </c>
    </row>
    <row r="7326" spans="1:7" x14ac:dyDescent="0.35">
      <c r="A7326" t="s">
        <v>273</v>
      </c>
      <c r="B7326" t="s">
        <v>1445</v>
      </c>
      <c r="C7326" t="s">
        <v>417</v>
      </c>
      <c r="D7326">
        <v>4</v>
      </c>
      <c r="E7326">
        <v>3600</v>
      </c>
      <c r="F7326">
        <v>115200</v>
      </c>
      <c r="G7326" s="1">
        <f t="shared" si="114"/>
        <v>11.52</v>
      </c>
    </row>
    <row r="7327" spans="1:7" x14ac:dyDescent="0.35">
      <c r="A7327" t="s">
        <v>273</v>
      </c>
      <c r="B7327" t="s">
        <v>1445</v>
      </c>
      <c r="C7327" t="s">
        <v>417</v>
      </c>
      <c r="D7327">
        <v>4</v>
      </c>
      <c r="E7327">
        <v>4560</v>
      </c>
      <c r="F7327">
        <v>131400</v>
      </c>
      <c r="G7327" s="1">
        <f t="shared" si="114"/>
        <v>13.14</v>
      </c>
    </row>
    <row r="7328" spans="1:7" x14ac:dyDescent="0.35">
      <c r="A7328" t="s">
        <v>273</v>
      </c>
      <c r="B7328" t="s">
        <v>1445</v>
      </c>
      <c r="C7328" t="s">
        <v>417</v>
      </c>
      <c r="D7328">
        <v>4</v>
      </c>
      <c r="E7328">
        <v>10620</v>
      </c>
      <c r="F7328">
        <v>485100</v>
      </c>
      <c r="G7328" s="1">
        <f t="shared" si="114"/>
        <v>48.51</v>
      </c>
    </row>
    <row r="7329" spans="1:7" x14ac:dyDescent="0.35">
      <c r="A7329" t="s">
        <v>273</v>
      </c>
      <c r="B7329" t="s">
        <v>1445</v>
      </c>
      <c r="C7329" t="s">
        <v>417</v>
      </c>
      <c r="D7329">
        <v>5</v>
      </c>
      <c r="E7329">
        <v>5040</v>
      </c>
      <c r="F7329">
        <v>428400</v>
      </c>
      <c r="G7329" s="1">
        <f t="shared" si="114"/>
        <v>42.84</v>
      </c>
    </row>
    <row r="7330" spans="1:7" x14ac:dyDescent="0.35">
      <c r="A7330" t="s">
        <v>273</v>
      </c>
      <c r="B7330" t="s">
        <v>1445</v>
      </c>
      <c r="C7330" t="s">
        <v>417</v>
      </c>
      <c r="D7330">
        <v>4</v>
      </c>
      <c r="E7330">
        <v>4140</v>
      </c>
      <c r="F7330">
        <v>257400</v>
      </c>
      <c r="G7330" s="1">
        <f t="shared" si="114"/>
        <v>25.74</v>
      </c>
    </row>
    <row r="7331" spans="1:7" x14ac:dyDescent="0.35">
      <c r="A7331" t="s">
        <v>273</v>
      </c>
      <c r="B7331" t="s">
        <v>1445</v>
      </c>
      <c r="C7331" t="s">
        <v>417</v>
      </c>
      <c r="D7331">
        <v>5</v>
      </c>
      <c r="E7331">
        <v>3540</v>
      </c>
      <c r="F7331">
        <v>105300</v>
      </c>
      <c r="G7331" s="1">
        <f t="shared" si="114"/>
        <v>10.53</v>
      </c>
    </row>
    <row r="7332" spans="1:7" x14ac:dyDescent="0.35">
      <c r="A7332" t="s">
        <v>273</v>
      </c>
      <c r="B7332" t="s">
        <v>1445</v>
      </c>
      <c r="C7332" t="s">
        <v>417</v>
      </c>
      <c r="D7332">
        <v>4</v>
      </c>
      <c r="E7332">
        <v>10260</v>
      </c>
      <c r="F7332">
        <v>742500</v>
      </c>
      <c r="G7332" s="1">
        <f t="shared" si="114"/>
        <v>74.25</v>
      </c>
    </row>
    <row r="7333" spans="1:7" x14ac:dyDescent="0.35">
      <c r="A7333" t="s">
        <v>273</v>
      </c>
      <c r="B7333" t="s">
        <v>1445</v>
      </c>
      <c r="C7333" t="s">
        <v>417</v>
      </c>
      <c r="D7333">
        <v>5</v>
      </c>
      <c r="E7333">
        <v>8700</v>
      </c>
      <c r="F7333">
        <v>460800</v>
      </c>
      <c r="G7333" s="1">
        <f t="shared" si="114"/>
        <v>46.08</v>
      </c>
    </row>
    <row r="7334" spans="1:7" x14ac:dyDescent="0.35">
      <c r="A7334" t="s">
        <v>273</v>
      </c>
      <c r="B7334" t="s">
        <v>1445</v>
      </c>
      <c r="C7334" t="s">
        <v>417</v>
      </c>
      <c r="D7334">
        <v>4</v>
      </c>
      <c r="E7334">
        <v>1080</v>
      </c>
      <c r="F7334">
        <v>28800</v>
      </c>
      <c r="G7334" s="1">
        <f t="shared" si="114"/>
        <v>2.88</v>
      </c>
    </row>
    <row r="7335" spans="1:7" x14ac:dyDescent="0.35">
      <c r="A7335" t="s">
        <v>273</v>
      </c>
      <c r="B7335" t="s">
        <v>1445</v>
      </c>
      <c r="C7335" t="s">
        <v>417</v>
      </c>
      <c r="D7335">
        <v>4</v>
      </c>
      <c r="E7335">
        <v>53760</v>
      </c>
      <c r="F7335">
        <v>8517600</v>
      </c>
      <c r="G7335" s="1">
        <f t="shared" si="114"/>
        <v>851.76</v>
      </c>
    </row>
    <row r="7336" spans="1:7" x14ac:dyDescent="0.35">
      <c r="A7336" t="s">
        <v>273</v>
      </c>
      <c r="B7336" t="s">
        <v>1445</v>
      </c>
      <c r="C7336" t="s">
        <v>417</v>
      </c>
      <c r="D7336">
        <v>5</v>
      </c>
      <c r="E7336">
        <v>180</v>
      </c>
      <c r="F7336">
        <v>1800</v>
      </c>
      <c r="G7336" s="1">
        <f t="shared" si="114"/>
        <v>0.18</v>
      </c>
    </row>
    <row r="7337" spans="1:7" x14ac:dyDescent="0.35">
      <c r="A7337" t="s">
        <v>273</v>
      </c>
      <c r="B7337" t="s">
        <v>1445</v>
      </c>
      <c r="C7337" t="s">
        <v>417</v>
      </c>
      <c r="D7337">
        <v>4</v>
      </c>
      <c r="E7337">
        <v>180</v>
      </c>
      <c r="F7337">
        <v>1800</v>
      </c>
      <c r="G7337" s="1">
        <f t="shared" si="114"/>
        <v>0.18</v>
      </c>
    </row>
    <row r="7338" spans="1:7" x14ac:dyDescent="0.35">
      <c r="A7338" t="s">
        <v>273</v>
      </c>
      <c r="B7338" t="s">
        <v>1445</v>
      </c>
      <c r="C7338" t="s">
        <v>417</v>
      </c>
      <c r="D7338">
        <v>4</v>
      </c>
      <c r="E7338">
        <v>180</v>
      </c>
      <c r="F7338">
        <v>1800</v>
      </c>
      <c r="G7338" s="1">
        <f t="shared" si="114"/>
        <v>0.18</v>
      </c>
    </row>
    <row r="7339" spans="1:7" x14ac:dyDescent="0.35">
      <c r="A7339" t="s">
        <v>273</v>
      </c>
      <c r="B7339" t="s">
        <v>1445</v>
      </c>
      <c r="C7339" t="s">
        <v>417</v>
      </c>
      <c r="D7339">
        <v>4</v>
      </c>
      <c r="E7339">
        <v>343435.45985400002</v>
      </c>
      <c r="F7339">
        <v>384089058.86447197</v>
      </c>
      <c r="G7339" s="1">
        <f t="shared" si="114"/>
        <v>38408.905886447195</v>
      </c>
    </row>
    <row r="7340" spans="1:7" x14ac:dyDescent="0.35">
      <c r="A7340" t="s">
        <v>273</v>
      </c>
      <c r="B7340" t="s">
        <v>1445</v>
      </c>
      <c r="C7340" t="s">
        <v>417</v>
      </c>
      <c r="D7340">
        <v>4</v>
      </c>
      <c r="E7340">
        <v>66700.924599999998</v>
      </c>
      <c r="F7340">
        <v>30353006.229869001</v>
      </c>
      <c r="G7340" s="1">
        <f t="shared" si="114"/>
        <v>3035.3006229869002</v>
      </c>
    </row>
    <row r="7341" spans="1:7" x14ac:dyDescent="0.35">
      <c r="A7341" t="s">
        <v>273</v>
      </c>
      <c r="B7341" t="s">
        <v>1445</v>
      </c>
      <c r="C7341" t="s">
        <v>417</v>
      </c>
      <c r="D7341">
        <v>5</v>
      </c>
      <c r="E7341">
        <v>309355.83912700001</v>
      </c>
      <c r="F7341">
        <v>332721768.81693703</v>
      </c>
      <c r="G7341" s="1">
        <f t="shared" si="114"/>
        <v>33272.176881693704</v>
      </c>
    </row>
    <row r="7342" spans="1:7" x14ac:dyDescent="0.35">
      <c r="A7342" t="s">
        <v>273</v>
      </c>
      <c r="B7342" t="s">
        <v>1445</v>
      </c>
      <c r="C7342" t="s">
        <v>417</v>
      </c>
      <c r="D7342">
        <v>4</v>
      </c>
      <c r="E7342">
        <v>1102.3102980000001</v>
      </c>
      <c r="F7342">
        <v>3187.3734829999999</v>
      </c>
      <c r="G7342" s="1">
        <f t="shared" si="114"/>
        <v>0.3187373483</v>
      </c>
    </row>
    <row r="7343" spans="1:7" x14ac:dyDescent="0.35">
      <c r="A7343" t="s">
        <v>273</v>
      </c>
      <c r="B7343" t="s">
        <v>1445</v>
      </c>
      <c r="C7343" t="s">
        <v>417</v>
      </c>
      <c r="D7343">
        <v>5</v>
      </c>
      <c r="E7343">
        <v>373.99787400000002</v>
      </c>
      <c r="F7343">
        <v>1237.203227</v>
      </c>
      <c r="G7343" s="1">
        <f t="shared" si="114"/>
        <v>0.1237203227</v>
      </c>
    </row>
    <row r="7344" spans="1:7" x14ac:dyDescent="0.35">
      <c r="A7344" t="s">
        <v>273</v>
      </c>
      <c r="B7344" t="s">
        <v>1445</v>
      </c>
      <c r="C7344" t="s">
        <v>417</v>
      </c>
      <c r="D7344">
        <v>4</v>
      </c>
      <c r="E7344">
        <v>34397.719499999999</v>
      </c>
      <c r="F7344">
        <v>113265.46894000001</v>
      </c>
      <c r="G7344" s="1">
        <f t="shared" si="114"/>
        <v>11.326546894</v>
      </c>
    </row>
    <row r="7345" spans="1:7" x14ac:dyDescent="0.35">
      <c r="A7345" t="s">
        <v>273</v>
      </c>
      <c r="B7345" t="s">
        <v>1445</v>
      </c>
      <c r="C7345" t="s">
        <v>417</v>
      </c>
      <c r="D7345">
        <v>4</v>
      </c>
      <c r="E7345">
        <v>21227.790142000002</v>
      </c>
      <c r="F7345">
        <v>65324.008607000003</v>
      </c>
      <c r="G7345" s="1">
        <f t="shared" si="114"/>
        <v>6.5324008607000001</v>
      </c>
    </row>
    <row r="7346" spans="1:7" x14ac:dyDescent="0.35">
      <c r="A7346" t="s">
        <v>273</v>
      </c>
      <c r="B7346" t="s">
        <v>1445</v>
      </c>
      <c r="C7346" t="s">
        <v>417</v>
      </c>
      <c r="D7346">
        <v>5</v>
      </c>
      <c r="E7346">
        <v>49017.127081999999</v>
      </c>
      <c r="F7346">
        <v>152507.705063</v>
      </c>
      <c r="G7346" s="1">
        <f t="shared" si="114"/>
        <v>15.2507705063</v>
      </c>
    </row>
    <row r="7347" spans="1:7" x14ac:dyDescent="0.35">
      <c r="A7347" t="s">
        <v>1716</v>
      </c>
      <c r="B7347" t="s">
        <v>1683</v>
      </c>
      <c r="C7347" t="s">
        <v>427</v>
      </c>
      <c r="D7347">
        <v>4</v>
      </c>
      <c r="E7347">
        <v>10261.934357</v>
      </c>
      <c r="F7347">
        <v>32313.932658999998</v>
      </c>
      <c r="G7347" s="1">
        <f t="shared" si="114"/>
        <v>3.2313932659</v>
      </c>
    </row>
    <row r="7348" spans="1:7" x14ac:dyDescent="0.35">
      <c r="A7348" t="s">
        <v>1716</v>
      </c>
      <c r="B7348" t="s">
        <v>1683</v>
      </c>
      <c r="C7348" t="s">
        <v>427</v>
      </c>
      <c r="D7348">
        <v>4</v>
      </c>
      <c r="E7348">
        <v>600</v>
      </c>
      <c r="F7348">
        <v>9000</v>
      </c>
      <c r="G7348" s="1">
        <f t="shared" si="114"/>
        <v>0.9</v>
      </c>
    </row>
    <row r="7349" spans="1:7" x14ac:dyDescent="0.35">
      <c r="A7349" t="s">
        <v>1716</v>
      </c>
      <c r="B7349" t="s">
        <v>1683</v>
      </c>
      <c r="C7349" t="s">
        <v>427</v>
      </c>
      <c r="D7349">
        <v>4</v>
      </c>
      <c r="E7349">
        <v>240</v>
      </c>
      <c r="F7349">
        <v>2700</v>
      </c>
      <c r="G7349" s="1">
        <f t="shared" si="114"/>
        <v>0.27</v>
      </c>
    </row>
    <row r="7350" spans="1:7" x14ac:dyDescent="0.35">
      <c r="A7350" t="s">
        <v>1716</v>
      </c>
      <c r="B7350" t="s">
        <v>1683</v>
      </c>
      <c r="C7350" t="s">
        <v>427</v>
      </c>
      <c r="D7350">
        <v>4</v>
      </c>
      <c r="E7350">
        <v>4740</v>
      </c>
      <c r="F7350">
        <v>511200</v>
      </c>
      <c r="G7350" s="1">
        <f t="shared" si="114"/>
        <v>51.12</v>
      </c>
    </row>
    <row r="7351" spans="1:7" x14ac:dyDescent="0.35">
      <c r="A7351" t="s">
        <v>1716</v>
      </c>
      <c r="B7351" t="s">
        <v>1683</v>
      </c>
      <c r="C7351" t="s">
        <v>427</v>
      </c>
      <c r="D7351">
        <v>4</v>
      </c>
      <c r="E7351">
        <v>129623.63740599999</v>
      </c>
      <c r="F7351">
        <v>149618802.94109201</v>
      </c>
      <c r="G7351" s="1">
        <f t="shared" si="114"/>
        <v>14961.880294109202</v>
      </c>
    </row>
    <row r="7352" spans="1:7" x14ac:dyDescent="0.35">
      <c r="A7352" t="s">
        <v>1716</v>
      </c>
      <c r="B7352" t="s">
        <v>1683</v>
      </c>
      <c r="C7352" t="s">
        <v>427</v>
      </c>
      <c r="D7352">
        <v>5</v>
      </c>
      <c r="E7352">
        <v>193035.91846300001</v>
      </c>
      <c r="F7352">
        <v>409313246.93235898</v>
      </c>
      <c r="G7352" s="1">
        <f t="shared" si="114"/>
        <v>40931.324693235896</v>
      </c>
    </row>
    <row r="7353" spans="1:7" x14ac:dyDescent="0.35">
      <c r="A7353" t="s">
        <v>1508</v>
      </c>
      <c r="B7353" t="s">
        <v>1394</v>
      </c>
      <c r="C7353" t="s">
        <v>417</v>
      </c>
      <c r="D7353">
        <v>5</v>
      </c>
      <c r="E7353">
        <v>120</v>
      </c>
      <c r="F7353">
        <v>900</v>
      </c>
      <c r="G7353" s="1">
        <f t="shared" si="114"/>
        <v>0.09</v>
      </c>
    </row>
    <row r="7354" spans="1:7" x14ac:dyDescent="0.35">
      <c r="A7354" t="s">
        <v>1508</v>
      </c>
      <c r="B7354" t="s">
        <v>1394</v>
      </c>
      <c r="C7354" t="s">
        <v>417</v>
      </c>
      <c r="D7354">
        <v>5</v>
      </c>
      <c r="E7354">
        <v>99912.763877999998</v>
      </c>
      <c r="F7354">
        <v>126149373.50586</v>
      </c>
      <c r="G7354" s="1">
        <f t="shared" si="114"/>
        <v>12614.937350586</v>
      </c>
    </row>
    <row r="7355" spans="1:7" x14ac:dyDescent="0.35">
      <c r="A7355" t="s">
        <v>1717</v>
      </c>
      <c r="B7355" t="s">
        <v>419</v>
      </c>
      <c r="C7355" t="s">
        <v>417</v>
      </c>
      <c r="D7355">
        <v>5</v>
      </c>
      <c r="E7355">
        <v>26119.404833000001</v>
      </c>
      <c r="F7355">
        <v>31861143.425855</v>
      </c>
      <c r="G7355" s="1">
        <f t="shared" si="114"/>
        <v>3186.1143425854998</v>
      </c>
    </row>
    <row r="7356" spans="1:7" x14ac:dyDescent="0.35">
      <c r="A7356" t="s">
        <v>426</v>
      </c>
      <c r="B7356" t="s">
        <v>426</v>
      </c>
      <c r="C7356" t="s">
        <v>427</v>
      </c>
      <c r="D7356">
        <v>4</v>
      </c>
      <c r="E7356">
        <v>4150.3882999999996</v>
      </c>
      <c r="F7356">
        <v>13618.168711</v>
      </c>
      <c r="G7356" s="1">
        <f t="shared" si="114"/>
        <v>1.3618168711</v>
      </c>
    </row>
    <row r="7357" spans="1:7" x14ac:dyDescent="0.35">
      <c r="A7357" t="s">
        <v>426</v>
      </c>
      <c r="B7357" t="s">
        <v>426</v>
      </c>
      <c r="C7357" t="s">
        <v>427</v>
      </c>
      <c r="D7357">
        <v>5</v>
      </c>
      <c r="E7357">
        <v>11467.575210999999</v>
      </c>
      <c r="F7357">
        <v>36262.336664000002</v>
      </c>
      <c r="G7357" s="1">
        <f t="shared" si="114"/>
        <v>3.6262336664000001</v>
      </c>
    </row>
    <row r="7358" spans="1:7" x14ac:dyDescent="0.35">
      <c r="A7358" t="s">
        <v>426</v>
      </c>
      <c r="B7358" t="s">
        <v>426</v>
      </c>
      <c r="C7358" t="s">
        <v>427</v>
      </c>
      <c r="D7358">
        <v>4</v>
      </c>
      <c r="E7358">
        <v>14588.386796000001</v>
      </c>
      <c r="F7358">
        <v>6249773.8017659998</v>
      </c>
      <c r="G7358" s="1">
        <f t="shared" si="114"/>
        <v>624.97738017659992</v>
      </c>
    </row>
    <row r="7359" spans="1:7" x14ac:dyDescent="0.35">
      <c r="A7359" t="s">
        <v>426</v>
      </c>
      <c r="B7359" t="s">
        <v>426</v>
      </c>
      <c r="C7359" t="s">
        <v>427</v>
      </c>
      <c r="D7359">
        <v>5</v>
      </c>
      <c r="E7359">
        <v>89924.554577999996</v>
      </c>
      <c r="F7359">
        <v>202783434.20661601</v>
      </c>
      <c r="G7359" s="1">
        <f t="shared" si="114"/>
        <v>20278.3434206616</v>
      </c>
    </row>
    <row r="7360" spans="1:7" x14ac:dyDescent="0.35">
      <c r="A7360" t="s">
        <v>1718</v>
      </c>
      <c r="B7360" t="s">
        <v>1707</v>
      </c>
      <c r="C7360" t="s">
        <v>427</v>
      </c>
      <c r="D7360">
        <v>5</v>
      </c>
      <c r="E7360">
        <v>63884.480145000001</v>
      </c>
      <c r="F7360">
        <v>115935329.92460901</v>
      </c>
      <c r="G7360" s="1">
        <f t="shared" si="114"/>
        <v>11593.532992460901</v>
      </c>
    </row>
    <row r="7361" spans="1:7" x14ac:dyDescent="0.35">
      <c r="A7361" t="s">
        <v>1719</v>
      </c>
      <c r="B7361" t="s">
        <v>426</v>
      </c>
      <c r="C7361" t="s">
        <v>427</v>
      </c>
      <c r="D7361">
        <v>5</v>
      </c>
      <c r="E7361">
        <v>397.01287100000002</v>
      </c>
      <c r="F7361">
        <v>1456.460638</v>
      </c>
      <c r="G7361" s="1">
        <f t="shared" si="114"/>
        <v>0.1456460638</v>
      </c>
    </row>
    <row r="7362" spans="1:7" x14ac:dyDescent="0.35">
      <c r="A7362" t="s">
        <v>1719</v>
      </c>
      <c r="B7362" t="s">
        <v>426</v>
      </c>
      <c r="C7362" t="s">
        <v>427</v>
      </c>
      <c r="D7362">
        <v>4</v>
      </c>
      <c r="E7362">
        <v>8604.0756070000007</v>
      </c>
      <c r="F7362">
        <v>28765.712331999999</v>
      </c>
      <c r="G7362" s="1">
        <f t="shared" si="114"/>
        <v>2.8765712332</v>
      </c>
    </row>
    <row r="7363" spans="1:7" x14ac:dyDescent="0.35">
      <c r="A7363" t="s">
        <v>1719</v>
      </c>
      <c r="B7363" t="s">
        <v>426</v>
      </c>
      <c r="C7363" t="s">
        <v>427</v>
      </c>
      <c r="D7363">
        <v>5</v>
      </c>
      <c r="E7363">
        <v>5432.8482670000003</v>
      </c>
      <c r="F7363">
        <v>20723.526037</v>
      </c>
      <c r="G7363" s="1">
        <f t="shared" ref="G7363:G7426" si="115">+F7363/10000</f>
        <v>2.0723526037000002</v>
      </c>
    </row>
    <row r="7364" spans="1:7" x14ac:dyDescent="0.35">
      <c r="A7364" t="s">
        <v>1719</v>
      </c>
      <c r="B7364" t="s">
        <v>426</v>
      </c>
      <c r="C7364" t="s">
        <v>427</v>
      </c>
      <c r="D7364">
        <v>5</v>
      </c>
      <c r="E7364">
        <v>3622.2752740000001</v>
      </c>
      <c r="F7364">
        <v>217462.79677300001</v>
      </c>
      <c r="G7364" s="1">
        <f t="shared" si="115"/>
        <v>21.746279677300002</v>
      </c>
    </row>
    <row r="7365" spans="1:7" x14ac:dyDescent="0.35">
      <c r="A7365" t="s">
        <v>1719</v>
      </c>
      <c r="B7365" t="s">
        <v>426</v>
      </c>
      <c r="C7365" t="s">
        <v>427</v>
      </c>
      <c r="D7365">
        <v>4</v>
      </c>
      <c r="E7365">
        <v>36805.584511000001</v>
      </c>
      <c r="F7365">
        <v>29244951.507093001</v>
      </c>
      <c r="G7365" s="1">
        <f t="shared" si="115"/>
        <v>2924.4951507093001</v>
      </c>
    </row>
    <row r="7366" spans="1:7" x14ac:dyDescent="0.35">
      <c r="A7366" t="s">
        <v>1719</v>
      </c>
      <c r="B7366" t="s">
        <v>426</v>
      </c>
      <c r="C7366" t="s">
        <v>427</v>
      </c>
      <c r="D7366">
        <v>5</v>
      </c>
      <c r="E7366">
        <v>75631.697123000005</v>
      </c>
      <c r="F7366">
        <v>139951045.885122</v>
      </c>
      <c r="G7366" s="1">
        <f t="shared" si="115"/>
        <v>13995.1045885122</v>
      </c>
    </row>
    <row r="7367" spans="1:7" x14ac:dyDescent="0.35">
      <c r="A7367" t="s">
        <v>1720</v>
      </c>
      <c r="B7367" t="s">
        <v>1683</v>
      </c>
      <c r="C7367" t="s">
        <v>427</v>
      </c>
      <c r="D7367">
        <v>5</v>
      </c>
      <c r="E7367">
        <v>7885.6132690000004</v>
      </c>
      <c r="F7367">
        <v>24826.385877000001</v>
      </c>
      <c r="G7367" s="1">
        <f t="shared" si="115"/>
        <v>2.4826385876999999</v>
      </c>
    </row>
    <row r="7368" spans="1:7" x14ac:dyDescent="0.35">
      <c r="A7368" t="s">
        <v>1720</v>
      </c>
      <c r="B7368" t="s">
        <v>1683</v>
      </c>
      <c r="C7368" t="s">
        <v>427</v>
      </c>
      <c r="D7368">
        <v>4</v>
      </c>
      <c r="E7368">
        <v>1424.091762</v>
      </c>
      <c r="F7368">
        <v>4363.383503</v>
      </c>
      <c r="G7368" s="1">
        <f t="shared" si="115"/>
        <v>0.43633835030000001</v>
      </c>
    </row>
    <row r="7369" spans="1:7" x14ac:dyDescent="0.35">
      <c r="A7369" t="s">
        <v>1720</v>
      </c>
      <c r="B7369" t="s">
        <v>1683</v>
      </c>
      <c r="C7369" t="s">
        <v>427</v>
      </c>
      <c r="D7369">
        <v>3</v>
      </c>
      <c r="E7369">
        <v>64008.271849999997</v>
      </c>
      <c r="F7369">
        <v>205286.63699</v>
      </c>
      <c r="G7369" s="1">
        <f t="shared" si="115"/>
        <v>20.528663698999999</v>
      </c>
    </row>
    <row r="7370" spans="1:7" x14ac:dyDescent="0.35">
      <c r="A7370" t="s">
        <v>1720</v>
      </c>
      <c r="B7370" t="s">
        <v>1683</v>
      </c>
      <c r="C7370" t="s">
        <v>427</v>
      </c>
      <c r="D7370">
        <v>3</v>
      </c>
      <c r="E7370">
        <v>720</v>
      </c>
      <c r="F7370">
        <v>18000</v>
      </c>
      <c r="G7370" s="1">
        <f t="shared" si="115"/>
        <v>1.8</v>
      </c>
    </row>
    <row r="7371" spans="1:7" x14ac:dyDescent="0.35">
      <c r="A7371" t="s">
        <v>1720</v>
      </c>
      <c r="B7371" t="s">
        <v>1683</v>
      </c>
      <c r="C7371" t="s">
        <v>427</v>
      </c>
      <c r="D7371">
        <v>3</v>
      </c>
      <c r="E7371">
        <v>120</v>
      </c>
      <c r="F7371">
        <v>900</v>
      </c>
      <c r="G7371" s="1">
        <f t="shared" si="115"/>
        <v>0.09</v>
      </c>
    </row>
    <row r="7372" spans="1:7" x14ac:dyDescent="0.35">
      <c r="A7372" t="s">
        <v>1720</v>
      </c>
      <c r="B7372" t="s">
        <v>1683</v>
      </c>
      <c r="C7372" t="s">
        <v>427</v>
      </c>
      <c r="D7372">
        <v>4</v>
      </c>
      <c r="E7372">
        <v>1560</v>
      </c>
      <c r="F7372">
        <v>32400</v>
      </c>
      <c r="G7372" s="1">
        <f t="shared" si="115"/>
        <v>3.24</v>
      </c>
    </row>
    <row r="7373" spans="1:7" x14ac:dyDescent="0.35">
      <c r="A7373" t="s">
        <v>1720</v>
      </c>
      <c r="B7373" t="s">
        <v>1683</v>
      </c>
      <c r="C7373" t="s">
        <v>427</v>
      </c>
      <c r="D7373">
        <v>5</v>
      </c>
      <c r="E7373">
        <v>2280</v>
      </c>
      <c r="F7373">
        <v>56700</v>
      </c>
      <c r="G7373" s="1">
        <f t="shared" si="115"/>
        <v>5.67</v>
      </c>
    </row>
    <row r="7374" spans="1:7" x14ac:dyDescent="0.35">
      <c r="A7374" t="s">
        <v>1720</v>
      </c>
      <c r="B7374" t="s">
        <v>1683</v>
      </c>
      <c r="C7374" t="s">
        <v>427</v>
      </c>
      <c r="D7374">
        <v>5</v>
      </c>
      <c r="E7374">
        <v>360</v>
      </c>
      <c r="F7374">
        <v>4500</v>
      </c>
      <c r="G7374" s="1">
        <f t="shared" si="115"/>
        <v>0.45</v>
      </c>
    </row>
    <row r="7375" spans="1:7" x14ac:dyDescent="0.35">
      <c r="A7375" t="s">
        <v>1720</v>
      </c>
      <c r="B7375" t="s">
        <v>1683</v>
      </c>
      <c r="C7375" t="s">
        <v>427</v>
      </c>
      <c r="D7375">
        <v>5</v>
      </c>
      <c r="E7375">
        <v>120</v>
      </c>
      <c r="F7375">
        <v>900</v>
      </c>
      <c r="G7375" s="1">
        <f t="shared" si="115"/>
        <v>0.09</v>
      </c>
    </row>
    <row r="7376" spans="1:7" x14ac:dyDescent="0.35">
      <c r="A7376" t="s">
        <v>1720</v>
      </c>
      <c r="B7376" t="s">
        <v>1683</v>
      </c>
      <c r="C7376" t="s">
        <v>427</v>
      </c>
      <c r="D7376">
        <v>5</v>
      </c>
      <c r="E7376">
        <v>16319.722110000001</v>
      </c>
      <c r="F7376">
        <v>5199721.9187890003</v>
      </c>
      <c r="G7376" s="1">
        <f t="shared" si="115"/>
        <v>519.97219187890005</v>
      </c>
    </row>
    <row r="7377" spans="1:7" x14ac:dyDescent="0.35">
      <c r="A7377" t="s">
        <v>1720</v>
      </c>
      <c r="B7377" t="s">
        <v>1683</v>
      </c>
      <c r="C7377" t="s">
        <v>427</v>
      </c>
      <c r="D7377">
        <v>5</v>
      </c>
      <c r="E7377">
        <v>4260</v>
      </c>
      <c r="F7377">
        <v>167400</v>
      </c>
      <c r="G7377" s="1">
        <f t="shared" si="115"/>
        <v>16.739999999999998</v>
      </c>
    </row>
    <row r="7378" spans="1:7" x14ac:dyDescent="0.35">
      <c r="A7378" t="s">
        <v>1720</v>
      </c>
      <c r="B7378" t="s">
        <v>1683</v>
      </c>
      <c r="C7378" t="s">
        <v>427</v>
      </c>
      <c r="D7378">
        <v>5</v>
      </c>
      <c r="E7378">
        <v>3180</v>
      </c>
      <c r="F7378">
        <v>188100</v>
      </c>
      <c r="G7378" s="1">
        <f t="shared" si="115"/>
        <v>18.809999999999999</v>
      </c>
    </row>
    <row r="7379" spans="1:7" x14ac:dyDescent="0.35">
      <c r="A7379" t="s">
        <v>1720</v>
      </c>
      <c r="B7379" t="s">
        <v>1683</v>
      </c>
      <c r="C7379" t="s">
        <v>427</v>
      </c>
      <c r="D7379">
        <v>5</v>
      </c>
      <c r="E7379">
        <v>5880</v>
      </c>
      <c r="F7379">
        <v>206100</v>
      </c>
      <c r="G7379" s="1">
        <f t="shared" si="115"/>
        <v>20.61</v>
      </c>
    </row>
    <row r="7380" spans="1:7" x14ac:dyDescent="0.35">
      <c r="A7380" t="s">
        <v>1720</v>
      </c>
      <c r="B7380" t="s">
        <v>1683</v>
      </c>
      <c r="C7380" t="s">
        <v>427</v>
      </c>
      <c r="D7380">
        <v>5</v>
      </c>
      <c r="E7380">
        <v>120</v>
      </c>
      <c r="F7380">
        <v>900</v>
      </c>
      <c r="G7380" s="1">
        <f t="shared" si="115"/>
        <v>0.09</v>
      </c>
    </row>
    <row r="7381" spans="1:7" x14ac:dyDescent="0.35">
      <c r="A7381" t="s">
        <v>1720</v>
      </c>
      <c r="B7381" t="s">
        <v>1683</v>
      </c>
      <c r="C7381" t="s">
        <v>427</v>
      </c>
      <c r="D7381">
        <v>5</v>
      </c>
      <c r="E7381">
        <v>5400</v>
      </c>
      <c r="F7381">
        <v>302400</v>
      </c>
      <c r="G7381" s="1">
        <f t="shared" si="115"/>
        <v>30.24</v>
      </c>
    </row>
    <row r="7382" spans="1:7" x14ac:dyDescent="0.35">
      <c r="A7382" t="s">
        <v>1720</v>
      </c>
      <c r="B7382" t="s">
        <v>1683</v>
      </c>
      <c r="C7382" t="s">
        <v>427</v>
      </c>
      <c r="D7382">
        <v>5</v>
      </c>
      <c r="E7382">
        <v>1080</v>
      </c>
      <c r="F7382">
        <v>25200</v>
      </c>
      <c r="G7382" s="1">
        <f t="shared" si="115"/>
        <v>2.52</v>
      </c>
    </row>
    <row r="7383" spans="1:7" x14ac:dyDescent="0.35">
      <c r="A7383" t="s">
        <v>1720</v>
      </c>
      <c r="B7383" t="s">
        <v>1683</v>
      </c>
      <c r="C7383" t="s">
        <v>427</v>
      </c>
      <c r="D7383">
        <v>5</v>
      </c>
      <c r="E7383">
        <v>180</v>
      </c>
      <c r="F7383">
        <v>1800</v>
      </c>
      <c r="G7383" s="1">
        <f t="shared" si="115"/>
        <v>0.18</v>
      </c>
    </row>
    <row r="7384" spans="1:7" x14ac:dyDescent="0.35">
      <c r="A7384" t="s">
        <v>1720</v>
      </c>
      <c r="B7384" t="s">
        <v>1683</v>
      </c>
      <c r="C7384" t="s">
        <v>427</v>
      </c>
      <c r="D7384">
        <v>5</v>
      </c>
      <c r="E7384">
        <v>120</v>
      </c>
      <c r="F7384">
        <v>900</v>
      </c>
      <c r="G7384" s="1">
        <f t="shared" si="115"/>
        <v>0.09</v>
      </c>
    </row>
    <row r="7385" spans="1:7" x14ac:dyDescent="0.35">
      <c r="A7385" t="s">
        <v>1720</v>
      </c>
      <c r="B7385" t="s">
        <v>1683</v>
      </c>
      <c r="C7385" t="s">
        <v>427</v>
      </c>
      <c r="D7385">
        <v>4</v>
      </c>
      <c r="E7385">
        <v>120</v>
      </c>
      <c r="F7385">
        <v>900</v>
      </c>
      <c r="G7385" s="1">
        <f t="shared" si="115"/>
        <v>0.09</v>
      </c>
    </row>
    <row r="7386" spans="1:7" x14ac:dyDescent="0.35">
      <c r="A7386" t="s">
        <v>1720</v>
      </c>
      <c r="B7386" t="s">
        <v>1683</v>
      </c>
      <c r="C7386" t="s">
        <v>427</v>
      </c>
      <c r="D7386">
        <v>5</v>
      </c>
      <c r="E7386">
        <v>6540</v>
      </c>
      <c r="F7386">
        <v>219600</v>
      </c>
      <c r="G7386" s="1">
        <f t="shared" si="115"/>
        <v>21.96</v>
      </c>
    </row>
    <row r="7387" spans="1:7" x14ac:dyDescent="0.35">
      <c r="A7387" t="s">
        <v>1720</v>
      </c>
      <c r="B7387" t="s">
        <v>1683</v>
      </c>
      <c r="C7387" t="s">
        <v>427</v>
      </c>
      <c r="D7387">
        <v>4</v>
      </c>
      <c r="E7387">
        <v>120</v>
      </c>
      <c r="F7387">
        <v>900</v>
      </c>
      <c r="G7387" s="1">
        <f t="shared" si="115"/>
        <v>0.09</v>
      </c>
    </row>
    <row r="7388" spans="1:7" x14ac:dyDescent="0.35">
      <c r="A7388" t="s">
        <v>1720</v>
      </c>
      <c r="B7388" t="s">
        <v>1683</v>
      </c>
      <c r="C7388" t="s">
        <v>427</v>
      </c>
      <c r="D7388">
        <v>5</v>
      </c>
      <c r="E7388">
        <v>3780</v>
      </c>
      <c r="F7388">
        <v>126000</v>
      </c>
      <c r="G7388" s="1">
        <f t="shared" si="115"/>
        <v>12.6</v>
      </c>
    </row>
    <row r="7389" spans="1:7" x14ac:dyDescent="0.35">
      <c r="A7389" t="s">
        <v>1720</v>
      </c>
      <c r="B7389" t="s">
        <v>1683</v>
      </c>
      <c r="C7389" t="s">
        <v>427</v>
      </c>
      <c r="D7389">
        <v>5</v>
      </c>
      <c r="E7389">
        <v>48540</v>
      </c>
      <c r="F7389">
        <v>3757500</v>
      </c>
      <c r="G7389" s="1">
        <f t="shared" si="115"/>
        <v>375.75</v>
      </c>
    </row>
    <row r="7390" spans="1:7" x14ac:dyDescent="0.35">
      <c r="A7390" t="s">
        <v>1720</v>
      </c>
      <c r="B7390" t="s">
        <v>1683</v>
      </c>
      <c r="C7390" t="s">
        <v>427</v>
      </c>
      <c r="D7390">
        <v>5</v>
      </c>
      <c r="E7390">
        <v>5400</v>
      </c>
      <c r="F7390">
        <v>278100</v>
      </c>
      <c r="G7390" s="1">
        <f t="shared" si="115"/>
        <v>27.81</v>
      </c>
    </row>
    <row r="7391" spans="1:7" x14ac:dyDescent="0.35">
      <c r="A7391" t="s">
        <v>1720</v>
      </c>
      <c r="B7391" t="s">
        <v>1683</v>
      </c>
      <c r="C7391" t="s">
        <v>427</v>
      </c>
      <c r="D7391">
        <v>5</v>
      </c>
      <c r="E7391">
        <v>6480</v>
      </c>
      <c r="F7391">
        <v>367200</v>
      </c>
      <c r="G7391" s="1">
        <f t="shared" si="115"/>
        <v>36.72</v>
      </c>
    </row>
    <row r="7392" spans="1:7" x14ac:dyDescent="0.35">
      <c r="A7392" t="s">
        <v>1720</v>
      </c>
      <c r="B7392" t="s">
        <v>1683</v>
      </c>
      <c r="C7392" t="s">
        <v>427</v>
      </c>
      <c r="D7392">
        <v>5</v>
      </c>
      <c r="E7392">
        <v>3360</v>
      </c>
      <c r="F7392">
        <v>109800</v>
      </c>
      <c r="G7392" s="1">
        <f t="shared" si="115"/>
        <v>10.98</v>
      </c>
    </row>
    <row r="7393" spans="1:7" x14ac:dyDescent="0.35">
      <c r="A7393" t="s">
        <v>1720</v>
      </c>
      <c r="B7393" t="s">
        <v>1683</v>
      </c>
      <c r="C7393" t="s">
        <v>427</v>
      </c>
      <c r="D7393">
        <v>5</v>
      </c>
      <c r="E7393">
        <v>4860</v>
      </c>
      <c r="F7393">
        <v>154800</v>
      </c>
      <c r="G7393" s="1">
        <f t="shared" si="115"/>
        <v>15.48</v>
      </c>
    </row>
    <row r="7394" spans="1:7" x14ac:dyDescent="0.35">
      <c r="A7394" t="s">
        <v>1720</v>
      </c>
      <c r="B7394" t="s">
        <v>1683</v>
      </c>
      <c r="C7394" t="s">
        <v>427</v>
      </c>
      <c r="D7394">
        <v>3</v>
      </c>
      <c r="E7394">
        <v>120</v>
      </c>
      <c r="F7394">
        <v>900</v>
      </c>
      <c r="G7394" s="1">
        <f t="shared" si="115"/>
        <v>0.09</v>
      </c>
    </row>
    <row r="7395" spans="1:7" x14ac:dyDescent="0.35">
      <c r="A7395" t="s">
        <v>1720</v>
      </c>
      <c r="B7395" t="s">
        <v>1683</v>
      </c>
      <c r="C7395" t="s">
        <v>427</v>
      </c>
      <c r="D7395">
        <v>5</v>
      </c>
      <c r="E7395">
        <v>1800</v>
      </c>
      <c r="F7395">
        <v>63900</v>
      </c>
      <c r="G7395" s="1">
        <f t="shared" si="115"/>
        <v>6.39</v>
      </c>
    </row>
    <row r="7396" spans="1:7" x14ac:dyDescent="0.35">
      <c r="A7396" t="s">
        <v>1720</v>
      </c>
      <c r="B7396" t="s">
        <v>1683</v>
      </c>
      <c r="C7396" t="s">
        <v>427</v>
      </c>
      <c r="D7396">
        <v>5</v>
      </c>
      <c r="E7396">
        <v>120</v>
      </c>
      <c r="F7396">
        <v>900</v>
      </c>
      <c r="G7396" s="1">
        <f t="shared" si="115"/>
        <v>0.09</v>
      </c>
    </row>
    <row r="7397" spans="1:7" x14ac:dyDescent="0.35">
      <c r="A7397" t="s">
        <v>1720</v>
      </c>
      <c r="B7397" t="s">
        <v>1683</v>
      </c>
      <c r="C7397" t="s">
        <v>427</v>
      </c>
      <c r="D7397">
        <v>4</v>
      </c>
      <c r="E7397">
        <v>1200</v>
      </c>
      <c r="F7397">
        <v>31500</v>
      </c>
      <c r="G7397" s="1">
        <f t="shared" si="115"/>
        <v>3.15</v>
      </c>
    </row>
    <row r="7398" spans="1:7" x14ac:dyDescent="0.35">
      <c r="A7398" t="s">
        <v>1720</v>
      </c>
      <c r="B7398" t="s">
        <v>1683</v>
      </c>
      <c r="C7398" t="s">
        <v>427</v>
      </c>
      <c r="D7398">
        <v>4</v>
      </c>
      <c r="E7398">
        <v>840</v>
      </c>
      <c r="F7398">
        <v>11700</v>
      </c>
      <c r="G7398" s="1">
        <f t="shared" si="115"/>
        <v>1.17</v>
      </c>
    </row>
    <row r="7399" spans="1:7" x14ac:dyDescent="0.35">
      <c r="A7399" t="s">
        <v>1720</v>
      </c>
      <c r="B7399" t="s">
        <v>1683</v>
      </c>
      <c r="C7399" t="s">
        <v>427</v>
      </c>
      <c r="D7399">
        <v>4</v>
      </c>
      <c r="E7399">
        <v>120</v>
      </c>
      <c r="F7399">
        <v>900</v>
      </c>
      <c r="G7399" s="1">
        <f t="shared" si="115"/>
        <v>0.09</v>
      </c>
    </row>
    <row r="7400" spans="1:7" x14ac:dyDescent="0.35">
      <c r="A7400" t="s">
        <v>1720</v>
      </c>
      <c r="B7400" t="s">
        <v>1683</v>
      </c>
      <c r="C7400" t="s">
        <v>427</v>
      </c>
      <c r="D7400">
        <v>4</v>
      </c>
      <c r="E7400">
        <v>180</v>
      </c>
      <c r="F7400">
        <v>1800</v>
      </c>
      <c r="G7400" s="1">
        <f t="shared" si="115"/>
        <v>0.18</v>
      </c>
    </row>
    <row r="7401" spans="1:7" x14ac:dyDescent="0.35">
      <c r="A7401" t="s">
        <v>1720</v>
      </c>
      <c r="B7401" t="s">
        <v>1683</v>
      </c>
      <c r="C7401" t="s">
        <v>427</v>
      </c>
      <c r="D7401">
        <v>4</v>
      </c>
      <c r="E7401">
        <v>120</v>
      </c>
      <c r="F7401">
        <v>900</v>
      </c>
      <c r="G7401" s="1">
        <f t="shared" si="115"/>
        <v>0.09</v>
      </c>
    </row>
    <row r="7402" spans="1:7" x14ac:dyDescent="0.35">
      <c r="A7402" t="s">
        <v>1720</v>
      </c>
      <c r="B7402" t="s">
        <v>1683</v>
      </c>
      <c r="C7402" t="s">
        <v>427</v>
      </c>
      <c r="D7402">
        <v>5</v>
      </c>
      <c r="E7402">
        <v>61800</v>
      </c>
      <c r="F7402">
        <v>80296200</v>
      </c>
      <c r="G7402" s="1">
        <f t="shared" si="115"/>
        <v>8029.62</v>
      </c>
    </row>
    <row r="7403" spans="1:7" x14ac:dyDescent="0.35">
      <c r="A7403" t="s">
        <v>1720</v>
      </c>
      <c r="B7403" t="s">
        <v>1683</v>
      </c>
      <c r="C7403" t="s">
        <v>427</v>
      </c>
      <c r="D7403">
        <v>4</v>
      </c>
      <c r="E7403">
        <v>360</v>
      </c>
      <c r="F7403">
        <v>4500</v>
      </c>
      <c r="G7403" s="1">
        <f t="shared" si="115"/>
        <v>0.45</v>
      </c>
    </row>
    <row r="7404" spans="1:7" x14ac:dyDescent="0.35">
      <c r="A7404" t="s">
        <v>1720</v>
      </c>
      <c r="B7404" t="s">
        <v>1683</v>
      </c>
      <c r="C7404" t="s">
        <v>427</v>
      </c>
      <c r="D7404">
        <v>5</v>
      </c>
      <c r="E7404">
        <v>120</v>
      </c>
      <c r="F7404">
        <v>900</v>
      </c>
      <c r="G7404" s="1">
        <f t="shared" si="115"/>
        <v>0.09</v>
      </c>
    </row>
    <row r="7405" spans="1:7" x14ac:dyDescent="0.35">
      <c r="A7405" t="s">
        <v>1720</v>
      </c>
      <c r="B7405" t="s">
        <v>1683</v>
      </c>
      <c r="C7405" t="s">
        <v>427</v>
      </c>
      <c r="D7405">
        <v>4</v>
      </c>
      <c r="E7405">
        <v>2280</v>
      </c>
      <c r="F7405">
        <v>141300</v>
      </c>
      <c r="G7405" s="1">
        <f t="shared" si="115"/>
        <v>14.13</v>
      </c>
    </row>
    <row r="7406" spans="1:7" x14ac:dyDescent="0.35">
      <c r="A7406" t="s">
        <v>1720</v>
      </c>
      <c r="B7406" t="s">
        <v>1683</v>
      </c>
      <c r="C7406" t="s">
        <v>427</v>
      </c>
      <c r="D7406">
        <v>5</v>
      </c>
      <c r="E7406">
        <v>180</v>
      </c>
      <c r="F7406">
        <v>1800</v>
      </c>
      <c r="G7406" s="1">
        <f t="shared" si="115"/>
        <v>0.18</v>
      </c>
    </row>
    <row r="7407" spans="1:7" x14ac:dyDescent="0.35">
      <c r="A7407" t="s">
        <v>1720</v>
      </c>
      <c r="B7407" t="s">
        <v>1683</v>
      </c>
      <c r="C7407" t="s">
        <v>427</v>
      </c>
      <c r="D7407">
        <v>5</v>
      </c>
      <c r="E7407">
        <v>540</v>
      </c>
      <c r="F7407">
        <v>8100</v>
      </c>
      <c r="G7407" s="1">
        <f t="shared" si="115"/>
        <v>0.81</v>
      </c>
    </row>
    <row r="7408" spans="1:7" x14ac:dyDescent="0.35">
      <c r="A7408" t="s">
        <v>1720</v>
      </c>
      <c r="B7408" t="s">
        <v>1683</v>
      </c>
      <c r="C7408" t="s">
        <v>427</v>
      </c>
      <c r="D7408">
        <v>5</v>
      </c>
      <c r="E7408">
        <v>480</v>
      </c>
      <c r="F7408">
        <v>9900</v>
      </c>
      <c r="G7408" s="1">
        <f t="shared" si="115"/>
        <v>0.99</v>
      </c>
    </row>
    <row r="7409" spans="1:7" x14ac:dyDescent="0.35">
      <c r="A7409" t="s">
        <v>1720</v>
      </c>
      <c r="B7409" t="s">
        <v>1683</v>
      </c>
      <c r="C7409" t="s">
        <v>427</v>
      </c>
      <c r="D7409">
        <v>5</v>
      </c>
      <c r="E7409">
        <v>3360</v>
      </c>
      <c r="F7409">
        <v>185400</v>
      </c>
      <c r="G7409" s="1">
        <f t="shared" si="115"/>
        <v>18.54</v>
      </c>
    </row>
    <row r="7410" spans="1:7" x14ac:dyDescent="0.35">
      <c r="A7410" t="s">
        <v>1720</v>
      </c>
      <c r="B7410" t="s">
        <v>1683</v>
      </c>
      <c r="C7410" t="s">
        <v>427</v>
      </c>
      <c r="D7410">
        <v>5</v>
      </c>
      <c r="E7410">
        <v>840</v>
      </c>
      <c r="F7410">
        <v>14400</v>
      </c>
      <c r="G7410" s="1">
        <f t="shared" si="115"/>
        <v>1.44</v>
      </c>
    </row>
    <row r="7411" spans="1:7" x14ac:dyDescent="0.35">
      <c r="A7411" t="s">
        <v>1720</v>
      </c>
      <c r="B7411" t="s">
        <v>1683</v>
      </c>
      <c r="C7411" t="s">
        <v>427</v>
      </c>
      <c r="D7411">
        <v>5</v>
      </c>
      <c r="E7411">
        <v>3900</v>
      </c>
      <c r="F7411">
        <v>298800</v>
      </c>
      <c r="G7411" s="1">
        <f t="shared" si="115"/>
        <v>29.88</v>
      </c>
    </row>
    <row r="7412" spans="1:7" x14ac:dyDescent="0.35">
      <c r="A7412" t="s">
        <v>1720</v>
      </c>
      <c r="B7412" t="s">
        <v>1683</v>
      </c>
      <c r="C7412" t="s">
        <v>427</v>
      </c>
      <c r="D7412">
        <v>5</v>
      </c>
      <c r="E7412">
        <v>120</v>
      </c>
      <c r="F7412">
        <v>900</v>
      </c>
      <c r="G7412" s="1">
        <f t="shared" si="115"/>
        <v>0.09</v>
      </c>
    </row>
    <row r="7413" spans="1:7" x14ac:dyDescent="0.35">
      <c r="A7413" t="s">
        <v>1720</v>
      </c>
      <c r="B7413" t="s">
        <v>1683</v>
      </c>
      <c r="C7413" t="s">
        <v>427</v>
      </c>
      <c r="D7413">
        <v>5</v>
      </c>
      <c r="E7413">
        <v>120</v>
      </c>
      <c r="F7413">
        <v>900</v>
      </c>
      <c r="G7413" s="1">
        <f t="shared" si="115"/>
        <v>0.09</v>
      </c>
    </row>
    <row r="7414" spans="1:7" x14ac:dyDescent="0.35">
      <c r="A7414" t="s">
        <v>1720</v>
      </c>
      <c r="B7414" t="s">
        <v>1683</v>
      </c>
      <c r="C7414" t="s">
        <v>427</v>
      </c>
      <c r="D7414">
        <v>5</v>
      </c>
      <c r="E7414">
        <v>120</v>
      </c>
      <c r="F7414">
        <v>900</v>
      </c>
      <c r="G7414" s="1">
        <f t="shared" si="115"/>
        <v>0.09</v>
      </c>
    </row>
    <row r="7415" spans="1:7" x14ac:dyDescent="0.35">
      <c r="A7415" t="s">
        <v>1720</v>
      </c>
      <c r="B7415" t="s">
        <v>1683</v>
      </c>
      <c r="C7415" t="s">
        <v>427</v>
      </c>
      <c r="D7415">
        <v>5</v>
      </c>
      <c r="E7415">
        <v>6060</v>
      </c>
      <c r="F7415">
        <v>268200</v>
      </c>
      <c r="G7415" s="1">
        <f t="shared" si="115"/>
        <v>26.82</v>
      </c>
    </row>
    <row r="7416" spans="1:7" x14ac:dyDescent="0.35">
      <c r="A7416" t="s">
        <v>1720</v>
      </c>
      <c r="B7416" t="s">
        <v>1683</v>
      </c>
      <c r="C7416" t="s">
        <v>427</v>
      </c>
      <c r="D7416">
        <v>5</v>
      </c>
      <c r="E7416">
        <v>300</v>
      </c>
      <c r="F7416">
        <v>3600</v>
      </c>
      <c r="G7416" s="1">
        <f t="shared" si="115"/>
        <v>0.36</v>
      </c>
    </row>
    <row r="7417" spans="1:7" x14ac:dyDescent="0.35">
      <c r="A7417" t="s">
        <v>1720</v>
      </c>
      <c r="B7417" t="s">
        <v>1683</v>
      </c>
      <c r="C7417" t="s">
        <v>427</v>
      </c>
      <c r="D7417">
        <v>5</v>
      </c>
      <c r="E7417">
        <v>120</v>
      </c>
      <c r="F7417">
        <v>900</v>
      </c>
      <c r="G7417" s="1">
        <f t="shared" si="115"/>
        <v>0.09</v>
      </c>
    </row>
    <row r="7418" spans="1:7" x14ac:dyDescent="0.35">
      <c r="A7418" t="s">
        <v>1720</v>
      </c>
      <c r="B7418" t="s">
        <v>1683</v>
      </c>
      <c r="C7418" t="s">
        <v>427</v>
      </c>
      <c r="D7418">
        <v>5</v>
      </c>
      <c r="E7418">
        <v>300</v>
      </c>
      <c r="F7418">
        <v>3600</v>
      </c>
      <c r="G7418" s="1">
        <f t="shared" si="115"/>
        <v>0.36</v>
      </c>
    </row>
    <row r="7419" spans="1:7" x14ac:dyDescent="0.35">
      <c r="A7419" t="s">
        <v>1720</v>
      </c>
      <c r="B7419" t="s">
        <v>1683</v>
      </c>
      <c r="C7419" t="s">
        <v>427</v>
      </c>
      <c r="D7419">
        <v>5</v>
      </c>
      <c r="E7419">
        <v>5100</v>
      </c>
      <c r="F7419">
        <v>171900</v>
      </c>
      <c r="G7419" s="1">
        <f t="shared" si="115"/>
        <v>17.190000000000001</v>
      </c>
    </row>
    <row r="7420" spans="1:7" x14ac:dyDescent="0.35">
      <c r="A7420" t="s">
        <v>1720</v>
      </c>
      <c r="B7420" t="s">
        <v>1683</v>
      </c>
      <c r="C7420" t="s">
        <v>427</v>
      </c>
      <c r="D7420">
        <v>5</v>
      </c>
      <c r="E7420">
        <v>480</v>
      </c>
      <c r="F7420">
        <v>9000</v>
      </c>
      <c r="G7420" s="1">
        <f t="shared" si="115"/>
        <v>0.9</v>
      </c>
    </row>
    <row r="7421" spans="1:7" x14ac:dyDescent="0.35">
      <c r="A7421" t="s">
        <v>1720</v>
      </c>
      <c r="B7421" t="s">
        <v>1683</v>
      </c>
      <c r="C7421" t="s">
        <v>427</v>
      </c>
      <c r="D7421">
        <v>4</v>
      </c>
      <c r="E7421">
        <v>180</v>
      </c>
      <c r="F7421">
        <v>1800</v>
      </c>
      <c r="G7421" s="1">
        <f t="shared" si="115"/>
        <v>0.18</v>
      </c>
    </row>
    <row r="7422" spans="1:7" x14ac:dyDescent="0.35">
      <c r="A7422" t="s">
        <v>1720</v>
      </c>
      <c r="B7422" t="s">
        <v>1683</v>
      </c>
      <c r="C7422" t="s">
        <v>427</v>
      </c>
      <c r="D7422">
        <v>5</v>
      </c>
      <c r="E7422">
        <v>13140</v>
      </c>
      <c r="F7422">
        <v>1053900</v>
      </c>
      <c r="G7422" s="1">
        <f t="shared" si="115"/>
        <v>105.39</v>
      </c>
    </row>
    <row r="7423" spans="1:7" x14ac:dyDescent="0.35">
      <c r="A7423" t="s">
        <v>1720</v>
      </c>
      <c r="B7423" t="s">
        <v>1683</v>
      </c>
      <c r="C7423" t="s">
        <v>427</v>
      </c>
      <c r="D7423">
        <v>4</v>
      </c>
      <c r="E7423">
        <v>120</v>
      </c>
      <c r="F7423">
        <v>900</v>
      </c>
      <c r="G7423" s="1">
        <f t="shared" si="115"/>
        <v>0.09</v>
      </c>
    </row>
    <row r="7424" spans="1:7" x14ac:dyDescent="0.35">
      <c r="A7424" t="s">
        <v>1720</v>
      </c>
      <c r="B7424" t="s">
        <v>1683</v>
      </c>
      <c r="C7424" t="s">
        <v>427</v>
      </c>
      <c r="D7424">
        <v>5</v>
      </c>
      <c r="E7424">
        <v>4560</v>
      </c>
      <c r="F7424">
        <v>209700</v>
      </c>
      <c r="G7424" s="1">
        <f t="shared" si="115"/>
        <v>20.97</v>
      </c>
    </row>
    <row r="7425" spans="1:7" x14ac:dyDescent="0.35">
      <c r="A7425" t="s">
        <v>1720</v>
      </c>
      <c r="B7425" t="s">
        <v>1683</v>
      </c>
      <c r="C7425" t="s">
        <v>427</v>
      </c>
      <c r="D7425">
        <v>5</v>
      </c>
      <c r="E7425">
        <v>4260</v>
      </c>
      <c r="F7425">
        <v>326700</v>
      </c>
      <c r="G7425" s="1">
        <f t="shared" si="115"/>
        <v>32.67</v>
      </c>
    </row>
    <row r="7426" spans="1:7" x14ac:dyDescent="0.35">
      <c r="A7426" t="s">
        <v>1720</v>
      </c>
      <c r="B7426" t="s">
        <v>1683</v>
      </c>
      <c r="C7426" t="s">
        <v>427</v>
      </c>
      <c r="D7426">
        <v>4</v>
      </c>
      <c r="E7426">
        <v>120</v>
      </c>
      <c r="F7426">
        <v>900</v>
      </c>
      <c r="G7426" s="1">
        <f t="shared" si="115"/>
        <v>0.09</v>
      </c>
    </row>
    <row r="7427" spans="1:7" x14ac:dyDescent="0.35">
      <c r="A7427" t="s">
        <v>1720</v>
      </c>
      <c r="B7427" t="s">
        <v>1683</v>
      </c>
      <c r="C7427" t="s">
        <v>427</v>
      </c>
      <c r="D7427">
        <v>5</v>
      </c>
      <c r="E7427">
        <v>4260</v>
      </c>
      <c r="F7427">
        <v>320400</v>
      </c>
      <c r="G7427" s="1">
        <f t="shared" ref="G7427:G7490" si="116">+F7427/10000</f>
        <v>32.04</v>
      </c>
    </row>
    <row r="7428" spans="1:7" x14ac:dyDescent="0.35">
      <c r="A7428" t="s">
        <v>1720</v>
      </c>
      <c r="B7428" t="s">
        <v>1683</v>
      </c>
      <c r="C7428" t="s">
        <v>427</v>
      </c>
      <c r="D7428">
        <v>4</v>
      </c>
      <c r="E7428">
        <v>120</v>
      </c>
      <c r="F7428">
        <v>900</v>
      </c>
      <c r="G7428" s="1">
        <f t="shared" si="116"/>
        <v>0.09</v>
      </c>
    </row>
    <row r="7429" spans="1:7" x14ac:dyDescent="0.35">
      <c r="A7429" t="s">
        <v>1720</v>
      </c>
      <c r="B7429" t="s">
        <v>1683</v>
      </c>
      <c r="C7429" t="s">
        <v>427</v>
      </c>
      <c r="D7429">
        <v>4</v>
      </c>
      <c r="E7429">
        <v>1260</v>
      </c>
      <c r="F7429">
        <v>36900</v>
      </c>
      <c r="G7429" s="1">
        <f t="shared" si="116"/>
        <v>3.69</v>
      </c>
    </row>
    <row r="7430" spans="1:7" x14ac:dyDescent="0.35">
      <c r="A7430" t="s">
        <v>1720</v>
      </c>
      <c r="B7430" t="s">
        <v>1683</v>
      </c>
      <c r="C7430" t="s">
        <v>427</v>
      </c>
      <c r="D7430">
        <v>5</v>
      </c>
      <c r="E7430">
        <v>3660</v>
      </c>
      <c r="F7430">
        <v>146700</v>
      </c>
      <c r="G7430" s="1">
        <f t="shared" si="116"/>
        <v>14.67</v>
      </c>
    </row>
    <row r="7431" spans="1:7" x14ac:dyDescent="0.35">
      <c r="A7431" t="s">
        <v>1720</v>
      </c>
      <c r="B7431" t="s">
        <v>1683</v>
      </c>
      <c r="C7431" t="s">
        <v>427</v>
      </c>
      <c r="D7431">
        <v>5</v>
      </c>
      <c r="E7431">
        <v>3300</v>
      </c>
      <c r="F7431">
        <v>147600</v>
      </c>
      <c r="G7431" s="1">
        <f t="shared" si="116"/>
        <v>14.76</v>
      </c>
    </row>
    <row r="7432" spans="1:7" x14ac:dyDescent="0.35">
      <c r="A7432" t="s">
        <v>1720</v>
      </c>
      <c r="B7432" t="s">
        <v>1683</v>
      </c>
      <c r="C7432" t="s">
        <v>427</v>
      </c>
      <c r="D7432">
        <v>4</v>
      </c>
      <c r="E7432">
        <v>720</v>
      </c>
      <c r="F7432">
        <v>12600</v>
      </c>
      <c r="G7432" s="1">
        <f t="shared" si="116"/>
        <v>1.26</v>
      </c>
    </row>
    <row r="7433" spans="1:7" x14ac:dyDescent="0.35">
      <c r="A7433" t="s">
        <v>1720</v>
      </c>
      <c r="B7433" t="s">
        <v>1683</v>
      </c>
      <c r="C7433" t="s">
        <v>427</v>
      </c>
      <c r="D7433">
        <v>4</v>
      </c>
      <c r="E7433">
        <v>87.572277</v>
      </c>
      <c r="F7433">
        <v>413.47500000000002</v>
      </c>
      <c r="G7433" s="1">
        <f t="shared" si="116"/>
        <v>4.1347500000000002E-2</v>
      </c>
    </row>
    <row r="7434" spans="1:7" x14ac:dyDescent="0.35">
      <c r="A7434" t="s">
        <v>1720</v>
      </c>
      <c r="B7434" t="s">
        <v>1683</v>
      </c>
      <c r="C7434" t="s">
        <v>427</v>
      </c>
      <c r="D7434">
        <v>5</v>
      </c>
      <c r="E7434">
        <v>2341.5142099999998</v>
      </c>
      <c r="F7434">
        <v>134172.08999400001</v>
      </c>
      <c r="G7434" s="1">
        <f t="shared" si="116"/>
        <v>13.417208999400001</v>
      </c>
    </row>
    <row r="7435" spans="1:7" x14ac:dyDescent="0.35">
      <c r="A7435" t="s">
        <v>1720</v>
      </c>
      <c r="B7435" t="s">
        <v>1683</v>
      </c>
      <c r="C7435" t="s">
        <v>427</v>
      </c>
      <c r="D7435">
        <v>4</v>
      </c>
      <c r="E7435">
        <v>252300.164024</v>
      </c>
      <c r="F7435">
        <v>327066856.58199501</v>
      </c>
      <c r="G7435" s="1">
        <f t="shared" si="116"/>
        <v>32706.685658199502</v>
      </c>
    </row>
    <row r="7436" spans="1:7" x14ac:dyDescent="0.35">
      <c r="A7436" t="s">
        <v>1720</v>
      </c>
      <c r="B7436" t="s">
        <v>1683</v>
      </c>
      <c r="C7436" t="s">
        <v>427</v>
      </c>
      <c r="D7436">
        <v>4</v>
      </c>
      <c r="E7436">
        <v>93770.806685999996</v>
      </c>
      <c r="F7436">
        <v>101995995.348417</v>
      </c>
      <c r="G7436" s="1">
        <f t="shared" si="116"/>
        <v>10199.5995348417</v>
      </c>
    </row>
    <row r="7437" spans="1:7" x14ac:dyDescent="0.35">
      <c r="A7437" t="s">
        <v>1720</v>
      </c>
      <c r="B7437" t="s">
        <v>1683</v>
      </c>
      <c r="C7437" t="s">
        <v>427</v>
      </c>
      <c r="D7437">
        <v>5</v>
      </c>
      <c r="E7437">
        <v>94094.448566000006</v>
      </c>
      <c r="F7437">
        <v>84047850.843391001</v>
      </c>
      <c r="G7437" s="1">
        <f t="shared" si="116"/>
        <v>8404.7850843391006</v>
      </c>
    </row>
    <row r="7438" spans="1:7" x14ac:dyDescent="0.35">
      <c r="A7438" t="s">
        <v>1720</v>
      </c>
      <c r="B7438" t="s">
        <v>1683</v>
      </c>
      <c r="C7438" t="s">
        <v>427</v>
      </c>
      <c r="D7438">
        <v>3</v>
      </c>
      <c r="E7438">
        <v>180992.82576199999</v>
      </c>
      <c r="F7438">
        <v>651157229.58247399</v>
      </c>
      <c r="G7438" s="1">
        <f t="shared" si="116"/>
        <v>65115.722958247403</v>
      </c>
    </row>
    <row r="7439" spans="1:7" x14ac:dyDescent="0.35">
      <c r="A7439" t="s">
        <v>1511</v>
      </c>
      <c r="B7439" t="s">
        <v>416</v>
      </c>
      <c r="C7439" t="s">
        <v>417</v>
      </c>
      <c r="D7439">
        <v>5</v>
      </c>
      <c r="E7439">
        <v>120</v>
      </c>
      <c r="F7439">
        <v>900</v>
      </c>
      <c r="G7439" s="1">
        <f t="shared" si="116"/>
        <v>0.09</v>
      </c>
    </row>
    <row r="7440" spans="1:7" x14ac:dyDescent="0.35">
      <c r="A7440" t="s">
        <v>1511</v>
      </c>
      <c r="B7440" t="s">
        <v>416</v>
      </c>
      <c r="C7440" t="s">
        <v>417</v>
      </c>
      <c r="D7440">
        <v>4</v>
      </c>
      <c r="E7440">
        <v>39688.309800000003</v>
      </c>
      <c r="F7440">
        <v>17367578.796101</v>
      </c>
      <c r="G7440" s="1">
        <f t="shared" si="116"/>
        <v>1736.7578796101</v>
      </c>
    </row>
    <row r="7441" spans="1:7" x14ac:dyDescent="0.35">
      <c r="A7441" t="s">
        <v>1511</v>
      </c>
      <c r="B7441" t="s">
        <v>416</v>
      </c>
      <c r="C7441" t="s">
        <v>417</v>
      </c>
      <c r="D7441">
        <v>5</v>
      </c>
      <c r="E7441">
        <v>6180</v>
      </c>
      <c r="F7441">
        <v>787500</v>
      </c>
      <c r="G7441" s="1">
        <f t="shared" si="116"/>
        <v>78.75</v>
      </c>
    </row>
    <row r="7442" spans="1:7" x14ac:dyDescent="0.35">
      <c r="A7442" t="s">
        <v>1511</v>
      </c>
      <c r="B7442" t="s">
        <v>416</v>
      </c>
      <c r="C7442" t="s">
        <v>417</v>
      </c>
      <c r="D7442">
        <v>5</v>
      </c>
      <c r="E7442">
        <v>96729.246721999996</v>
      </c>
      <c r="F7442">
        <v>294071051.68977702</v>
      </c>
      <c r="G7442" s="1">
        <f t="shared" si="116"/>
        <v>29407.105168977701</v>
      </c>
    </row>
    <row r="7443" spans="1:7" x14ac:dyDescent="0.35">
      <c r="A7443" t="s">
        <v>1413</v>
      </c>
      <c r="B7443" t="s">
        <v>419</v>
      </c>
      <c r="C7443" t="s">
        <v>417</v>
      </c>
      <c r="D7443">
        <v>5</v>
      </c>
      <c r="E7443">
        <v>57500.800472000003</v>
      </c>
      <c r="F7443">
        <v>74542103.767791003</v>
      </c>
      <c r="G7443" s="1">
        <f t="shared" si="116"/>
        <v>7454.2103767791004</v>
      </c>
    </row>
    <row r="7444" spans="1:7" x14ac:dyDescent="0.35">
      <c r="A7444" t="s">
        <v>1512</v>
      </c>
      <c r="B7444" t="s">
        <v>1513</v>
      </c>
      <c r="C7444" t="s">
        <v>1514</v>
      </c>
      <c r="D7444">
        <v>6</v>
      </c>
      <c r="E7444">
        <v>248071.26793999999</v>
      </c>
      <c r="F7444">
        <v>1158964583.36182</v>
      </c>
      <c r="G7444" s="1">
        <f t="shared" si="116"/>
        <v>115896.458336182</v>
      </c>
    </row>
    <row r="7445" spans="1:7" x14ac:dyDescent="0.35">
      <c r="A7445" t="s">
        <v>1512</v>
      </c>
      <c r="B7445" t="s">
        <v>1513</v>
      </c>
      <c r="C7445" t="s">
        <v>1514</v>
      </c>
      <c r="D7445">
        <v>3</v>
      </c>
      <c r="E7445">
        <v>641145.24342199997</v>
      </c>
      <c r="F7445">
        <v>7902509369.9943199</v>
      </c>
      <c r="G7445" s="1">
        <f t="shared" si="116"/>
        <v>790250.93699943204</v>
      </c>
    </row>
    <row r="7446" spans="1:7" x14ac:dyDescent="0.35">
      <c r="A7446" t="s">
        <v>1512</v>
      </c>
      <c r="B7446" t="s">
        <v>1513</v>
      </c>
      <c r="C7446" t="s">
        <v>1514</v>
      </c>
      <c r="D7446">
        <v>3</v>
      </c>
      <c r="E7446">
        <v>83770.506959000006</v>
      </c>
      <c r="F7446">
        <v>268677.90029700001</v>
      </c>
      <c r="G7446" s="1">
        <f t="shared" si="116"/>
        <v>26.8677900297</v>
      </c>
    </row>
    <row r="7447" spans="1:7" x14ac:dyDescent="0.35">
      <c r="A7447" t="s">
        <v>1209</v>
      </c>
      <c r="B7447" t="s">
        <v>1394</v>
      </c>
      <c r="C7447" t="s">
        <v>417</v>
      </c>
      <c r="D7447">
        <v>5</v>
      </c>
      <c r="E7447">
        <v>35482.744937000003</v>
      </c>
      <c r="F7447">
        <v>28147323.005757999</v>
      </c>
      <c r="G7447" s="1">
        <f t="shared" si="116"/>
        <v>2814.7323005757999</v>
      </c>
    </row>
    <row r="7448" spans="1:7" x14ac:dyDescent="0.35">
      <c r="A7448" t="s">
        <v>1144</v>
      </c>
      <c r="B7448" t="s">
        <v>1394</v>
      </c>
      <c r="C7448" t="s">
        <v>417</v>
      </c>
      <c r="D7448">
        <v>5</v>
      </c>
      <c r="E7448">
        <v>120</v>
      </c>
      <c r="F7448">
        <v>900</v>
      </c>
      <c r="G7448" s="1">
        <f t="shared" si="116"/>
        <v>0.09</v>
      </c>
    </row>
    <row r="7449" spans="1:7" x14ac:dyDescent="0.35">
      <c r="A7449" t="s">
        <v>1144</v>
      </c>
      <c r="B7449" t="s">
        <v>1394</v>
      </c>
      <c r="C7449" t="s">
        <v>417</v>
      </c>
      <c r="D7449">
        <v>4</v>
      </c>
      <c r="E7449">
        <v>10817.657584</v>
      </c>
      <c r="F7449">
        <v>2602853.8234910001</v>
      </c>
      <c r="G7449" s="1">
        <f t="shared" si="116"/>
        <v>260.28538234910002</v>
      </c>
    </row>
    <row r="7450" spans="1:7" x14ac:dyDescent="0.35">
      <c r="A7450" t="s">
        <v>1144</v>
      </c>
      <c r="B7450" t="s">
        <v>1394</v>
      </c>
      <c r="C7450" t="s">
        <v>417</v>
      </c>
      <c r="D7450">
        <v>5</v>
      </c>
      <c r="E7450">
        <v>86561.382085999998</v>
      </c>
      <c r="F7450">
        <v>57448611.851631001</v>
      </c>
      <c r="G7450" s="1">
        <f t="shared" si="116"/>
        <v>5744.8611851631003</v>
      </c>
    </row>
    <row r="7451" spans="1:7" x14ac:dyDescent="0.35">
      <c r="A7451" t="s">
        <v>1721</v>
      </c>
      <c r="B7451" t="s">
        <v>426</v>
      </c>
      <c r="C7451" t="s">
        <v>427</v>
      </c>
      <c r="D7451">
        <v>5</v>
      </c>
      <c r="E7451">
        <v>53824.719570000001</v>
      </c>
      <c r="F7451">
        <v>52594758.276229002</v>
      </c>
      <c r="G7451" s="1">
        <f t="shared" si="116"/>
        <v>5259.4758276229004</v>
      </c>
    </row>
    <row r="7452" spans="1:7" x14ac:dyDescent="0.35">
      <c r="A7452" t="s">
        <v>1515</v>
      </c>
      <c r="B7452" t="s">
        <v>416</v>
      </c>
      <c r="C7452" t="s">
        <v>417</v>
      </c>
      <c r="D7452">
        <v>5</v>
      </c>
      <c r="E7452">
        <v>61513.368986000001</v>
      </c>
      <c r="F7452">
        <v>97679546.832482994</v>
      </c>
      <c r="G7452" s="1">
        <f t="shared" si="116"/>
        <v>9767.9546832482993</v>
      </c>
    </row>
    <row r="7453" spans="1:7" x14ac:dyDescent="0.35">
      <c r="A7453" t="s">
        <v>1722</v>
      </c>
      <c r="B7453" t="s">
        <v>1707</v>
      </c>
      <c r="C7453" t="s">
        <v>427</v>
      </c>
      <c r="D7453">
        <v>5</v>
      </c>
      <c r="E7453">
        <v>68965.614558999994</v>
      </c>
      <c r="F7453">
        <v>69651099.600571007</v>
      </c>
      <c r="G7453" s="1">
        <f t="shared" si="116"/>
        <v>6965.1099600571006</v>
      </c>
    </row>
    <row r="7454" spans="1:7" x14ac:dyDescent="0.35">
      <c r="A7454" t="s">
        <v>264</v>
      </c>
      <c r="B7454" t="s">
        <v>421</v>
      </c>
      <c r="C7454" t="s">
        <v>422</v>
      </c>
      <c r="D7454">
        <v>5</v>
      </c>
      <c r="E7454">
        <v>50251.287466000002</v>
      </c>
      <c r="F7454">
        <v>63051939.241242997</v>
      </c>
      <c r="G7454" s="1">
        <f t="shared" si="116"/>
        <v>6305.1939241242999</v>
      </c>
    </row>
    <row r="7455" spans="1:7" x14ac:dyDescent="0.35">
      <c r="A7455" t="s">
        <v>1723</v>
      </c>
      <c r="B7455" t="s">
        <v>419</v>
      </c>
      <c r="C7455" t="s">
        <v>417</v>
      </c>
      <c r="D7455">
        <v>5</v>
      </c>
      <c r="E7455">
        <v>43193.045480000001</v>
      </c>
      <c r="F7455">
        <v>75885907.253575996</v>
      </c>
      <c r="G7455" s="1">
        <f t="shared" si="116"/>
        <v>7588.5907253575997</v>
      </c>
    </row>
    <row r="7456" spans="1:7" x14ac:dyDescent="0.35">
      <c r="A7456" t="s">
        <v>570</v>
      </c>
      <c r="B7456" t="s">
        <v>1435</v>
      </c>
      <c r="C7456" t="s">
        <v>417</v>
      </c>
      <c r="D7456">
        <v>5</v>
      </c>
      <c r="E7456">
        <v>115819.625566</v>
      </c>
      <c r="F7456">
        <v>199263044.428242</v>
      </c>
      <c r="G7456" s="1">
        <f t="shared" si="116"/>
        <v>19926.304442824199</v>
      </c>
    </row>
    <row r="7457" spans="1:7" x14ac:dyDescent="0.35">
      <c r="A7457" t="s">
        <v>1517</v>
      </c>
      <c r="B7457" t="s">
        <v>419</v>
      </c>
      <c r="C7457" t="s">
        <v>417</v>
      </c>
      <c r="D7457">
        <v>5</v>
      </c>
      <c r="E7457">
        <v>24718.950299</v>
      </c>
      <c r="F7457">
        <v>27327335.564808</v>
      </c>
      <c r="G7457" s="1">
        <f t="shared" si="116"/>
        <v>2732.7335564808</v>
      </c>
    </row>
    <row r="7458" spans="1:7" x14ac:dyDescent="0.35">
      <c r="A7458" t="s">
        <v>1724</v>
      </c>
      <c r="B7458" t="s">
        <v>426</v>
      </c>
      <c r="C7458" t="s">
        <v>427</v>
      </c>
      <c r="D7458">
        <v>5</v>
      </c>
      <c r="E7458">
        <v>54375.729563000001</v>
      </c>
      <c r="F7458">
        <v>62101825.719145</v>
      </c>
      <c r="G7458" s="1">
        <f t="shared" si="116"/>
        <v>6210.1825719144999</v>
      </c>
    </row>
    <row r="7459" spans="1:7" x14ac:dyDescent="0.35">
      <c r="A7459" t="s">
        <v>1725</v>
      </c>
      <c r="B7459" t="s">
        <v>1154</v>
      </c>
      <c r="C7459" t="s">
        <v>1514</v>
      </c>
      <c r="D7459">
        <v>6</v>
      </c>
      <c r="E7459">
        <v>120</v>
      </c>
      <c r="F7459">
        <v>900</v>
      </c>
      <c r="G7459" s="1">
        <f t="shared" si="116"/>
        <v>0.09</v>
      </c>
    </row>
    <row r="7460" spans="1:7" x14ac:dyDescent="0.35">
      <c r="A7460" t="s">
        <v>1725</v>
      </c>
      <c r="B7460" t="s">
        <v>1154</v>
      </c>
      <c r="C7460" t="s">
        <v>1514</v>
      </c>
      <c r="D7460">
        <v>4</v>
      </c>
      <c r="E7460">
        <v>2820</v>
      </c>
      <c r="F7460">
        <v>174600</v>
      </c>
      <c r="G7460" s="1">
        <f t="shared" si="116"/>
        <v>17.46</v>
      </c>
    </row>
    <row r="7461" spans="1:7" x14ac:dyDescent="0.35">
      <c r="A7461" t="s">
        <v>1725</v>
      </c>
      <c r="B7461" t="s">
        <v>1154</v>
      </c>
      <c r="C7461" t="s">
        <v>1514</v>
      </c>
      <c r="D7461">
        <v>4</v>
      </c>
      <c r="E7461">
        <v>780</v>
      </c>
      <c r="F7461">
        <v>10800</v>
      </c>
      <c r="G7461" s="1">
        <f t="shared" si="116"/>
        <v>1.08</v>
      </c>
    </row>
    <row r="7462" spans="1:7" x14ac:dyDescent="0.35">
      <c r="A7462" t="s">
        <v>1725</v>
      </c>
      <c r="B7462" t="s">
        <v>1154</v>
      </c>
      <c r="C7462" t="s">
        <v>1514</v>
      </c>
      <c r="D7462">
        <v>4</v>
      </c>
      <c r="E7462">
        <v>120</v>
      </c>
      <c r="F7462">
        <v>900</v>
      </c>
      <c r="G7462" s="1">
        <f t="shared" si="116"/>
        <v>0.09</v>
      </c>
    </row>
    <row r="7463" spans="1:7" x14ac:dyDescent="0.35">
      <c r="A7463" t="s">
        <v>1725</v>
      </c>
      <c r="B7463" t="s">
        <v>1154</v>
      </c>
      <c r="C7463" t="s">
        <v>1514</v>
      </c>
      <c r="D7463">
        <v>4</v>
      </c>
      <c r="E7463">
        <v>180</v>
      </c>
      <c r="F7463">
        <v>1800</v>
      </c>
      <c r="G7463" s="1">
        <f t="shared" si="116"/>
        <v>0.18</v>
      </c>
    </row>
    <row r="7464" spans="1:7" x14ac:dyDescent="0.35">
      <c r="A7464" t="s">
        <v>1725</v>
      </c>
      <c r="B7464" t="s">
        <v>1154</v>
      </c>
      <c r="C7464" t="s">
        <v>1514</v>
      </c>
      <c r="D7464">
        <v>4</v>
      </c>
      <c r="E7464">
        <v>120</v>
      </c>
      <c r="F7464">
        <v>900</v>
      </c>
      <c r="G7464" s="1">
        <f t="shared" si="116"/>
        <v>0.09</v>
      </c>
    </row>
    <row r="7465" spans="1:7" x14ac:dyDescent="0.35">
      <c r="A7465" t="s">
        <v>1725</v>
      </c>
      <c r="B7465" t="s">
        <v>1154</v>
      </c>
      <c r="C7465" t="s">
        <v>1514</v>
      </c>
      <c r="D7465">
        <v>4</v>
      </c>
      <c r="E7465">
        <v>120</v>
      </c>
      <c r="F7465">
        <v>900</v>
      </c>
      <c r="G7465" s="1">
        <f t="shared" si="116"/>
        <v>0.09</v>
      </c>
    </row>
    <row r="7466" spans="1:7" x14ac:dyDescent="0.35">
      <c r="A7466" t="s">
        <v>1725</v>
      </c>
      <c r="B7466" t="s">
        <v>1154</v>
      </c>
      <c r="C7466" t="s">
        <v>1514</v>
      </c>
      <c r="D7466">
        <v>4</v>
      </c>
      <c r="E7466">
        <v>120</v>
      </c>
      <c r="F7466">
        <v>900</v>
      </c>
      <c r="G7466" s="1">
        <f t="shared" si="116"/>
        <v>0.09</v>
      </c>
    </row>
    <row r="7467" spans="1:7" x14ac:dyDescent="0.35">
      <c r="A7467" t="s">
        <v>1725</v>
      </c>
      <c r="B7467" t="s">
        <v>1154</v>
      </c>
      <c r="C7467" t="s">
        <v>1514</v>
      </c>
      <c r="D7467">
        <v>5</v>
      </c>
      <c r="E7467">
        <v>29940</v>
      </c>
      <c r="F7467">
        <v>26356500</v>
      </c>
      <c r="G7467" s="1">
        <f t="shared" si="116"/>
        <v>2635.65</v>
      </c>
    </row>
    <row r="7468" spans="1:7" x14ac:dyDescent="0.35">
      <c r="A7468" t="s">
        <v>1725</v>
      </c>
      <c r="B7468" t="s">
        <v>1154</v>
      </c>
      <c r="C7468" t="s">
        <v>1514</v>
      </c>
      <c r="D7468">
        <v>5</v>
      </c>
      <c r="E7468">
        <v>3420</v>
      </c>
      <c r="F7468">
        <v>137700</v>
      </c>
      <c r="G7468" s="1">
        <f t="shared" si="116"/>
        <v>13.77</v>
      </c>
    </row>
    <row r="7469" spans="1:7" x14ac:dyDescent="0.35">
      <c r="A7469" t="s">
        <v>1725</v>
      </c>
      <c r="B7469" t="s">
        <v>1154</v>
      </c>
      <c r="C7469" t="s">
        <v>1514</v>
      </c>
      <c r="D7469">
        <v>5</v>
      </c>
      <c r="E7469">
        <v>16337.913092999999</v>
      </c>
      <c r="F7469">
        <v>3956702.9702280001</v>
      </c>
      <c r="G7469" s="1">
        <f t="shared" si="116"/>
        <v>395.67029702280001</v>
      </c>
    </row>
    <row r="7470" spans="1:7" x14ac:dyDescent="0.35">
      <c r="A7470" t="s">
        <v>1725</v>
      </c>
      <c r="B7470" t="s">
        <v>1154</v>
      </c>
      <c r="C7470" t="s">
        <v>1514</v>
      </c>
      <c r="D7470">
        <v>6</v>
      </c>
      <c r="E7470">
        <v>471269.76255799999</v>
      </c>
      <c r="F7470">
        <v>4092069479.22788</v>
      </c>
      <c r="G7470" s="1">
        <f t="shared" si="116"/>
        <v>409206.94792278798</v>
      </c>
    </row>
    <row r="7471" spans="1:7" x14ac:dyDescent="0.35">
      <c r="A7471" t="s">
        <v>1725</v>
      </c>
      <c r="B7471" t="s">
        <v>1154</v>
      </c>
      <c r="C7471" t="s">
        <v>1514</v>
      </c>
      <c r="D7471">
        <v>4</v>
      </c>
      <c r="E7471">
        <v>112433.04564700001</v>
      </c>
      <c r="F7471">
        <v>223682081.56107399</v>
      </c>
      <c r="G7471" s="1">
        <f t="shared" si="116"/>
        <v>22368.208156107397</v>
      </c>
    </row>
    <row r="7472" spans="1:7" x14ac:dyDescent="0.35">
      <c r="A7472" t="s">
        <v>1725</v>
      </c>
      <c r="B7472" t="s">
        <v>1154</v>
      </c>
      <c r="C7472" t="s">
        <v>1514</v>
      </c>
      <c r="D7472">
        <v>3</v>
      </c>
      <c r="E7472">
        <v>395392.07149100001</v>
      </c>
      <c r="F7472">
        <v>1897702445.7369699</v>
      </c>
      <c r="G7472" s="1">
        <f t="shared" si="116"/>
        <v>189770.24457369698</v>
      </c>
    </row>
    <row r="7473" spans="1:7" x14ac:dyDescent="0.35">
      <c r="A7473" t="s">
        <v>1725</v>
      </c>
      <c r="B7473" t="s">
        <v>1154</v>
      </c>
      <c r="C7473" t="s">
        <v>1514</v>
      </c>
      <c r="D7473">
        <v>4</v>
      </c>
      <c r="E7473">
        <v>21161.845395</v>
      </c>
      <c r="F7473">
        <v>70184.088426999995</v>
      </c>
      <c r="G7473" s="1">
        <f t="shared" si="116"/>
        <v>7.0184088426999995</v>
      </c>
    </row>
    <row r="7474" spans="1:7" x14ac:dyDescent="0.35">
      <c r="A7474" t="s">
        <v>1725</v>
      </c>
      <c r="B7474" t="s">
        <v>1154</v>
      </c>
      <c r="C7474" t="s">
        <v>1514</v>
      </c>
      <c r="D7474">
        <v>3</v>
      </c>
      <c r="E7474">
        <v>89551.280648999993</v>
      </c>
      <c r="F7474">
        <v>296830.31023200002</v>
      </c>
      <c r="G7474" s="1">
        <f t="shared" si="116"/>
        <v>29.683031023200002</v>
      </c>
    </row>
    <row r="7475" spans="1:7" x14ac:dyDescent="0.35">
      <c r="A7475" t="s">
        <v>1518</v>
      </c>
      <c r="B7475" t="s">
        <v>419</v>
      </c>
      <c r="C7475" t="s">
        <v>417</v>
      </c>
      <c r="D7475">
        <v>5</v>
      </c>
      <c r="E7475">
        <v>46808.370165</v>
      </c>
      <c r="F7475">
        <v>96073277.081651002</v>
      </c>
      <c r="G7475" s="1">
        <f t="shared" si="116"/>
        <v>9607.3277081650995</v>
      </c>
    </row>
    <row r="7476" spans="1:7" x14ac:dyDescent="0.35">
      <c r="A7476" t="s">
        <v>1726</v>
      </c>
      <c r="B7476" t="s">
        <v>419</v>
      </c>
      <c r="C7476" t="s">
        <v>417</v>
      </c>
      <c r="D7476">
        <v>5</v>
      </c>
      <c r="E7476">
        <v>60127.644493</v>
      </c>
      <c r="F7476">
        <v>125582421.09198201</v>
      </c>
      <c r="G7476" s="1">
        <f t="shared" si="116"/>
        <v>12558.242109198201</v>
      </c>
    </row>
    <row r="7477" spans="1:7" x14ac:dyDescent="0.35">
      <c r="A7477" t="s">
        <v>1519</v>
      </c>
      <c r="B7477" t="s">
        <v>419</v>
      </c>
      <c r="C7477" t="s">
        <v>417</v>
      </c>
      <c r="D7477">
        <v>4</v>
      </c>
      <c r="E7477">
        <v>203.02909299999999</v>
      </c>
      <c r="F7477">
        <v>677.87058300000001</v>
      </c>
      <c r="G7477" s="1">
        <f t="shared" si="116"/>
        <v>6.7787058299999994E-2</v>
      </c>
    </row>
    <row r="7478" spans="1:7" x14ac:dyDescent="0.35">
      <c r="A7478" t="s">
        <v>1519</v>
      </c>
      <c r="B7478" t="s">
        <v>419</v>
      </c>
      <c r="C7478" t="s">
        <v>417</v>
      </c>
      <c r="D7478">
        <v>4</v>
      </c>
      <c r="E7478">
        <v>86.865742999999995</v>
      </c>
      <c r="F7478">
        <v>313.19567699999999</v>
      </c>
      <c r="G7478" s="1">
        <f t="shared" si="116"/>
        <v>3.1319567700000002E-2</v>
      </c>
    </row>
    <row r="7479" spans="1:7" x14ac:dyDescent="0.35">
      <c r="A7479" t="s">
        <v>1519</v>
      </c>
      <c r="B7479" t="s">
        <v>419</v>
      </c>
      <c r="C7479" t="s">
        <v>417</v>
      </c>
      <c r="D7479">
        <v>4</v>
      </c>
      <c r="E7479">
        <v>61.556573999999998</v>
      </c>
      <c r="F7479">
        <v>157.280528</v>
      </c>
      <c r="G7479" s="1">
        <f t="shared" si="116"/>
        <v>1.57280528E-2</v>
      </c>
    </row>
    <row r="7480" spans="1:7" x14ac:dyDescent="0.35">
      <c r="A7480" t="s">
        <v>1519</v>
      </c>
      <c r="B7480" t="s">
        <v>419</v>
      </c>
      <c r="C7480" t="s">
        <v>417</v>
      </c>
      <c r="D7480">
        <v>4</v>
      </c>
      <c r="E7480">
        <v>91.430190999999994</v>
      </c>
      <c r="F7480">
        <v>362.65499999999997</v>
      </c>
      <c r="G7480" s="1">
        <f t="shared" si="116"/>
        <v>3.6265499999999999E-2</v>
      </c>
    </row>
    <row r="7481" spans="1:7" x14ac:dyDescent="0.35">
      <c r="A7481" t="s">
        <v>1519</v>
      </c>
      <c r="B7481" t="s">
        <v>419</v>
      </c>
      <c r="C7481" t="s">
        <v>417</v>
      </c>
      <c r="D7481">
        <v>4</v>
      </c>
      <c r="E7481">
        <v>68.251762999999997</v>
      </c>
      <c r="F7481">
        <v>193.354456</v>
      </c>
      <c r="G7481" s="1">
        <f t="shared" si="116"/>
        <v>1.9335445600000001E-2</v>
      </c>
    </row>
    <row r="7482" spans="1:7" x14ac:dyDescent="0.35">
      <c r="A7482" t="s">
        <v>1519</v>
      </c>
      <c r="B7482" t="s">
        <v>419</v>
      </c>
      <c r="C7482" t="s">
        <v>417</v>
      </c>
      <c r="D7482">
        <v>4</v>
      </c>
      <c r="E7482">
        <v>94.740590999999995</v>
      </c>
      <c r="F7482">
        <v>412.31099999999998</v>
      </c>
      <c r="G7482" s="1">
        <f t="shared" si="116"/>
        <v>4.12311E-2</v>
      </c>
    </row>
    <row r="7483" spans="1:7" x14ac:dyDescent="0.35">
      <c r="A7483" t="s">
        <v>1519</v>
      </c>
      <c r="B7483" t="s">
        <v>419</v>
      </c>
      <c r="C7483" t="s">
        <v>417</v>
      </c>
      <c r="D7483">
        <v>4</v>
      </c>
      <c r="E7483">
        <v>88.896255999999994</v>
      </c>
      <c r="F7483">
        <v>356.27100000000002</v>
      </c>
      <c r="G7483" s="1">
        <f t="shared" si="116"/>
        <v>3.5627100000000002E-2</v>
      </c>
    </row>
    <row r="7484" spans="1:7" x14ac:dyDescent="0.35">
      <c r="A7484" t="s">
        <v>1519</v>
      </c>
      <c r="B7484" t="s">
        <v>419</v>
      </c>
      <c r="C7484" t="s">
        <v>417</v>
      </c>
      <c r="D7484">
        <v>4</v>
      </c>
      <c r="E7484">
        <v>42.560875000000003</v>
      </c>
      <c r="F7484">
        <v>71.426986999999997</v>
      </c>
      <c r="G7484" s="1">
        <f t="shared" si="116"/>
        <v>7.1426987000000001E-3</v>
      </c>
    </row>
    <row r="7485" spans="1:7" x14ac:dyDescent="0.35">
      <c r="A7485" t="s">
        <v>1519</v>
      </c>
      <c r="B7485" t="s">
        <v>419</v>
      </c>
      <c r="C7485" t="s">
        <v>417</v>
      </c>
      <c r="D7485">
        <v>4</v>
      </c>
      <c r="E7485">
        <v>72.713614000000007</v>
      </c>
      <c r="F7485">
        <v>208.48422199999999</v>
      </c>
      <c r="G7485" s="1">
        <f t="shared" si="116"/>
        <v>2.0848422199999998E-2</v>
      </c>
    </row>
    <row r="7486" spans="1:7" x14ac:dyDescent="0.35">
      <c r="A7486" t="s">
        <v>1519</v>
      </c>
      <c r="B7486" t="s">
        <v>419</v>
      </c>
      <c r="C7486" t="s">
        <v>417</v>
      </c>
      <c r="D7486">
        <v>4</v>
      </c>
      <c r="E7486">
        <v>187.20532800000001</v>
      </c>
      <c r="F7486">
        <v>719.523865</v>
      </c>
      <c r="G7486" s="1">
        <f t="shared" si="116"/>
        <v>7.1952386500000007E-2</v>
      </c>
    </row>
    <row r="7487" spans="1:7" x14ac:dyDescent="0.35">
      <c r="A7487" t="s">
        <v>1519</v>
      </c>
      <c r="B7487" t="s">
        <v>419</v>
      </c>
      <c r="C7487" t="s">
        <v>417</v>
      </c>
      <c r="D7487">
        <v>4</v>
      </c>
      <c r="E7487">
        <v>98.172274000000002</v>
      </c>
      <c r="F7487">
        <v>431.68950000000001</v>
      </c>
      <c r="G7487" s="1">
        <f t="shared" si="116"/>
        <v>4.3168949999999998E-2</v>
      </c>
    </row>
    <row r="7488" spans="1:7" x14ac:dyDescent="0.35">
      <c r="A7488" t="s">
        <v>1519</v>
      </c>
      <c r="B7488" t="s">
        <v>419</v>
      </c>
      <c r="C7488" t="s">
        <v>417</v>
      </c>
      <c r="D7488">
        <v>4</v>
      </c>
      <c r="E7488">
        <v>120</v>
      </c>
      <c r="F7488">
        <v>900</v>
      </c>
      <c r="G7488" s="1">
        <f t="shared" si="116"/>
        <v>0.09</v>
      </c>
    </row>
    <row r="7489" spans="1:7" x14ac:dyDescent="0.35">
      <c r="A7489" t="s">
        <v>1519</v>
      </c>
      <c r="B7489" t="s">
        <v>419</v>
      </c>
      <c r="C7489" t="s">
        <v>417</v>
      </c>
      <c r="D7489">
        <v>4</v>
      </c>
      <c r="E7489">
        <v>120</v>
      </c>
      <c r="F7489">
        <v>900</v>
      </c>
      <c r="G7489" s="1">
        <f t="shared" si="116"/>
        <v>0.09</v>
      </c>
    </row>
    <row r="7490" spans="1:7" x14ac:dyDescent="0.35">
      <c r="A7490" t="s">
        <v>1519</v>
      </c>
      <c r="B7490" t="s">
        <v>419</v>
      </c>
      <c r="C7490" t="s">
        <v>417</v>
      </c>
      <c r="D7490">
        <v>4</v>
      </c>
      <c r="E7490">
        <v>76468.799553999997</v>
      </c>
      <c r="F7490">
        <v>46771372.802570999</v>
      </c>
      <c r="G7490" s="1">
        <f t="shared" si="116"/>
        <v>4677.1372802570995</v>
      </c>
    </row>
    <row r="7491" spans="1:7" x14ac:dyDescent="0.35">
      <c r="A7491" t="s">
        <v>1519</v>
      </c>
      <c r="B7491" t="s">
        <v>419</v>
      </c>
      <c r="C7491" t="s">
        <v>417</v>
      </c>
      <c r="D7491">
        <v>5</v>
      </c>
      <c r="E7491">
        <v>63817.646606000002</v>
      </c>
      <c r="F7491">
        <v>94766273.061756</v>
      </c>
      <c r="G7491" s="1">
        <f t="shared" ref="G7491:G7554" si="117">+F7491/10000</f>
        <v>9476.6273061756001</v>
      </c>
    </row>
    <row r="7492" spans="1:7" x14ac:dyDescent="0.35">
      <c r="A7492" t="s">
        <v>1519</v>
      </c>
      <c r="B7492" t="s">
        <v>419</v>
      </c>
      <c r="C7492" t="s">
        <v>417</v>
      </c>
      <c r="D7492">
        <v>4</v>
      </c>
      <c r="E7492">
        <v>3515.449208</v>
      </c>
      <c r="F7492">
        <v>11647.509004</v>
      </c>
      <c r="G7492" s="1">
        <f t="shared" si="117"/>
        <v>1.1647509003999998</v>
      </c>
    </row>
    <row r="7493" spans="1:7" x14ac:dyDescent="0.35">
      <c r="A7493" t="s">
        <v>1519</v>
      </c>
      <c r="B7493" t="s">
        <v>419</v>
      </c>
      <c r="C7493" t="s">
        <v>417</v>
      </c>
      <c r="D7493">
        <v>5</v>
      </c>
      <c r="E7493">
        <v>6215.2613709999996</v>
      </c>
      <c r="F7493">
        <v>20758.701276</v>
      </c>
      <c r="G7493" s="1">
        <f t="shared" si="117"/>
        <v>2.0758701276</v>
      </c>
    </row>
    <row r="7494" spans="1:7" x14ac:dyDescent="0.35">
      <c r="A7494" t="s">
        <v>1520</v>
      </c>
      <c r="B7494" t="s">
        <v>419</v>
      </c>
      <c r="C7494" t="s">
        <v>417</v>
      </c>
      <c r="D7494">
        <v>5</v>
      </c>
      <c r="E7494">
        <v>114814.464957</v>
      </c>
      <c r="F7494">
        <v>114951276.844449</v>
      </c>
      <c r="G7494" s="1">
        <f t="shared" si="117"/>
        <v>11495.1276844449</v>
      </c>
    </row>
    <row r="7495" spans="1:7" x14ac:dyDescent="0.35">
      <c r="A7495" t="s">
        <v>1521</v>
      </c>
      <c r="B7495" t="s">
        <v>416</v>
      </c>
      <c r="C7495" t="s">
        <v>417</v>
      </c>
      <c r="D7495">
        <v>4</v>
      </c>
      <c r="E7495">
        <v>240</v>
      </c>
      <c r="F7495">
        <v>2700</v>
      </c>
      <c r="G7495" s="1">
        <f t="shared" si="117"/>
        <v>0.27</v>
      </c>
    </row>
    <row r="7496" spans="1:7" x14ac:dyDescent="0.35">
      <c r="A7496" t="s">
        <v>1521</v>
      </c>
      <c r="B7496" t="s">
        <v>416</v>
      </c>
      <c r="C7496" t="s">
        <v>417</v>
      </c>
      <c r="D7496">
        <v>4</v>
      </c>
      <c r="E7496">
        <v>29760</v>
      </c>
      <c r="F7496">
        <v>7164000</v>
      </c>
      <c r="G7496" s="1">
        <f t="shared" si="117"/>
        <v>716.4</v>
      </c>
    </row>
    <row r="7497" spans="1:7" x14ac:dyDescent="0.35">
      <c r="A7497" t="s">
        <v>1521</v>
      </c>
      <c r="B7497" t="s">
        <v>416</v>
      </c>
      <c r="C7497" t="s">
        <v>417</v>
      </c>
      <c r="D7497">
        <v>4</v>
      </c>
      <c r="E7497">
        <v>28657.415227000001</v>
      </c>
      <c r="F7497">
        <v>12826527.380127</v>
      </c>
      <c r="G7497" s="1">
        <f t="shared" si="117"/>
        <v>1282.6527380127</v>
      </c>
    </row>
    <row r="7498" spans="1:7" x14ac:dyDescent="0.35">
      <c r="A7498" t="s">
        <v>1521</v>
      </c>
      <c r="B7498" t="s">
        <v>416</v>
      </c>
      <c r="C7498" t="s">
        <v>417</v>
      </c>
      <c r="D7498">
        <v>5</v>
      </c>
      <c r="E7498">
        <v>123396.46916399999</v>
      </c>
      <c r="F7498">
        <v>276029749.07249701</v>
      </c>
      <c r="G7498" s="1">
        <f t="shared" si="117"/>
        <v>27602.9749072497</v>
      </c>
    </row>
    <row r="7499" spans="1:7" x14ac:dyDescent="0.35">
      <c r="A7499" t="s">
        <v>1522</v>
      </c>
      <c r="B7499" t="s">
        <v>426</v>
      </c>
      <c r="C7499" t="s">
        <v>427</v>
      </c>
      <c r="D7499">
        <v>4</v>
      </c>
      <c r="E7499">
        <v>973.241218</v>
      </c>
      <c r="F7499">
        <v>2622.2287799999999</v>
      </c>
      <c r="G7499" s="1">
        <f t="shared" si="117"/>
        <v>0.26222287799999999</v>
      </c>
    </row>
    <row r="7500" spans="1:7" x14ac:dyDescent="0.35">
      <c r="A7500" t="s">
        <v>1522</v>
      </c>
      <c r="B7500" t="s">
        <v>426</v>
      </c>
      <c r="C7500" t="s">
        <v>427</v>
      </c>
      <c r="D7500">
        <v>4</v>
      </c>
      <c r="E7500">
        <v>272.128646</v>
      </c>
      <c r="F7500">
        <v>893.17582200000004</v>
      </c>
      <c r="G7500" s="1">
        <f t="shared" si="117"/>
        <v>8.9317582200000009E-2</v>
      </c>
    </row>
    <row r="7501" spans="1:7" x14ac:dyDescent="0.35">
      <c r="A7501" t="s">
        <v>1522</v>
      </c>
      <c r="B7501" t="s">
        <v>426</v>
      </c>
      <c r="C7501" t="s">
        <v>427</v>
      </c>
      <c r="D7501">
        <v>4</v>
      </c>
      <c r="E7501">
        <v>32.448754000000001</v>
      </c>
      <c r="F7501">
        <v>45.144699000000003</v>
      </c>
      <c r="G7501" s="1">
        <f t="shared" si="117"/>
        <v>4.5144699E-3</v>
      </c>
    </row>
    <row r="7502" spans="1:7" x14ac:dyDescent="0.35">
      <c r="A7502" t="s">
        <v>1522</v>
      </c>
      <c r="B7502" t="s">
        <v>426</v>
      </c>
      <c r="C7502" t="s">
        <v>427</v>
      </c>
      <c r="D7502">
        <v>4</v>
      </c>
      <c r="E7502">
        <v>170.67067399999999</v>
      </c>
      <c r="F7502">
        <v>461.28929099999999</v>
      </c>
      <c r="G7502" s="1">
        <f t="shared" si="117"/>
        <v>4.61289291E-2</v>
      </c>
    </row>
    <row r="7503" spans="1:7" x14ac:dyDescent="0.35">
      <c r="A7503" t="s">
        <v>1522</v>
      </c>
      <c r="B7503" t="s">
        <v>426</v>
      </c>
      <c r="C7503" t="s">
        <v>427</v>
      </c>
      <c r="D7503">
        <v>4</v>
      </c>
      <c r="E7503">
        <v>77.190588000000005</v>
      </c>
      <c r="F7503">
        <v>242.44828100000001</v>
      </c>
      <c r="G7503" s="1">
        <f t="shared" si="117"/>
        <v>2.4244828100000001E-2</v>
      </c>
    </row>
    <row r="7504" spans="1:7" x14ac:dyDescent="0.35">
      <c r="A7504" t="s">
        <v>1522</v>
      </c>
      <c r="B7504" t="s">
        <v>426</v>
      </c>
      <c r="C7504" t="s">
        <v>427</v>
      </c>
      <c r="D7504">
        <v>4</v>
      </c>
      <c r="E7504">
        <v>1294.7693280000001</v>
      </c>
      <c r="F7504">
        <v>4550.0526819999995</v>
      </c>
      <c r="G7504" s="1">
        <f t="shared" si="117"/>
        <v>0.45500526819999998</v>
      </c>
    </row>
    <row r="7505" spans="1:7" x14ac:dyDescent="0.35">
      <c r="A7505" t="s">
        <v>1522</v>
      </c>
      <c r="B7505" t="s">
        <v>426</v>
      </c>
      <c r="C7505" t="s">
        <v>427</v>
      </c>
      <c r="D7505">
        <v>4</v>
      </c>
      <c r="E7505">
        <v>16327.423572</v>
      </c>
      <c r="F7505">
        <v>54247.719676000001</v>
      </c>
      <c r="G7505" s="1">
        <f t="shared" si="117"/>
        <v>5.4247719675999999</v>
      </c>
    </row>
    <row r="7506" spans="1:7" x14ac:dyDescent="0.35">
      <c r="A7506" t="s">
        <v>1522</v>
      </c>
      <c r="B7506" t="s">
        <v>426</v>
      </c>
      <c r="C7506" t="s">
        <v>427</v>
      </c>
      <c r="D7506">
        <v>4</v>
      </c>
      <c r="E7506">
        <v>3240</v>
      </c>
      <c r="F7506">
        <v>252900</v>
      </c>
      <c r="G7506" s="1">
        <f t="shared" si="117"/>
        <v>25.29</v>
      </c>
    </row>
    <row r="7507" spans="1:7" x14ac:dyDescent="0.35">
      <c r="A7507" t="s">
        <v>1522</v>
      </c>
      <c r="B7507" t="s">
        <v>426</v>
      </c>
      <c r="C7507" t="s">
        <v>427</v>
      </c>
      <c r="D7507">
        <v>4</v>
      </c>
      <c r="E7507">
        <v>2206.333059</v>
      </c>
      <c r="F7507">
        <v>112910.96335799999</v>
      </c>
      <c r="G7507" s="1">
        <f t="shared" si="117"/>
        <v>11.291096335799999</v>
      </c>
    </row>
    <row r="7508" spans="1:7" x14ac:dyDescent="0.35">
      <c r="A7508" t="s">
        <v>1522</v>
      </c>
      <c r="B7508" t="s">
        <v>426</v>
      </c>
      <c r="C7508" t="s">
        <v>427</v>
      </c>
      <c r="D7508">
        <v>4</v>
      </c>
      <c r="E7508">
        <v>1860</v>
      </c>
      <c r="F7508">
        <v>101700</v>
      </c>
      <c r="G7508" s="1">
        <f t="shared" si="117"/>
        <v>10.17</v>
      </c>
    </row>
    <row r="7509" spans="1:7" x14ac:dyDescent="0.35">
      <c r="A7509" t="s">
        <v>1522</v>
      </c>
      <c r="B7509" t="s">
        <v>426</v>
      </c>
      <c r="C7509" t="s">
        <v>427</v>
      </c>
      <c r="D7509">
        <v>4</v>
      </c>
      <c r="E7509">
        <v>120</v>
      </c>
      <c r="F7509">
        <v>900</v>
      </c>
      <c r="G7509" s="1">
        <f t="shared" si="117"/>
        <v>0.09</v>
      </c>
    </row>
    <row r="7510" spans="1:7" x14ac:dyDescent="0.35">
      <c r="A7510" t="s">
        <v>1522</v>
      </c>
      <c r="B7510" t="s">
        <v>426</v>
      </c>
      <c r="C7510" t="s">
        <v>427</v>
      </c>
      <c r="D7510">
        <v>4</v>
      </c>
      <c r="E7510">
        <v>120</v>
      </c>
      <c r="F7510">
        <v>900</v>
      </c>
      <c r="G7510" s="1">
        <f t="shared" si="117"/>
        <v>0.09</v>
      </c>
    </row>
    <row r="7511" spans="1:7" x14ac:dyDescent="0.35">
      <c r="A7511" t="s">
        <v>1522</v>
      </c>
      <c r="B7511" t="s">
        <v>426</v>
      </c>
      <c r="C7511" t="s">
        <v>427</v>
      </c>
      <c r="D7511">
        <v>4</v>
      </c>
      <c r="E7511">
        <v>8077.4652980000001</v>
      </c>
      <c r="F7511">
        <v>966112.62651700003</v>
      </c>
      <c r="G7511" s="1">
        <f t="shared" si="117"/>
        <v>96.611262651700002</v>
      </c>
    </row>
    <row r="7512" spans="1:7" x14ac:dyDescent="0.35">
      <c r="A7512" t="s">
        <v>1522</v>
      </c>
      <c r="B7512" t="s">
        <v>426</v>
      </c>
      <c r="C7512" t="s">
        <v>427</v>
      </c>
      <c r="D7512">
        <v>5</v>
      </c>
      <c r="E7512">
        <v>47515.784584000001</v>
      </c>
      <c r="F7512">
        <v>4898641.2563300002</v>
      </c>
      <c r="G7512" s="1">
        <f t="shared" si="117"/>
        <v>489.86412563300001</v>
      </c>
    </row>
    <row r="7513" spans="1:7" x14ac:dyDescent="0.35">
      <c r="A7513" t="s">
        <v>1522</v>
      </c>
      <c r="B7513" t="s">
        <v>426</v>
      </c>
      <c r="C7513" t="s">
        <v>427</v>
      </c>
      <c r="D7513">
        <v>4</v>
      </c>
      <c r="E7513">
        <v>105576.14331</v>
      </c>
      <c r="F7513">
        <v>68731053.068057999</v>
      </c>
      <c r="G7513" s="1">
        <f t="shared" si="117"/>
        <v>6873.1053068058</v>
      </c>
    </row>
    <row r="7514" spans="1:7" x14ac:dyDescent="0.35">
      <c r="A7514" t="s">
        <v>1522</v>
      </c>
      <c r="B7514" t="s">
        <v>426</v>
      </c>
      <c r="C7514" t="s">
        <v>427</v>
      </c>
      <c r="D7514">
        <v>5</v>
      </c>
      <c r="E7514">
        <v>110694.950409</v>
      </c>
      <c r="F7514">
        <v>256113508.29142001</v>
      </c>
      <c r="G7514" s="1">
        <f t="shared" si="117"/>
        <v>25611.350829142</v>
      </c>
    </row>
    <row r="7515" spans="1:7" x14ac:dyDescent="0.35">
      <c r="A7515" t="s">
        <v>1727</v>
      </c>
      <c r="B7515" t="s">
        <v>419</v>
      </c>
      <c r="C7515" t="s">
        <v>417</v>
      </c>
      <c r="D7515">
        <v>4</v>
      </c>
      <c r="E7515">
        <v>12756.19577</v>
      </c>
      <c r="F7515">
        <v>2585066.8331419998</v>
      </c>
      <c r="G7515" s="1">
        <f t="shared" si="117"/>
        <v>258.50668331419996</v>
      </c>
    </row>
    <row r="7516" spans="1:7" x14ac:dyDescent="0.35">
      <c r="A7516" t="s">
        <v>1727</v>
      </c>
      <c r="B7516" t="s">
        <v>419</v>
      </c>
      <c r="C7516" t="s">
        <v>417</v>
      </c>
      <c r="D7516">
        <v>5</v>
      </c>
      <c r="E7516">
        <v>39894.825891</v>
      </c>
      <c r="F7516">
        <v>61671762.475172997</v>
      </c>
      <c r="G7516" s="1">
        <f t="shared" si="117"/>
        <v>6167.1762475173</v>
      </c>
    </row>
    <row r="7517" spans="1:7" x14ac:dyDescent="0.35">
      <c r="A7517" t="s">
        <v>1727</v>
      </c>
      <c r="B7517" t="s">
        <v>419</v>
      </c>
      <c r="C7517" t="s">
        <v>417</v>
      </c>
      <c r="D7517">
        <v>4</v>
      </c>
      <c r="E7517">
        <v>836.88156100000003</v>
      </c>
      <c r="F7517">
        <v>2760.7087769999998</v>
      </c>
      <c r="G7517" s="1">
        <f t="shared" si="117"/>
        <v>0.27607087769999999</v>
      </c>
    </row>
    <row r="7518" spans="1:7" x14ac:dyDescent="0.35">
      <c r="A7518" t="s">
        <v>1727</v>
      </c>
      <c r="B7518" t="s">
        <v>419</v>
      </c>
      <c r="C7518" t="s">
        <v>417</v>
      </c>
      <c r="D7518">
        <v>5</v>
      </c>
      <c r="E7518">
        <v>4018.2682249999998</v>
      </c>
      <c r="F7518">
        <v>12106.944181000001</v>
      </c>
      <c r="G7518" s="1">
        <f t="shared" si="117"/>
        <v>1.2106944181000001</v>
      </c>
    </row>
    <row r="7519" spans="1:7" x14ac:dyDescent="0.35">
      <c r="A7519" t="s">
        <v>1524</v>
      </c>
      <c r="B7519" t="s">
        <v>416</v>
      </c>
      <c r="C7519" t="s">
        <v>417</v>
      </c>
      <c r="D7519">
        <v>5</v>
      </c>
      <c r="E7519">
        <v>46222.161655999997</v>
      </c>
      <c r="F7519">
        <v>47248338.861745998</v>
      </c>
      <c r="G7519" s="1">
        <f t="shared" si="117"/>
        <v>4724.8338861745997</v>
      </c>
    </row>
    <row r="7520" spans="1:7" x14ac:dyDescent="0.35">
      <c r="A7520" t="s">
        <v>1728</v>
      </c>
      <c r="B7520" t="s">
        <v>1513</v>
      </c>
      <c r="C7520" t="s">
        <v>1514</v>
      </c>
      <c r="D7520">
        <v>6</v>
      </c>
      <c r="E7520">
        <v>418757.540125</v>
      </c>
      <c r="F7520">
        <v>3127843839.7467799</v>
      </c>
      <c r="G7520" s="1">
        <f t="shared" si="117"/>
        <v>312784.383974678</v>
      </c>
    </row>
    <row r="7521" spans="1:7" x14ac:dyDescent="0.35">
      <c r="A7521" t="s">
        <v>1728</v>
      </c>
      <c r="B7521" t="s">
        <v>1513</v>
      </c>
      <c r="C7521" t="s">
        <v>1514</v>
      </c>
      <c r="D7521">
        <v>3</v>
      </c>
      <c r="E7521">
        <v>331827.98125999997</v>
      </c>
      <c r="F7521">
        <v>1763732791.2417901</v>
      </c>
      <c r="G7521" s="1">
        <f t="shared" si="117"/>
        <v>176373.27912417901</v>
      </c>
    </row>
    <row r="7522" spans="1:7" x14ac:dyDescent="0.35">
      <c r="A7522" t="s">
        <v>1525</v>
      </c>
      <c r="B7522" t="s">
        <v>421</v>
      </c>
      <c r="C7522" t="s">
        <v>422</v>
      </c>
      <c r="D7522">
        <v>4</v>
      </c>
      <c r="E7522">
        <v>4020</v>
      </c>
      <c r="F7522">
        <v>505800</v>
      </c>
      <c r="G7522" s="1">
        <f t="shared" si="117"/>
        <v>50.58</v>
      </c>
    </row>
    <row r="7523" spans="1:7" x14ac:dyDescent="0.35">
      <c r="A7523" t="s">
        <v>1525</v>
      </c>
      <c r="B7523" t="s">
        <v>421</v>
      </c>
      <c r="C7523" t="s">
        <v>422</v>
      </c>
      <c r="D7523">
        <v>5</v>
      </c>
      <c r="E7523">
        <v>120</v>
      </c>
      <c r="F7523">
        <v>900</v>
      </c>
      <c r="G7523" s="1">
        <f t="shared" si="117"/>
        <v>0.09</v>
      </c>
    </row>
    <row r="7524" spans="1:7" x14ac:dyDescent="0.35">
      <c r="A7524" t="s">
        <v>1525</v>
      </c>
      <c r="B7524" t="s">
        <v>421</v>
      </c>
      <c r="C7524" t="s">
        <v>422</v>
      </c>
      <c r="D7524">
        <v>5</v>
      </c>
      <c r="E7524">
        <v>120</v>
      </c>
      <c r="F7524">
        <v>900</v>
      </c>
      <c r="G7524" s="1">
        <f t="shared" si="117"/>
        <v>0.09</v>
      </c>
    </row>
    <row r="7525" spans="1:7" x14ac:dyDescent="0.35">
      <c r="A7525" t="s">
        <v>1525</v>
      </c>
      <c r="B7525" t="s">
        <v>421</v>
      </c>
      <c r="C7525" t="s">
        <v>422</v>
      </c>
      <c r="D7525">
        <v>4</v>
      </c>
      <c r="E7525">
        <v>1020</v>
      </c>
      <c r="F7525">
        <v>14400</v>
      </c>
      <c r="G7525" s="1">
        <f t="shared" si="117"/>
        <v>1.44</v>
      </c>
    </row>
    <row r="7526" spans="1:7" x14ac:dyDescent="0.35">
      <c r="A7526" t="s">
        <v>1525</v>
      </c>
      <c r="B7526" t="s">
        <v>421</v>
      </c>
      <c r="C7526" t="s">
        <v>422</v>
      </c>
      <c r="D7526">
        <v>5</v>
      </c>
      <c r="E7526">
        <v>2400</v>
      </c>
      <c r="F7526">
        <v>84600</v>
      </c>
      <c r="G7526" s="1">
        <f t="shared" si="117"/>
        <v>8.4600000000000009</v>
      </c>
    </row>
    <row r="7527" spans="1:7" x14ac:dyDescent="0.35">
      <c r="A7527" t="s">
        <v>1525</v>
      </c>
      <c r="B7527" t="s">
        <v>421</v>
      </c>
      <c r="C7527" t="s">
        <v>422</v>
      </c>
      <c r="D7527">
        <v>5</v>
      </c>
      <c r="E7527">
        <v>540</v>
      </c>
      <c r="F7527">
        <v>7200</v>
      </c>
      <c r="G7527" s="1">
        <f t="shared" si="117"/>
        <v>0.72</v>
      </c>
    </row>
    <row r="7528" spans="1:7" x14ac:dyDescent="0.35">
      <c r="A7528" t="s">
        <v>1525</v>
      </c>
      <c r="B7528" t="s">
        <v>421</v>
      </c>
      <c r="C7528" t="s">
        <v>422</v>
      </c>
      <c r="D7528">
        <v>5</v>
      </c>
      <c r="E7528">
        <v>120</v>
      </c>
      <c r="F7528">
        <v>900</v>
      </c>
      <c r="G7528" s="1">
        <f t="shared" si="117"/>
        <v>0.09</v>
      </c>
    </row>
    <row r="7529" spans="1:7" x14ac:dyDescent="0.35">
      <c r="A7529" t="s">
        <v>1525</v>
      </c>
      <c r="B7529" t="s">
        <v>421</v>
      </c>
      <c r="C7529" t="s">
        <v>422</v>
      </c>
      <c r="D7529">
        <v>4</v>
      </c>
      <c r="E7529">
        <v>10320</v>
      </c>
      <c r="F7529">
        <v>2267100</v>
      </c>
      <c r="G7529" s="1">
        <f t="shared" si="117"/>
        <v>226.71</v>
      </c>
    </row>
    <row r="7530" spans="1:7" x14ac:dyDescent="0.35">
      <c r="A7530" t="s">
        <v>1525</v>
      </c>
      <c r="B7530" t="s">
        <v>421</v>
      </c>
      <c r="C7530" t="s">
        <v>422</v>
      </c>
      <c r="D7530">
        <v>4</v>
      </c>
      <c r="E7530">
        <v>120</v>
      </c>
      <c r="F7530">
        <v>900</v>
      </c>
      <c r="G7530" s="1">
        <f t="shared" si="117"/>
        <v>0.09</v>
      </c>
    </row>
    <row r="7531" spans="1:7" x14ac:dyDescent="0.35">
      <c r="A7531" t="s">
        <v>1525</v>
      </c>
      <c r="B7531" t="s">
        <v>421</v>
      </c>
      <c r="C7531" t="s">
        <v>422</v>
      </c>
      <c r="D7531">
        <v>4</v>
      </c>
      <c r="E7531">
        <v>9060</v>
      </c>
      <c r="F7531">
        <v>1761300</v>
      </c>
      <c r="G7531" s="1">
        <f t="shared" si="117"/>
        <v>176.13</v>
      </c>
    </row>
    <row r="7532" spans="1:7" x14ac:dyDescent="0.35">
      <c r="A7532" t="s">
        <v>1525</v>
      </c>
      <c r="B7532" t="s">
        <v>421</v>
      </c>
      <c r="C7532" t="s">
        <v>422</v>
      </c>
      <c r="D7532">
        <v>5</v>
      </c>
      <c r="E7532">
        <v>240</v>
      </c>
      <c r="F7532">
        <v>2700</v>
      </c>
      <c r="G7532" s="1">
        <f t="shared" si="117"/>
        <v>0.27</v>
      </c>
    </row>
    <row r="7533" spans="1:7" x14ac:dyDescent="0.35">
      <c r="A7533" t="s">
        <v>1525</v>
      </c>
      <c r="B7533" t="s">
        <v>421</v>
      </c>
      <c r="C7533" t="s">
        <v>422</v>
      </c>
      <c r="D7533">
        <v>5</v>
      </c>
      <c r="E7533">
        <v>360</v>
      </c>
      <c r="F7533">
        <v>4500</v>
      </c>
      <c r="G7533" s="1">
        <f t="shared" si="117"/>
        <v>0.45</v>
      </c>
    </row>
    <row r="7534" spans="1:7" x14ac:dyDescent="0.35">
      <c r="A7534" t="s">
        <v>1525</v>
      </c>
      <c r="B7534" t="s">
        <v>421</v>
      </c>
      <c r="C7534" t="s">
        <v>422</v>
      </c>
      <c r="D7534">
        <v>5</v>
      </c>
      <c r="E7534">
        <v>1080</v>
      </c>
      <c r="F7534">
        <v>29700</v>
      </c>
      <c r="G7534" s="1">
        <f t="shared" si="117"/>
        <v>2.97</v>
      </c>
    </row>
    <row r="7535" spans="1:7" x14ac:dyDescent="0.35">
      <c r="A7535" t="s">
        <v>1525</v>
      </c>
      <c r="B7535" t="s">
        <v>421</v>
      </c>
      <c r="C7535" t="s">
        <v>422</v>
      </c>
      <c r="D7535">
        <v>5</v>
      </c>
      <c r="E7535">
        <v>6900</v>
      </c>
      <c r="F7535">
        <v>1274400</v>
      </c>
      <c r="G7535" s="1">
        <f t="shared" si="117"/>
        <v>127.44</v>
      </c>
    </row>
    <row r="7536" spans="1:7" x14ac:dyDescent="0.35">
      <c r="A7536" t="s">
        <v>1525</v>
      </c>
      <c r="B7536" t="s">
        <v>421</v>
      </c>
      <c r="C7536" t="s">
        <v>422</v>
      </c>
      <c r="D7536">
        <v>4</v>
      </c>
      <c r="E7536">
        <v>21300</v>
      </c>
      <c r="F7536">
        <v>7143300</v>
      </c>
      <c r="G7536" s="1">
        <f t="shared" si="117"/>
        <v>714.33</v>
      </c>
    </row>
    <row r="7537" spans="1:7" x14ac:dyDescent="0.35">
      <c r="A7537" t="s">
        <v>1525</v>
      </c>
      <c r="B7537" t="s">
        <v>421</v>
      </c>
      <c r="C7537" t="s">
        <v>422</v>
      </c>
      <c r="D7537">
        <v>5</v>
      </c>
      <c r="E7537">
        <v>207680.88865400001</v>
      </c>
      <c r="F7537">
        <v>397589224.52053303</v>
      </c>
      <c r="G7537" s="1">
        <f t="shared" si="117"/>
        <v>39758.922452053303</v>
      </c>
    </row>
    <row r="7538" spans="1:7" x14ac:dyDescent="0.35">
      <c r="A7538" t="s">
        <v>1526</v>
      </c>
      <c r="B7538" t="s">
        <v>421</v>
      </c>
      <c r="C7538" t="s">
        <v>422</v>
      </c>
      <c r="D7538">
        <v>5</v>
      </c>
      <c r="E7538">
        <v>1028.4568400000001</v>
      </c>
      <c r="F7538">
        <v>16855.176303</v>
      </c>
      <c r="G7538" s="1">
        <f t="shared" si="117"/>
        <v>1.6855176303000001</v>
      </c>
    </row>
    <row r="7539" spans="1:7" x14ac:dyDescent="0.35">
      <c r="A7539" t="s">
        <v>1526</v>
      </c>
      <c r="B7539" t="s">
        <v>421</v>
      </c>
      <c r="C7539" t="s">
        <v>422</v>
      </c>
      <c r="D7539">
        <v>5</v>
      </c>
      <c r="E7539">
        <v>5664.0954840000004</v>
      </c>
      <c r="F7539">
        <v>642890.91631700005</v>
      </c>
      <c r="G7539" s="1">
        <f t="shared" si="117"/>
        <v>64.289091631700003</v>
      </c>
    </row>
    <row r="7540" spans="1:7" x14ac:dyDescent="0.35">
      <c r="A7540" t="s">
        <v>1526</v>
      </c>
      <c r="B7540" t="s">
        <v>421</v>
      </c>
      <c r="C7540" t="s">
        <v>422</v>
      </c>
      <c r="D7540">
        <v>5</v>
      </c>
      <c r="E7540">
        <v>9452.0953399999999</v>
      </c>
      <c r="F7540">
        <v>32061.823163000001</v>
      </c>
      <c r="G7540" s="1">
        <f t="shared" si="117"/>
        <v>3.2061823163000001</v>
      </c>
    </row>
    <row r="7541" spans="1:7" x14ac:dyDescent="0.35">
      <c r="A7541" t="s">
        <v>1526</v>
      </c>
      <c r="B7541" t="s">
        <v>421</v>
      </c>
      <c r="C7541" t="s">
        <v>422</v>
      </c>
      <c r="D7541">
        <v>4</v>
      </c>
      <c r="E7541">
        <v>780</v>
      </c>
      <c r="F7541">
        <v>14400</v>
      </c>
      <c r="G7541" s="1">
        <f t="shared" si="117"/>
        <v>1.44</v>
      </c>
    </row>
    <row r="7542" spans="1:7" x14ac:dyDescent="0.35">
      <c r="A7542" t="s">
        <v>1526</v>
      </c>
      <c r="B7542" t="s">
        <v>421</v>
      </c>
      <c r="C7542" t="s">
        <v>422</v>
      </c>
      <c r="D7542">
        <v>4</v>
      </c>
      <c r="E7542">
        <v>120</v>
      </c>
      <c r="F7542">
        <v>900</v>
      </c>
      <c r="G7542" s="1">
        <f t="shared" si="117"/>
        <v>0.09</v>
      </c>
    </row>
    <row r="7543" spans="1:7" x14ac:dyDescent="0.35">
      <c r="A7543" t="s">
        <v>1526</v>
      </c>
      <c r="B7543" t="s">
        <v>421</v>
      </c>
      <c r="C7543" t="s">
        <v>422</v>
      </c>
      <c r="D7543">
        <v>5</v>
      </c>
      <c r="E7543">
        <v>120</v>
      </c>
      <c r="F7543">
        <v>900</v>
      </c>
      <c r="G7543" s="1">
        <f t="shared" si="117"/>
        <v>0.09</v>
      </c>
    </row>
    <row r="7544" spans="1:7" x14ac:dyDescent="0.35">
      <c r="A7544" t="s">
        <v>1526</v>
      </c>
      <c r="B7544" t="s">
        <v>421</v>
      </c>
      <c r="C7544" t="s">
        <v>422</v>
      </c>
      <c r="D7544">
        <v>5</v>
      </c>
      <c r="E7544">
        <v>1500</v>
      </c>
      <c r="F7544">
        <v>59400</v>
      </c>
      <c r="G7544" s="1">
        <f t="shared" si="117"/>
        <v>5.94</v>
      </c>
    </row>
    <row r="7545" spans="1:7" x14ac:dyDescent="0.35">
      <c r="A7545" t="s">
        <v>1526</v>
      </c>
      <c r="B7545" t="s">
        <v>421</v>
      </c>
      <c r="C7545" t="s">
        <v>422</v>
      </c>
      <c r="D7545">
        <v>4</v>
      </c>
      <c r="E7545">
        <v>6000</v>
      </c>
      <c r="F7545">
        <v>938700</v>
      </c>
      <c r="G7545" s="1">
        <f t="shared" si="117"/>
        <v>93.87</v>
      </c>
    </row>
    <row r="7546" spans="1:7" x14ac:dyDescent="0.35">
      <c r="A7546" t="s">
        <v>1526</v>
      </c>
      <c r="B7546" t="s">
        <v>421</v>
      </c>
      <c r="C7546" t="s">
        <v>422</v>
      </c>
      <c r="D7546">
        <v>5</v>
      </c>
      <c r="E7546">
        <v>208796.397256</v>
      </c>
      <c r="F7546">
        <v>170380613.585493</v>
      </c>
      <c r="G7546" s="1">
        <f t="shared" si="117"/>
        <v>17038.061358549301</v>
      </c>
    </row>
    <row r="7547" spans="1:7" x14ac:dyDescent="0.35">
      <c r="A7547" t="s">
        <v>430</v>
      </c>
      <c r="B7547" t="s">
        <v>430</v>
      </c>
      <c r="C7547" t="s">
        <v>417</v>
      </c>
      <c r="D7547">
        <v>5</v>
      </c>
      <c r="E7547">
        <v>24305.129347999999</v>
      </c>
      <c r="F7547">
        <v>20494093.955641001</v>
      </c>
      <c r="G7547" s="1">
        <f t="shared" si="117"/>
        <v>2049.4093955641001</v>
      </c>
    </row>
    <row r="7548" spans="1:7" x14ac:dyDescent="0.35">
      <c r="A7548" t="s">
        <v>1729</v>
      </c>
      <c r="B7548" t="s">
        <v>1513</v>
      </c>
      <c r="C7548" t="s">
        <v>1514</v>
      </c>
      <c r="D7548">
        <v>6</v>
      </c>
      <c r="E7548">
        <v>342678.13790999999</v>
      </c>
      <c r="F7548">
        <v>3048467920.7545099</v>
      </c>
      <c r="G7548" s="1">
        <f t="shared" si="117"/>
        <v>304846.792075451</v>
      </c>
    </row>
    <row r="7549" spans="1:7" x14ac:dyDescent="0.35">
      <c r="A7549" t="s">
        <v>1729</v>
      </c>
      <c r="B7549" t="s">
        <v>1513</v>
      </c>
      <c r="C7549" t="s">
        <v>1514</v>
      </c>
      <c r="D7549">
        <v>3</v>
      </c>
      <c r="E7549">
        <v>256755.488308</v>
      </c>
      <c r="F7549">
        <v>1589274862.7909901</v>
      </c>
      <c r="G7549" s="1">
        <f t="shared" si="117"/>
        <v>158927.48627909902</v>
      </c>
    </row>
    <row r="7550" spans="1:7" x14ac:dyDescent="0.35">
      <c r="A7550" t="s">
        <v>331</v>
      </c>
      <c r="B7550" t="s">
        <v>1617</v>
      </c>
      <c r="C7550" t="s">
        <v>1514</v>
      </c>
      <c r="D7550">
        <v>6</v>
      </c>
      <c r="E7550">
        <v>160061.41693599999</v>
      </c>
      <c r="F7550">
        <v>491569751.36219603</v>
      </c>
      <c r="G7550" s="1">
        <f t="shared" si="117"/>
        <v>49156.975136219604</v>
      </c>
    </row>
    <row r="7551" spans="1:7" x14ac:dyDescent="0.35">
      <c r="A7551" t="s">
        <v>331</v>
      </c>
      <c r="B7551" t="s">
        <v>1617</v>
      </c>
      <c r="C7551" t="s">
        <v>1514</v>
      </c>
      <c r="D7551">
        <v>3</v>
      </c>
      <c r="E7551">
        <v>161940.037297</v>
      </c>
      <c r="F7551">
        <v>624710124.22608399</v>
      </c>
      <c r="G7551" s="1">
        <f t="shared" si="117"/>
        <v>62471.012422608401</v>
      </c>
    </row>
    <row r="7552" spans="1:7" x14ac:dyDescent="0.35">
      <c r="A7552" t="s">
        <v>1730</v>
      </c>
      <c r="B7552" t="s">
        <v>1617</v>
      </c>
      <c r="C7552" t="s">
        <v>1514</v>
      </c>
      <c r="D7552">
        <v>4</v>
      </c>
      <c r="E7552">
        <v>120</v>
      </c>
      <c r="F7552">
        <v>900</v>
      </c>
      <c r="G7552" s="1">
        <f t="shared" si="117"/>
        <v>0.09</v>
      </c>
    </row>
    <row r="7553" spans="1:7" x14ac:dyDescent="0.35">
      <c r="A7553" t="s">
        <v>1730</v>
      </c>
      <c r="B7553" t="s">
        <v>1617</v>
      </c>
      <c r="C7553" t="s">
        <v>1514</v>
      </c>
      <c r="D7553">
        <v>4</v>
      </c>
      <c r="E7553">
        <v>120</v>
      </c>
      <c r="F7553">
        <v>900</v>
      </c>
      <c r="G7553" s="1">
        <f t="shared" si="117"/>
        <v>0.09</v>
      </c>
    </row>
    <row r="7554" spans="1:7" x14ac:dyDescent="0.35">
      <c r="A7554" t="s">
        <v>1730</v>
      </c>
      <c r="B7554" t="s">
        <v>1617</v>
      </c>
      <c r="C7554" t="s">
        <v>1514</v>
      </c>
      <c r="D7554">
        <v>5</v>
      </c>
      <c r="E7554">
        <v>13620</v>
      </c>
      <c r="F7554">
        <v>779400</v>
      </c>
      <c r="G7554" s="1">
        <f t="shared" si="117"/>
        <v>77.94</v>
      </c>
    </row>
    <row r="7555" spans="1:7" x14ac:dyDescent="0.35">
      <c r="A7555" t="s">
        <v>1730</v>
      </c>
      <c r="B7555" t="s">
        <v>1617</v>
      </c>
      <c r="C7555" t="s">
        <v>1514</v>
      </c>
      <c r="D7555">
        <v>5</v>
      </c>
      <c r="E7555">
        <v>4260</v>
      </c>
      <c r="F7555">
        <v>233100</v>
      </c>
      <c r="G7555" s="1">
        <f t="shared" ref="G7555:G7618" si="118">+F7555/10000</f>
        <v>23.31</v>
      </c>
    </row>
    <row r="7556" spans="1:7" x14ac:dyDescent="0.35">
      <c r="A7556" t="s">
        <v>1730</v>
      </c>
      <c r="B7556" t="s">
        <v>1617</v>
      </c>
      <c r="C7556" t="s">
        <v>1514</v>
      </c>
      <c r="D7556">
        <v>4</v>
      </c>
      <c r="E7556">
        <v>20820</v>
      </c>
      <c r="F7556">
        <v>1811700</v>
      </c>
      <c r="G7556" s="1">
        <f t="shared" si="118"/>
        <v>181.17</v>
      </c>
    </row>
    <row r="7557" spans="1:7" x14ac:dyDescent="0.35">
      <c r="A7557" t="s">
        <v>1730</v>
      </c>
      <c r="B7557" t="s">
        <v>1617</v>
      </c>
      <c r="C7557" t="s">
        <v>1514</v>
      </c>
      <c r="D7557">
        <v>4</v>
      </c>
      <c r="E7557">
        <v>600</v>
      </c>
      <c r="F7557">
        <v>8100</v>
      </c>
      <c r="G7557" s="1">
        <f t="shared" si="118"/>
        <v>0.81</v>
      </c>
    </row>
    <row r="7558" spans="1:7" x14ac:dyDescent="0.35">
      <c r="A7558" t="s">
        <v>1730</v>
      </c>
      <c r="B7558" t="s">
        <v>1617</v>
      </c>
      <c r="C7558" t="s">
        <v>1514</v>
      </c>
      <c r="D7558">
        <v>4</v>
      </c>
      <c r="E7558">
        <v>120</v>
      </c>
      <c r="F7558">
        <v>900</v>
      </c>
      <c r="G7558" s="1">
        <f t="shared" si="118"/>
        <v>0.09</v>
      </c>
    </row>
    <row r="7559" spans="1:7" x14ac:dyDescent="0.35">
      <c r="A7559" t="s">
        <v>1730</v>
      </c>
      <c r="B7559" t="s">
        <v>1617</v>
      </c>
      <c r="C7559" t="s">
        <v>1514</v>
      </c>
      <c r="D7559">
        <v>4</v>
      </c>
      <c r="E7559">
        <v>120</v>
      </c>
      <c r="F7559">
        <v>900</v>
      </c>
      <c r="G7559" s="1">
        <f t="shared" si="118"/>
        <v>0.09</v>
      </c>
    </row>
    <row r="7560" spans="1:7" x14ac:dyDescent="0.35">
      <c r="A7560" t="s">
        <v>1730</v>
      </c>
      <c r="B7560" t="s">
        <v>1617</v>
      </c>
      <c r="C7560" t="s">
        <v>1514</v>
      </c>
      <c r="D7560">
        <v>4</v>
      </c>
      <c r="E7560">
        <v>120</v>
      </c>
      <c r="F7560">
        <v>900</v>
      </c>
      <c r="G7560" s="1">
        <f t="shared" si="118"/>
        <v>0.09</v>
      </c>
    </row>
    <row r="7561" spans="1:7" x14ac:dyDescent="0.35">
      <c r="A7561" t="s">
        <v>1730</v>
      </c>
      <c r="B7561" t="s">
        <v>1617</v>
      </c>
      <c r="C7561" t="s">
        <v>1514</v>
      </c>
      <c r="D7561">
        <v>4</v>
      </c>
      <c r="E7561">
        <v>420</v>
      </c>
      <c r="F7561">
        <v>5400</v>
      </c>
      <c r="G7561" s="1">
        <f t="shared" si="118"/>
        <v>0.54</v>
      </c>
    </row>
    <row r="7562" spans="1:7" x14ac:dyDescent="0.35">
      <c r="A7562" t="s">
        <v>1730</v>
      </c>
      <c r="B7562" t="s">
        <v>1617</v>
      </c>
      <c r="C7562" t="s">
        <v>1514</v>
      </c>
      <c r="D7562">
        <v>4</v>
      </c>
      <c r="E7562">
        <v>120</v>
      </c>
      <c r="F7562">
        <v>900</v>
      </c>
      <c r="G7562" s="1">
        <f t="shared" si="118"/>
        <v>0.09</v>
      </c>
    </row>
    <row r="7563" spans="1:7" x14ac:dyDescent="0.35">
      <c r="A7563" t="s">
        <v>1730</v>
      </c>
      <c r="B7563" t="s">
        <v>1617</v>
      </c>
      <c r="C7563" t="s">
        <v>1514</v>
      </c>
      <c r="D7563">
        <v>4</v>
      </c>
      <c r="E7563">
        <v>960</v>
      </c>
      <c r="F7563">
        <v>21600</v>
      </c>
      <c r="G7563" s="1">
        <f t="shared" si="118"/>
        <v>2.16</v>
      </c>
    </row>
    <row r="7564" spans="1:7" x14ac:dyDescent="0.35">
      <c r="A7564" t="s">
        <v>1730</v>
      </c>
      <c r="B7564" t="s">
        <v>1617</v>
      </c>
      <c r="C7564" t="s">
        <v>1514</v>
      </c>
      <c r="D7564">
        <v>4</v>
      </c>
      <c r="E7564">
        <v>13380</v>
      </c>
      <c r="F7564">
        <v>582300</v>
      </c>
      <c r="G7564" s="1">
        <f t="shared" si="118"/>
        <v>58.23</v>
      </c>
    </row>
    <row r="7565" spans="1:7" x14ac:dyDescent="0.35">
      <c r="A7565" t="s">
        <v>1730</v>
      </c>
      <c r="B7565" t="s">
        <v>1617</v>
      </c>
      <c r="C7565" t="s">
        <v>1514</v>
      </c>
      <c r="D7565">
        <v>5</v>
      </c>
      <c r="E7565">
        <v>2700</v>
      </c>
      <c r="F7565">
        <v>179100</v>
      </c>
      <c r="G7565" s="1">
        <f t="shared" si="118"/>
        <v>17.91</v>
      </c>
    </row>
    <row r="7566" spans="1:7" x14ac:dyDescent="0.35">
      <c r="A7566" t="s">
        <v>1730</v>
      </c>
      <c r="B7566" t="s">
        <v>1617</v>
      </c>
      <c r="C7566" t="s">
        <v>1514</v>
      </c>
      <c r="D7566">
        <v>4</v>
      </c>
      <c r="E7566">
        <v>3960</v>
      </c>
      <c r="F7566">
        <v>163800</v>
      </c>
      <c r="G7566" s="1">
        <f t="shared" si="118"/>
        <v>16.38</v>
      </c>
    </row>
    <row r="7567" spans="1:7" x14ac:dyDescent="0.35">
      <c r="A7567" t="s">
        <v>1730</v>
      </c>
      <c r="B7567" t="s">
        <v>1617</v>
      </c>
      <c r="C7567" t="s">
        <v>1514</v>
      </c>
      <c r="D7567">
        <v>4</v>
      </c>
      <c r="E7567">
        <v>10680</v>
      </c>
      <c r="F7567">
        <v>438300</v>
      </c>
      <c r="G7567" s="1">
        <f t="shared" si="118"/>
        <v>43.83</v>
      </c>
    </row>
    <row r="7568" spans="1:7" x14ac:dyDescent="0.35">
      <c r="A7568" t="s">
        <v>1730</v>
      </c>
      <c r="B7568" t="s">
        <v>1617</v>
      </c>
      <c r="C7568" t="s">
        <v>1514</v>
      </c>
      <c r="D7568">
        <v>4</v>
      </c>
      <c r="E7568">
        <v>1860</v>
      </c>
      <c r="F7568">
        <v>36000</v>
      </c>
      <c r="G7568" s="1">
        <f t="shared" si="118"/>
        <v>3.6</v>
      </c>
    </row>
    <row r="7569" spans="1:7" x14ac:dyDescent="0.35">
      <c r="A7569" t="s">
        <v>1730</v>
      </c>
      <c r="B7569" t="s">
        <v>1617</v>
      </c>
      <c r="C7569" t="s">
        <v>1514</v>
      </c>
      <c r="D7569">
        <v>4</v>
      </c>
      <c r="E7569">
        <v>480</v>
      </c>
      <c r="F7569">
        <v>6300</v>
      </c>
      <c r="G7569" s="1">
        <f t="shared" si="118"/>
        <v>0.63</v>
      </c>
    </row>
    <row r="7570" spans="1:7" x14ac:dyDescent="0.35">
      <c r="A7570" t="s">
        <v>1730</v>
      </c>
      <c r="B7570" t="s">
        <v>1617</v>
      </c>
      <c r="C7570" t="s">
        <v>1514</v>
      </c>
      <c r="D7570">
        <v>4</v>
      </c>
      <c r="E7570">
        <v>1860</v>
      </c>
      <c r="F7570">
        <v>48600</v>
      </c>
      <c r="G7570" s="1">
        <f t="shared" si="118"/>
        <v>4.8600000000000003</v>
      </c>
    </row>
    <row r="7571" spans="1:7" x14ac:dyDescent="0.35">
      <c r="A7571" t="s">
        <v>1730</v>
      </c>
      <c r="B7571" t="s">
        <v>1617</v>
      </c>
      <c r="C7571" t="s">
        <v>1514</v>
      </c>
      <c r="D7571">
        <v>4</v>
      </c>
      <c r="E7571">
        <v>120</v>
      </c>
      <c r="F7571">
        <v>900</v>
      </c>
      <c r="G7571" s="1">
        <f t="shared" si="118"/>
        <v>0.09</v>
      </c>
    </row>
    <row r="7572" spans="1:7" x14ac:dyDescent="0.35">
      <c r="A7572" t="s">
        <v>1730</v>
      </c>
      <c r="B7572" t="s">
        <v>1617</v>
      </c>
      <c r="C7572" t="s">
        <v>1514</v>
      </c>
      <c r="D7572">
        <v>3</v>
      </c>
      <c r="E7572">
        <v>2820</v>
      </c>
      <c r="F7572">
        <v>98100</v>
      </c>
      <c r="G7572" s="1">
        <f t="shared" si="118"/>
        <v>9.81</v>
      </c>
    </row>
    <row r="7573" spans="1:7" x14ac:dyDescent="0.35">
      <c r="A7573" t="s">
        <v>1730</v>
      </c>
      <c r="B7573" t="s">
        <v>1617</v>
      </c>
      <c r="C7573" t="s">
        <v>1514</v>
      </c>
      <c r="D7573">
        <v>3</v>
      </c>
      <c r="E7573">
        <v>120</v>
      </c>
      <c r="F7573">
        <v>900</v>
      </c>
      <c r="G7573" s="1">
        <f t="shared" si="118"/>
        <v>0.09</v>
      </c>
    </row>
    <row r="7574" spans="1:7" x14ac:dyDescent="0.35">
      <c r="A7574" t="s">
        <v>1730</v>
      </c>
      <c r="B7574" t="s">
        <v>1617</v>
      </c>
      <c r="C7574" t="s">
        <v>1514</v>
      </c>
      <c r="D7574">
        <v>3</v>
      </c>
      <c r="E7574">
        <v>120</v>
      </c>
      <c r="F7574">
        <v>900</v>
      </c>
      <c r="G7574" s="1">
        <f t="shared" si="118"/>
        <v>0.09</v>
      </c>
    </row>
    <row r="7575" spans="1:7" x14ac:dyDescent="0.35">
      <c r="A7575" t="s">
        <v>1730</v>
      </c>
      <c r="B7575" t="s">
        <v>1617</v>
      </c>
      <c r="C7575" t="s">
        <v>1514</v>
      </c>
      <c r="D7575">
        <v>4</v>
      </c>
      <c r="E7575">
        <v>24540</v>
      </c>
      <c r="F7575">
        <v>7354800</v>
      </c>
      <c r="G7575" s="1">
        <f t="shared" si="118"/>
        <v>735.48</v>
      </c>
    </row>
    <row r="7576" spans="1:7" x14ac:dyDescent="0.35">
      <c r="A7576" t="s">
        <v>1730</v>
      </c>
      <c r="B7576" t="s">
        <v>1617</v>
      </c>
      <c r="C7576" t="s">
        <v>1514</v>
      </c>
      <c r="D7576">
        <v>4</v>
      </c>
      <c r="E7576">
        <v>900</v>
      </c>
      <c r="F7576">
        <v>13500</v>
      </c>
      <c r="G7576" s="1">
        <f t="shared" si="118"/>
        <v>1.35</v>
      </c>
    </row>
    <row r="7577" spans="1:7" x14ac:dyDescent="0.35">
      <c r="A7577" t="s">
        <v>1730</v>
      </c>
      <c r="B7577" t="s">
        <v>1617</v>
      </c>
      <c r="C7577" t="s">
        <v>1514</v>
      </c>
      <c r="D7577">
        <v>4</v>
      </c>
      <c r="E7577">
        <v>2940</v>
      </c>
      <c r="F7577">
        <v>108000</v>
      </c>
      <c r="G7577" s="1">
        <f t="shared" si="118"/>
        <v>10.8</v>
      </c>
    </row>
    <row r="7578" spans="1:7" x14ac:dyDescent="0.35">
      <c r="A7578" t="s">
        <v>1730</v>
      </c>
      <c r="B7578" t="s">
        <v>1617</v>
      </c>
      <c r="C7578" t="s">
        <v>1514</v>
      </c>
      <c r="D7578">
        <v>4</v>
      </c>
      <c r="E7578">
        <v>4020</v>
      </c>
      <c r="F7578">
        <v>142200</v>
      </c>
      <c r="G7578" s="1">
        <f t="shared" si="118"/>
        <v>14.22</v>
      </c>
    </row>
    <row r="7579" spans="1:7" x14ac:dyDescent="0.35">
      <c r="A7579" t="s">
        <v>1730</v>
      </c>
      <c r="B7579" t="s">
        <v>1617</v>
      </c>
      <c r="C7579" t="s">
        <v>1514</v>
      </c>
      <c r="D7579">
        <v>4</v>
      </c>
      <c r="E7579">
        <v>120</v>
      </c>
      <c r="F7579">
        <v>900</v>
      </c>
      <c r="G7579" s="1">
        <f t="shared" si="118"/>
        <v>0.09</v>
      </c>
    </row>
    <row r="7580" spans="1:7" x14ac:dyDescent="0.35">
      <c r="A7580" t="s">
        <v>1730</v>
      </c>
      <c r="B7580" t="s">
        <v>1617</v>
      </c>
      <c r="C7580" t="s">
        <v>1514</v>
      </c>
      <c r="D7580">
        <v>4</v>
      </c>
      <c r="E7580">
        <v>1200</v>
      </c>
      <c r="F7580">
        <v>33300</v>
      </c>
      <c r="G7580" s="1">
        <f t="shared" si="118"/>
        <v>3.33</v>
      </c>
    </row>
    <row r="7581" spans="1:7" x14ac:dyDescent="0.35">
      <c r="A7581" t="s">
        <v>1730</v>
      </c>
      <c r="B7581" t="s">
        <v>1617</v>
      </c>
      <c r="C7581" t="s">
        <v>1514</v>
      </c>
      <c r="D7581">
        <v>5</v>
      </c>
      <c r="E7581">
        <v>24600</v>
      </c>
      <c r="F7581">
        <v>1676700</v>
      </c>
      <c r="G7581" s="1">
        <f t="shared" si="118"/>
        <v>167.67</v>
      </c>
    </row>
    <row r="7582" spans="1:7" x14ac:dyDescent="0.35">
      <c r="A7582" t="s">
        <v>1730</v>
      </c>
      <c r="B7582" t="s">
        <v>1617</v>
      </c>
      <c r="C7582" t="s">
        <v>1514</v>
      </c>
      <c r="D7582">
        <v>4</v>
      </c>
      <c r="E7582">
        <v>480</v>
      </c>
      <c r="F7582">
        <v>6300</v>
      </c>
      <c r="G7582" s="1">
        <f t="shared" si="118"/>
        <v>0.63</v>
      </c>
    </row>
    <row r="7583" spans="1:7" x14ac:dyDescent="0.35">
      <c r="A7583" t="s">
        <v>1730</v>
      </c>
      <c r="B7583" t="s">
        <v>1617</v>
      </c>
      <c r="C7583" t="s">
        <v>1514</v>
      </c>
      <c r="D7583">
        <v>4</v>
      </c>
      <c r="E7583">
        <v>1080</v>
      </c>
      <c r="F7583">
        <v>22500</v>
      </c>
      <c r="G7583" s="1">
        <f t="shared" si="118"/>
        <v>2.25</v>
      </c>
    </row>
    <row r="7584" spans="1:7" x14ac:dyDescent="0.35">
      <c r="A7584" t="s">
        <v>1730</v>
      </c>
      <c r="B7584" t="s">
        <v>1617</v>
      </c>
      <c r="C7584" t="s">
        <v>1514</v>
      </c>
      <c r="D7584">
        <v>4</v>
      </c>
      <c r="E7584">
        <v>1680</v>
      </c>
      <c r="F7584">
        <v>44100</v>
      </c>
      <c r="G7584" s="1">
        <f t="shared" si="118"/>
        <v>4.41</v>
      </c>
    </row>
    <row r="7585" spans="1:7" x14ac:dyDescent="0.35">
      <c r="A7585" t="s">
        <v>1730</v>
      </c>
      <c r="B7585" t="s">
        <v>1617</v>
      </c>
      <c r="C7585" t="s">
        <v>1514</v>
      </c>
      <c r="D7585">
        <v>5</v>
      </c>
      <c r="E7585">
        <v>4080</v>
      </c>
      <c r="F7585">
        <v>158400</v>
      </c>
      <c r="G7585" s="1">
        <f t="shared" si="118"/>
        <v>15.84</v>
      </c>
    </row>
    <row r="7586" spans="1:7" x14ac:dyDescent="0.35">
      <c r="A7586" t="s">
        <v>1730</v>
      </c>
      <c r="B7586" t="s">
        <v>1617</v>
      </c>
      <c r="C7586" t="s">
        <v>1514</v>
      </c>
      <c r="D7586">
        <v>5</v>
      </c>
      <c r="E7586">
        <v>4020</v>
      </c>
      <c r="F7586">
        <v>144900</v>
      </c>
      <c r="G7586" s="1">
        <f t="shared" si="118"/>
        <v>14.49</v>
      </c>
    </row>
    <row r="7587" spans="1:7" x14ac:dyDescent="0.35">
      <c r="A7587" t="s">
        <v>1730</v>
      </c>
      <c r="B7587" t="s">
        <v>1617</v>
      </c>
      <c r="C7587" t="s">
        <v>1514</v>
      </c>
      <c r="D7587">
        <v>5</v>
      </c>
      <c r="E7587">
        <v>6000</v>
      </c>
      <c r="F7587">
        <v>396000</v>
      </c>
      <c r="G7587" s="1">
        <f t="shared" si="118"/>
        <v>39.6</v>
      </c>
    </row>
    <row r="7588" spans="1:7" x14ac:dyDescent="0.35">
      <c r="A7588" t="s">
        <v>1730</v>
      </c>
      <c r="B7588" t="s">
        <v>1617</v>
      </c>
      <c r="C7588" t="s">
        <v>1514</v>
      </c>
      <c r="D7588">
        <v>5</v>
      </c>
      <c r="E7588">
        <v>4860</v>
      </c>
      <c r="F7588">
        <v>207000</v>
      </c>
      <c r="G7588" s="1">
        <f t="shared" si="118"/>
        <v>20.7</v>
      </c>
    </row>
    <row r="7589" spans="1:7" x14ac:dyDescent="0.35">
      <c r="A7589" t="s">
        <v>1730</v>
      </c>
      <c r="B7589" t="s">
        <v>1617</v>
      </c>
      <c r="C7589" t="s">
        <v>1514</v>
      </c>
      <c r="D7589">
        <v>4</v>
      </c>
      <c r="E7589">
        <v>3300</v>
      </c>
      <c r="F7589">
        <v>109800</v>
      </c>
      <c r="G7589" s="1">
        <f t="shared" si="118"/>
        <v>10.98</v>
      </c>
    </row>
    <row r="7590" spans="1:7" x14ac:dyDescent="0.35">
      <c r="A7590" t="s">
        <v>1730</v>
      </c>
      <c r="B7590" t="s">
        <v>1617</v>
      </c>
      <c r="C7590" t="s">
        <v>1514</v>
      </c>
      <c r="D7590">
        <v>5</v>
      </c>
      <c r="E7590">
        <v>12180</v>
      </c>
      <c r="F7590">
        <v>856800</v>
      </c>
      <c r="G7590" s="1">
        <f t="shared" si="118"/>
        <v>85.68</v>
      </c>
    </row>
    <row r="7591" spans="1:7" x14ac:dyDescent="0.35">
      <c r="A7591" t="s">
        <v>1730</v>
      </c>
      <c r="B7591" t="s">
        <v>1617</v>
      </c>
      <c r="C7591" t="s">
        <v>1514</v>
      </c>
      <c r="D7591">
        <v>5</v>
      </c>
      <c r="E7591">
        <v>8100</v>
      </c>
      <c r="F7591">
        <v>571500</v>
      </c>
      <c r="G7591" s="1">
        <f t="shared" si="118"/>
        <v>57.15</v>
      </c>
    </row>
    <row r="7592" spans="1:7" x14ac:dyDescent="0.35">
      <c r="A7592" t="s">
        <v>1730</v>
      </c>
      <c r="B7592" t="s">
        <v>1617</v>
      </c>
      <c r="C7592" t="s">
        <v>1514</v>
      </c>
      <c r="D7592">
        <v>5</v>
      </c>
      <c r="E7592">
        <v>222418.32581000001</v>
      </c>
      <c r="F7592">
        <v>115792788.73934799</v>
      </c>
      <c r="G7592" s="1">
        <f t="shared" si="118"/>
        <v>11579.2788739348</v>
      </c>
    </row>
    <row r="7593" spans="1:7" x14ac:dyDescent="0.35">
      <c r="A7593" t="s">
        <v>1730</v>
      </c>
      <c r="B7593" t="s">
        <v>1617</v>
      </c>
      <c r="C7593" t="s">
        <v>1514</v>
      </c>
      <c r="D7593">
        <v>5</v>
      </c>
      <c r="E7593">
        <v>480</v>
      </c>
      <c r="F7593">
        <v>7200</v>
      </c>
      <c r="G7593" s="1">
        <f t="shared" si="118"/>
        <v>0.72</v>
      </c>
    </row>
    <row r="7594" spans="1:7" x14ac:dyDescent="0.35">
      <c r="A7594" t="s">
        <v>1730</v>
      </c>
      <c r="B7594" t="s">
        <v>1617</v>
      </c>
      <c r="C7594" t="s">
        <v>1514</v>
      </c>
      <c r="D7594">
        <v>5</v>
      </c>
      <c r="E7594">
        <v>120</v>
      </c>
      <c r="F7594">
        <v>900</v>
      </c>
      <c r="G7594" s="1">
        <f t="shared" si="118"/>
        <v>0.09</v>
      </c>
    </row>
    <row r="7595" spans="1:7" x14ac:dyDescent="0.35">
      <c r="A7595" t="s">
        <v>1730</v>
      </c>
      <c r="B7595" t="s">
        <v>1617</v>
      </c>
      <c r="C7595" t="s">
        <v>1514</v>
      </c>
      <c r="D7595">
        <v>4</v>
      </c>
      <c r="E7595">
        <v>1980</v>
      </c>
      <c r="F7595">
        <v>98100</v>
      </c>
      <c r="G7595" s="1">
        <f t="shared" si="118"/>
        <v>9.81</v>
      </c>
    </row>
    <row r="7596" spans="1:7" x14ac:dyDescent="0.35">
      <c r="A7596" t="s">
        <v>1730</v>
      </c>
      <c r="B7596" t="s">
        <v>1617</v>
      </c>
      <c r="C7596" t="s">
        <v>1514</v>
      </c>
      <c r="D7596">
        <v>4</v>
      </c>
      <c r="E7596">
        <v>120</v>
      </c>
      <c r="F7596">
        <v>900</v>
      </c>
      <c r="G7596" s="1">
        <f t="shared" si="118"/>
        <v>0.09</v>
      </c>
    </row>
    <row r="7597" spans="1:7" x14ac:dyDescent="0.35">
      <c r="A7597" t="s">
        <v>1730</v>
      </c>
      <c r="B7597" t="s">
        <v>1617</v>
      </c>
      <c r="C7597" t="s">
        <v>1514</v>
      </c>
      <c r="D7597">
        <v>4</v>
      </c>
      <c r="E7597">
        <v>540</v>
      </c>
      <c r="F7597">
        <v>9000</v>
      </c>
      <c r="G7597" s="1">
        <f t="shared" si="118"/>
        <v>0.9</v>
      </c>
    </row>
    <row r="7598" spans="1:7" x14ac:dyDescent="0.35">
      <c r="A7598" t="s">
        <v>1730</v>
      </c>
      <c r="B7598" t="s">
        <v>1617</v>
      </c>
      <c r="C7598" t="s">
        <v>1514</v>
      </c>
      <c r="D7598">
        <v>4</v>
      </c>
      <c r="E7598">
        <v>15300</v>
      </c>
      <c r="F7598">
        <v>2033100</v>
      </c>
      <c r="G7598" s="1">
        <f t="shared" si="118"/>
        <v>203.31</v>
      </c>
    </row>
    <row r="7599" spans="1:7" x14ac:dyDescent="0.35">
      <c r="A7599" t="s">
        <v>1730</v>
      </c>
      <c r="B7599" t="s">
        <v>1617</v>
      </c>
      <c r="C7599" t="s">
        <v>1514</v>
      </c>
      <c r="D7599">
        <v>4</v>
      </c>
      <c r="E7599">
        <v>120</v>
      </c>
      <c r="F7599">
        <v>900</v>
      </c>
      <c r="G7599" s="1">
        <f t="shared" si="118"/>
        <v>0.09</v>
      </c>
    </row>
    <row r="7600" spans="1:7" x14ac:dyDescent="0.35">
      <c r="A7600" t="s">
        <v>1730</v>
      </c>
      <c r="B7600" t="s">
        <v>1617</v>
      </c>
      <c r="C7600" t="s">
        <v>1514</v>
      </c>
      <c r="D7600">
        <v>4</v>
      </c>
      <c r="E7600">
        <v>120</v>
      </c>
      <c r="F7600">
        <v>900</v>
      </c>
      <c r="G7600" s="1">
        <f t="shared" si="118"/>
        <v>0.09</v>
      </c>
    </row>
    <row r="7601" spans="1:7" x14ac:dyDescent="0.35">
      <c r="A7601" t="s">
        <v>1730</v>
      </c>
      <c r="B7601" t="s">
        <v>1617</v>
      </c>
      <c r="C7601" t="s">
        <v>1514</v>
      </c>
      <c r="D7601">
        <v>4</v>
      </c>
      <c r="E7601">
        <v>17880</v>
      </c>
      <c r="F7601">
        <v>4954500</v>
      </c>
      <c r="G7601" s="1">
        <f t="shared" si="118"/>
        <v>495.45</v>
      </c>
    </row>
    <row r="7602" spans="1:7" x14ac:dyDescent="0.35">
      <c r="A7602" t="s">
        <v>1730</v>
      </c>
      <c r="B7602" t="s">
        <v>1617</v>
      </c>
      <c r="C7602" t="s">
        <v>1514</v>
      </c>
      <c r="D7602">
        <v>4</v>
      </c>
      <c r="E7602">
        <v>8340</v>
      </c>
      <c r="F7602">
        <v>338400</v>
      </c>
      <c r="G7602" s="1">
        <f t="shared" si="118"/>
        <v>33.840000000000003</v>
      </c>
    </row>
    <row r="7603" spans="1:7" x14ac:dyDescent="0.35">
      <c r="A7603" t="s">
        <v>1730</v>
      </c>
      <c r="B7603" t="s">
        <v>1617</v>
      </c>
      <c r="C7603" t="s">
        <v>1514</v>
      </c>
      <c r="D7603">
        <v>4</v>
      </c>
      <c r="E7603">
        <v>540</v>
      </c>
      <c r="F7603">
        <v>7200</v>
      </c>
      <c r="G7603" s="1">
        <f t="shared" si="118"/>
        <v>0.72</v>
      </c>
    </row>
    <row r="7604" spans="1:7" x14ac:dyDescent="0.35">
      <c r="A7604" t="s">
        <v>1730</v>
      </c>
      <c r="B7604" t="s">
        <v>1617</v>
      </c>
      <c r="C7604" t="s">
        <v>1514</v>
      </c>
      <c r="D7604">
        <v>4</v>
      </c>
      <c r="E7604">
        <v>360</v>
      </c>
      <c r="F7604">
        <v>8100</v>
      </c>
      <c r="G7604" s="1">
        <f t="shared" si="118"/>
        <v>0.81</v>
      </c>
    </row>
    <row r="7605" spans="1:7" x14ac:dyDescent="0.35">
      <c r="A7605" t="s">
        <v>1730</v>
      </c>
      <c r="B7605" t="s">
        <v>1617</v>
      </c>
      <c r="C7605" t="s">
        <v>1514</v>
      </c>
      <c r="D7605">
        <v>3</v>
      </c>
      <c r="E7605">
        <v>120</v>
      </c>
      <c r="F7605">
        <v>900</v>
      </c>
      <c r="G7605" s="1">
        <f t="shared" si="118"/>
        <v>0.09</v>
      </c>
    </row>
    <row r="7606" spans="1:7" x14ac:dyDescent="0.35">
      <c r="A7606" t="s">
        <v>1730</v>
      </c>
      <c r="B7606" t="s">
        <v>1617</v>
      </c>
      <c r="C7606" t="s">
        <v>1514</v>
      </c>
      <c r="D7606">
        <v>3</v>
      </c>
      <c r="E7606">
        <v>120</v>
      </c>
      <c r="F7606">
        <v>900</v>
      </c>
      <c r="G7606" s="1">
        <f t="shared" si="118"/>
        <v>0.09</v>
      </c>
    </row>
    <row r="7607" spans="1:7" x14ac:dyDescent="0.35">
      <c r="A7607" t="s">
        <v>1730</v>
      </c>
      <c r="B7607" t="s">
        <v>1617</v>
      </c>
      <c r="C7607" t="s">
        <v>1514</v>
      </c>
      <c r="D7607">
        <v>4</v>
      </c>
      <c r="E7607">
        <v>4320</v>
      </c>
      <c r="F7607">
        <v>436500</v>
      </c>
      <c r="G7607" s="1">
        <f t="shared" si="118"/>
        <v>43.65</v>
      </c>
    </row>
    <row r="7608" spans="1:7" x14ac:dyDescent="0.35">
      <c r="A7608" t="s">
        <v>1730</v>
      </c>
      <c r="B7608" t="s">
        <v>1617</v>
      </c>
      <c r="C7608" t="s">
        <v>1514</v>
      </c>
      <c r="D7608">
        <v>4</v>
      </c>
      <c r="E7608">
        <v>120</v>
      </c>
      <c r="F7608">
        <v>900</v>
      </c>
      <c r="G7608" s="1">
        <f t="shared" si="118"/>
        <v>0.09</v>
      </c>
    </row>
    <row r="7609" spans="1:7" x14ac:dyDescent="0.35">
      <c r="A7609" t="s">
        <v>1730</v>
      </c>
      <c r="B7609" t="s">
        <v>1617</v>
      </c>
      <c r="C7609" t="s">
        <v>1514</v>
      </c>
      <c r="D7609">
        <v>4</v>
      </c>
      <c r="E7609">
        <v>120</v>
      </c>
      <c r="F7609">
        <v>900</v>
      </c>
      <c r="G7609" s="1">
        <f t="shared" si="118"/>
        <v>0.09</v>
      </c>
    </row>
    <row r="7610" spans="1:7" x14ac:dyDescent="0.35">
      <c r="A7610" t="s">
        <v>1730</v>
      </c>
      <c r="B7610" t="s">
        <v>1617</v>
      </c>
      <c r="C7610" t="s">
        <v>1514</v>
      </c>
      <c r="D7610">
        <v>4</v>
      </c>
      <c r="E7610">
        <v>180</v>
      </c>
      <c r="F7610">
        <v>1800</v>
      </c>
      <c r="G7610" s="1">
        <f t="shared" si="118"/>
        <v>0.18</v>
      </c>
    </row>
    <row r="7611" spans="1:7" x14ac:dyDescent="0.35">
      <c r="A7611" t="s">
        <v>1730</v>
      </c>
      <c r="B7611" t="s">
        <v>1617</v>
      </c>
      <c r="C7611" t="s">
        <v>1514</v>
      </c>
      <c r="D7611">
        <v>4</v>
      </c>
      <c r="E7611">
        <v>120</v>
      </c>
      <c r="F7611">
        <v>900</v>
      </c>
      <c r="G7611" s="1">
        <f t="shared" si="118"/>
        <v>0.09</v>
      </c>
    </row>
    <row r="7612" spans="1:7" x14ac:dyDescent="0.35">
      <c r="A7612" t="s">
        <v>1730</v>
      </c>
      <c r="B7612" t="s">
        <v>1617</v>
      </c>
      <c r="C7612" t="s">
        <v>1514</v>
      </c>
      <c r="D7612">
        <v>4</v>
      </c>
      <c r="E7612">
        <v>300</v>
      </c>
      <c r="F7612">
        <v>3600</v>
      </c>
      <c r="G7612" s="1">
        <f t="shared" si="118"/>
        <v>0.36</v>
      </c>
    </row>
    <row r="7613" spans="1:7" x14ac:dyDescent="0.35">
      <c r="A7613" t="s">
        <v>1730</v>
      </c>
      <c r="B7613" t="s">
        <v>1617</v>
      </c>
      <c r="C7613" t="s">
        <v>1514</v>
      </c>
      <c r="D7613">
        <v>4</v>
      </c>
      <c r="E7613">
        <v>1260</v>
      </c>
      <c r="F7613">
        <v>41400</v>
      </c>
      <c r="G7613" s="1">
        <f t="shared" si="118"/>
        <v>4.1399999999999997</v>
      </c>
    </row>
    <row r="7614" spans="1:7" x14ac:dyDescent="0.35">
      <c r="A7614" t="s">
        <v>1730</v>
      </c>
      <c r="B7614" t="s">
        <v>1617</v>
      </c>
      <c r="C7614" t="s">
        <v>1514</v>
      </c>
      <c r="D7614">
        <v>4</v>
      </c>
      <c r="E7614">
        <v>1620</v>
      </c>
      <c r="F7614">
        <v>36900</v>
      </c>
      <c r="G7614" s="1">
        <f t="shared" si="118"/>
        <v>3.69</v>
      </c>
    </row>
    <row r="7615" spans="1:7" x14ac:dyDescent="0.35">
      <c r="A7615" t="s">
        <v>1730</v>
      </c>
      <c r="B7615" t="s">
        <v>1617</v>
      </c>
      <c r="C7615" t="s">
        <v>1514</v>
      </c>
      <c r="D7615">
        <v>4</v>
      </c>
      <c r="E7615">
        <v>360</v>
      </c>
      <c r="F7615">
        <v>6300</v>
      </c>
      <c r="G7615" s="1">
        <f t="shared" si="118"/>
        <v>0.63</v>
      </c>
    </row>
    <row r="7616" spans="1:7" x14ac:dyDescent="0.35">
      <c r="A7616" t="s">
        <v>1730</v>
      </c>
      <c r="B7616" t="s">
        <v>1617</v>
      </c>
      <c r="C7616" t="s">
        <v>1514</v>
      </c>
      <c r="D7616">
        <v>4</v>
      </c>
      <c r="E7616">
        <v>360</v>
      </c>
      <c r="F7616">
        <v>8100</v>
      </c>
      <c r="G7616" s="1">
        <f t="shared" si="118"/>
        <v>0.81</v>
      </c>
    </row>
    <row r="7617" spans="1:7" x14ac:dyDescent="0.35">
      <c r="A7617" t="s">
        <v>1730</v>
      </c>
      <c r="B7617" t="s">
        <v>1617</v>
      </c>
      <c r="C7617" t="s">
        <v>1514</v>
      </c>
      <c r="D7617">
        <v>5</v>
      </c>
      <c r="E7617">
        <v>6240</v>
      </c>
      <c r="F7617">
        <v>198900</v>
      </c>
      <c r="G7617" s="1">
        <f t="shared" si="118"/>
        <v>19.89</v>
      </c>
    </row>
    <row r="7618" spans="1:7" x14ac:dyDescent="0.35">
      <c r="A7618" t="s">
        <v>1730</v>
      </c>
      <c r="B7618" t="s">
        <v>1617</v>
      </c>
      <c r="C7618" t="s">
        <v>1514</v>
      </c>
      <c r="D7618">
        <v>4</v>
      </c>
      <c r="E7618">
        <v>7860</v>
      </c>
      <c r="F7618">
        <v>1800000</v>
      </c>
      <c r="G7618" s="1">
        <f t="shared" si="118"/>
        <v>180</v>
      </c>
    </row>
    <row r="7619" spans="1:7" x14ac:dyDescent="0.35">
      <c r="A7619" t="s">
        <v>1730</v>
      </c>
      <c r="B7619" t="s">
        <v>1617</v>
      </c>
      <c r="C7619" t="s">
        <v>1514</v>
      </c>
      <c r="D7619">
        <v>4</v>
      </c>
      <c r="E7619">
        <v>120</v>
      </c>
      <c r="F7619">
        <v>900</v>
      </c>
      <c r="G7619" s="1">
        <f t="shared" ref="G7619:G7682" si="119">+F7619/10000</f>
        <v>0.09</v>
      </c>
    </row>
    <row r="7620" spans="1:7" x14ac:dyDescent="0.35">
      <c r="A7620" t="s">
        <v>1730</v>
      </c>
      <c r="B7620" t="s">
        <v>1617</v>
      </c>
      <c r="C7620" t="s">
        <v>1514</v>
      </c>
      <c r="D7620">
        <v>5</v>
      </c>
      <c r="E7620">
        <v>2880</v>
      </c>
      <c r="F7620">
        <v>146700</v>
      </c>
      <c r="G7620" s="1">
        <f t="shared" si="119"/>
        <v>14.67</v>
      </c>
    </row>
    <row r="7621" spans="1:7" x14ac:dyDescent="0.35">
      <c r="A7621" t="s">
        <v>1730</v>
      </c>
      <c r="B7621" t="s">
        <v>1617</v>
      </c>
      <c r="C7621" t="s">
        <v>1514</v>
      </c>
      <c r="D7621">
        <v>4</v>
      </c>
      <c r="E7621">
        <v>480</v>
      </c>
      <c r="F7621">
        <v>14400</v>
      </c>
      <c r="G7621" s="1">
        <f t="shared" si="119"/>
        <v>1.44</v>
      </c>
    </row>
    <row r="7622" spans="1:7" x14ac:dyDescent="0.35">
      <c r="A7622" t="s">
        <v>1730</v>
      </c>
      <c r="B7622" t="s">
        <v>1617</v>
      </c>
      <c r="C7622" t="s">
        <v>1514</v>
      </c>
      <c r="D7622">
        <v>4</v>
      </c>
      <c r="E7622">
        <v>1380</v>
      </c>
      <c r="F7622">
        <v>42300</v>
      </c>
      <c r="G7622" s="1">
        <f t="shared" si="119"/>
        <v>4.2300000000000004</v>
      </c>
    </row>
    <row r="7623" spans="1:7" x14ac:dyDescent="0.35">
      <c r="A7623" t="s">
        <v>1730</v>
      </c>
      <c r="B7623" t="s">
        <v>1617</v>
      </c>
      <c r="C7623" t="s">
        <v>1514</v>
      </c>
      <c r="D7623">
        <v>4</v>
      </c>
      <c r="E7623">
        <v>24720</v>
      </c>
      <c r="F7623">
        <v>1686600</v>
      </c>
      <c r="G7623" s="1">
        <f t="shared" si="119"/>
        <v>168.66</v>
      </c>
    </row>
    <row r="7624" spans="1:7" x14ac:dyDescent="0.35">
      <c r="A7624" t="s">
        <v>1730</v>
      </c>
      <c r="B7624" t="s">
        <v>1617</v>
      </c>
      <c r="C7624" t="s">
        <v>1514</v>
      </c>
      <c r="D7624">
        <v>4</v>
      </c>
      <c r="E7624">
        <v>5280</v>
      </c>
      <c r="F7624">
        <v>466200</v>
      </c>
      <c r="G7624" s="1">
        <f t="shared" si="119"/>
        <v>46.62</v>
      </c>
    </row>
    <row r="7625" spans="1:7" x14ac:dyDescent="0.35">
      <c r="A7625" t="s">
        <v>1730</v>
      </c>
      <c r="B7625" t="s">
        <v>1617</v>
      </c>
      <c r="C7625" t="s">
        <v>1514</v>
      </c>
      <c r="D7625">
        <v>4</v>
      </c>
      <c r="E7625">
        <v>120</v>
      </c>
      <c r="F7625">
        <v>900</v>
      </c>
      <c r="G7625" s="1">
        <f t="shared" si="119"/>
        <v>0.09</v>
      </c>
    </row>
    <row r="7626" spans="1:7" x14ac:dyDescent="0.35">
      <c r="A7626" t="s">
        <v>1730</v>
      </c>
      <c r="B7626" t="s">
        <v>1617</v>
      </c>
      <c r="C7626" t="s">
        <v>1514</v>
      </c>
      <c r="D7626">
        <v>5</v>
      </c>
      <c r="E7626">
        <v>6480</v>
      </c>
      <c r="F7626">
        <v>389700</v>
      </c>
      <c r="G7626" s="1">
        <f t="shared" si="119"/>
        <v>38.97</v>
      </c>
    </row>
    <row r="7627" spans="1:7" x14ac:dyDescent="0.35">
      <c r="A7627" t="s">
        <v>1730</v>
      </c>
      <c r="B7627" t="s">
        <v>1617</v>
      </c>
      <c r="C7627" t="s">
        <v>1514</v>
      </c>
      <c r="D7627">
        <v>4</v>
      </c>
      <c r="E7627">
        <v>5220</v>
      </c>
      <c r="F7627">
        <v>270000</v>
      </c>
      <c r="G7627" s="1">
        <f t="shared" si="119"/>
        <v>27</v>
      </c>
    </row>
    <row r="7628" spans="1:7" x14ac:dyDescent="0.35">
      <c r="A7628" t="s">
        <v>1730</v>
      </c>
      <c r="B7628" t="s">
        <v>1617</v>
      </c>
      <c r="C7628" t="s">
        <v>1514</v>
      </c>
      <c r="D7628">
        <v>5</v>
      </c>
      <c r="E7628">
        <v>8460</v>
      </c>
      <c r="F7628">
        <v>357300</v>
      </c>
      <c r="G7628" s="1">
        <f t="shared" si="119"/>
        <v>35.729999999999997</v>
      </c>
    </row>
    <row r="7629" spans="1:7" x14ac:dyDescent="0.35">
      <c r="A7629" t="s">
        <v>1730</v>
      </c>
      <c r="B7629" t="s">
        <v>1617</v>
      </c>
      <c r="C7629" t="s">
        <v>1514</v>
      </c>
      <c r="D7629">
        <v>5</v>
      </c>
      <c r="E7629">
        <v>4680</v>
      </c>
      <c r="F7629">
        <v>192600</v>
      </c>
      <c r="G7629" s="1">
        <f t="shared" si="119"/>
        <v>19.260000000000002</v>
      </c>
    </row>
    <row r="7630" spans="1:7" x14ac:dyDescent="0.35">
      <c r="A7630" t="s">
        <v>1730</v>
      </c>
      <c r="B7630" t="s">
        <v>1617</v>
      </c>
      <c r="C7630" t="s">
        <v>1514</v>
      </c>
      <c r="D7630">
        <v>5</v>
      </c>
      <c r="E7630">
        <v>33060</v>
      </c>
      <c r="F7630">
        <v>5169600</v>
      </c>
      <c r="G7630" s="1">
        <f t="shared" si="119"/>
        <v>516.96</v>
      </c>
    </row>
    <row r="7631" spans="1:7" x14ac:dyDescent="0.35">
      <c r="A7631" t="s">
        <v>1730</v>
      </c>
      <c r="B7631" t="s">
        <v>1617</v>
      </c>
      <c r="C7631" t="s">
        <v>1514</v>
      </c>
      <c r="D7631">
        <v>5</v>
      </c>
      <c r="E7631">
        <v>202620</v>
      </c>
      <c r="F7631">
        <v>232928100</v>
      </c>
      <c r="G7631" s="1">
        <f t="shared" si="119"/>
        <v>23292.81</v>
      </c>
    </row>
    <row r="7632" spans="1:7" x14ac:dyDescent="0.35">
      <c r="A7632" t="s">
        <v>1730</v>
      </c>
      <c r="B7632" t="s">
        <v>1617</v>
      </c>
      <c r="C7632" t="s">
        <v>1514</v>
      </c>
      <c r="D7632">
        <v>4</v>
      </c>
      <c r="E7632">
        <v>300</v>
      </c>
      <c r="F7632">
        <v>3600</v>
      </c>
      <c r="G7632" s="1">
        <f t="shared" si="119"/>
        <v>0.36</v>
      </c>
    </row>
    <row r="7633" spans="1:7" x14ac:dyDescent="0.35">
      <c r="A7633" t="s">
        <v>1730</v>
      </c>
      <c r="B7633" t="s">
        <v>1617</v>
      </c>
      <c r="C7633" t="s">
        <v>1514</v>
      </c>
      <c r="D7633">
        <v>4</v>
      </c>
      <c r="E7633">
        <v>9240</v>
      </c>
      <c r="F7633">
        <v>639000</v>
      </c>
      <c r="G7633" s="1">
        <f t="shared" si="119"/>
        <v>63.9</v>
      </c>
    </row>
    <row r="7634" spans="1:7" x14ac:dyDescent="0.35">
      <c r="A7634" t="s">
        <v>1730</v>
      </c>
      <c r="B7634" t="s">
        <v>1617</v>
      </c>
      <c r="C7634" t="s">
        <v>1514</v>
      </c>
      <c r="D7634">
        <v>4</v>
      </c>
      <c r="E7634">
        <v>240</v>
      </c>
      <c r="F7634">
        <v>2700</v>
      </c>
      <c r="G7634" s="1">
        <f t="shared" si="119"/>
        <v>0.27</v>
      </c>
    </row>
    <row r="7635" spans="1:7" x14ac:dyDescent="0.35">
      <c r="A7635" t="s">
        <v>1730</v>
      </c>
      <c r="B7635" t="s">
        <v>1617</v>
      </c>
      <c r="C7635" t="s">
        <v>1514</v>
      </c>
      <c r="D7635">
        <v>5</v>
      </c>
      <c r="E7635">
        <v>9060</v>
      </c>
      <c r="F7635">
        <v>385200</v>
      </c>
      <c r="G7635" s="1">
        <f t="shared" si="119"/>
        <v>38.520000000000003</v>
      </c>
    </row>
    <row r="7636" spans="1:7" x14ac:dyDescent="0.35">
      <c r="A7636" t="s">
        <v>1730</v>
      </c>
      <c r="B7636" t="s">
        <v>1617</v>
      </c>
      <c r="C7636" t="s">
        <v>1514</v>
      </c>
      <c r="D7636">
        <v>4</v>
      </c>
      <c r="E7636">
        <v>1500</v>
      </c>
      <c r="F7636">
        <v>28800</v>
      </c>
      <c r="G7636" s="1">
        <f t="shared" si="119"/>
        <v>2.88</v>
      </c>
    </row>
    <row r="7637" spans="1:7" x14ac:dyDescent="0.35">
      <c r="A7637" t="s">
        <v>1730</v>
      </c>
      <c r="B7637" t="s">
        <v>1617</v>
      </c>
      <c r="C7637" t="s">
        <v>1514</v>
      </c>
      <c r="D7637">
        <v>5</v>
      </c>
      <c r="E7637">
        <v>15060</v>
      </c>
      <c r="F7637">
        <v>4871700</v>
      </c>
      <c r="G7637" s="1">
        <f t="shared" si="119"/>
        <v>487.17</v>
      </c>
    </row>
    <row r="7638" spans="1:7" x14ac:dyDescent="0.35">
      <c r="A7638" t="s">
        <v>1730</v>
      </c>
      <c r="B7638" t="s">
        <v>1617</v>
      </c>
      <c r="C7638" t="s">
        <v>1514</v>
      </c>
      <c r="D7638">
        <v>5</v>
      </c>
      <c r="E7638">
        <v>219900</v>
      </c>
      <c r="F7638">
        <v>23223600</v>
      </c>
      <c r="G7638" s="1">
        <f t="shared" si="119"/>
        <v>2322.36</v>
      </c>
    </row>
    <row r="7639" spans="1:7" x14ac:dyDescent="0.35">
      <c r="A7639" t="s">
        <v>1730</v>
      </c>
      <c r="B7639" t="s">
        <v>1617</v>
      </c>
      <c r="C7639" t="s">
        <v>1514</v>
      </c>
      <c r="D7639">
        <v>4</v>
      </c>
      <c r="E7639">
        <v>120</v>
      </c>
      <c r="F7639">
        <v>900</v>
      </c>
      <c r="G7639" s="1">
        <f t="shared" si="119"/>
        <v>0.09</v>
      </c>
    </row>
    <row r="7640" spans="1:7" x14ac:dyDescent="0.35">
      <c r="A7640" t="s">
        <v>1730</v>
      </c>
      <c r="B7640" t="s">
        <v>1617</v>
      </c>
      <c r="C7640" t="s">
        <v>1514</v>
      </c>
      <c r="D7640">
        <v>4</v>
      </c>
      <c r="E7640">
        <v>420</v>
      </c>
      <c r="F7640">
        <v>7200</v>
      </c>
      <c r="G7640" s="1">
        <f t="shared" si="119"/>
        <v>0.72</v>
      </c>
    </row>
    <row r="7641" spans="1:7" x14ac:dyDescent="0.35">
      <c r="A7641" t="s">
        <v>1730</v>
      </c>
      <c r="B7641" t="s">
        <v>1617</v>
      </c>
      <c r="C7641" t="s">
        <v>1514</v>
      </c>
      <c r="D7641">
        <v>4</v>
      </c>
      <c r="E7641">
        <v>6840</v>
      </c>
      <c r="F7641">
        <v>576900</v>
      </c>
      <c r="G7641" s="1">
        <f t="shared" si="119"/>
        <v>57.69</v>
      </c>
    </row>
    <row r="7642" spans="1:7" x14ac:dyDescent="0.35">
      <c r="A7642" t="s">
        <v>1730</v>
      </c>
      <c r="B7642" t="s">
        <v>1617</v>
      </c>
      <c r="C7642" t="s">
        <v>1514</v>
      </c>
      <c r="D7642">
        <v>5</v>
      </c>
      <c r="E7642">
        <v>39120</v>
      </c>
      <c r="F7642">
        <v>13610700</v>
      </c>
      <c r="G7642" s="1">
        <f t="shared" si="119"/>
        <v>1361.07</v>
      </c>
    </row>
    <row r="7643" spans="1:7" x14ac:dyDescent="0.35">
      <c r="A7643" t="s">
        <v>1730</v>
      </c>
      <c r="B7643" t="s">
        <v>1617</v>
      </c>
      <c r="C7643" t="s">
        <v>1514</v>
      </c>
      <c r="D7643">
        <v>5</v>
      </c>
      <c r="E7643">
        <v>31321.658868999999</v>
      </c>
      <c r="F7643">
        <v>43903273.614123002</v>
      </c>
      <c r="G7643" s="1">
        <f t="shared" si="119"/>
        <v>4390.3273614123</v>
      </c>
    </row>
    <row r="7644" spans="1:7" x14ac:dyDescent="0.35">
      <c r="A7644" t="s">
        <v>1730</v>
      </c>
      <c r="B7644" t="s">
        <v>1617</v>
      </c>
      <c r="C7644" t="s">
        <v>1514</v>
      </c>
      <c r="D7644">
        <v>4</v>
      </c>
      <c r="E7644">
        <v>794426.22920399997</v>
      </c>
      <c r="F7644">
        <v>976340008.18066704</v>
      </c>
      <c r="G7644" s="1">
        <f t="shared" si="119"/>
        <v>97634.000818066706</v>
      </c>
    </row>
    <row r="7645" spans="1:7" x14ac:dyDescent="0.35">
      <c r="A7645" t="s">
        <v>1730</v>
      </c>
      <c r="B7645" t="s">
        <v>1617</v>
      </c>
      <c r="C7645" t="s">
        <v>1514</v>
      </c>
      <c r="D7645">
        <v>3</v>
      </c>
      <c r="E7645">
        <v>275233.77797300002</v>
      </c>
      <c r="F7645">
        <v>1459728067.0460601</v>
      </c>
      <c r="G7645" s="1">
        <f t="shared" si="119"/>
        <v>145972.80670460602</v>
      </c>
    </row>
    <row r="7646" spans="1:7" x14ac:dyDescent="0.35">
      <c r="A7646" t="s">
        <v>1730</v>
      </c>
      <c r="B7646" t="s">
        <v>1617</v>
      </c>
      <c r="C7646" t="s">
        <v>1514</v>
      </c>
      <c r="D7646">
        <v>5</v>
      </c>
      <c r="E7646">
        <v>7588.7007100000001</v>
      </c>
      <c r="F7646">
        <v>23878.081211000001</v>
      </c>
      <c r="G7646" s="1">
        <f t="shared" si="119"/>
        <v>2.3878081211</v>
      </c>
    </row>
    <row r="7647" spans="1:7" x14ac:dyDescent="0.35">
      <c r="A7647" t="s">
        <v>1730</v>
      </c>
      <c r="B7647" t="s">
        <v>1617</v>
      </c>
      <c r="C7647" t="s">
        <v>1514</v>
      </c>
      <c r="D7647">
        <v>4</v>
      </c>
      <c r="E7647">
        <v>76634.667514000001</v>
      </c>
      <c r="F7647">
        <v>257948.24169299999</v>
      </c>
      <c r="G7647" s="1">
        <f t="shared" si="119"/>
        <v>25.7948241693</v>
      </c>
    </row>
    <row r="7648" spans="1:7" x14ac:dyDescent="0.35">
      <c r="A7648" t="s">
        <v>1730</v>
      </c>
      <c r="B7648" t="s">
        <v>1617</v>
      </c>
      <c r="C7648" t="s">
        <v>1514</v>
      </c>
      <c r="D7648">
        <v>3</v>
      </c>
      <c r="E7648">
        <v>11612.662754999999</v>
      </c>
      <c r="F7648">
        <v>37149.52319</v>
      </c>
      <c r="G7648" s="1">
        <f t="shared" si="119"/>
        <v>3.714952319</v>
      </c>
    </row>
    <row r="7649" spans="1:7" x14ac:dyDescent="0.35">
      <c r="A7649" t="s">
        <v>1532</v>
      </c>
      <c r="B7649" t="s">
        <v>426</v>
      </c>
      <c r="C7649" t="s">
        <v>427</v>
      </c>
      <c r="D7649">
        <v>4</v>
      </c>
      <c r="E7649">
        <v>396.02549299999998</v>
      </c>
      <c r="F7649">
        <v>5622.1294170000001</v>
      </c>
      <c r="G7649" s="1">
        <f t="shared" si="119"/>
        <v>0.56221294170000002</v>
      </c>
    </row>
    <row r="7650" spans="1:7" x14ac:dyDescent="0.35">
      <c r="A7650" t="s">
        <v>1532</v>
      </c>
      <c r="B7650" t="s">
        <v>426</v>
      </c>
      <c r="C7650" t="s">
        <v>427</v>
      </c>
      <c r="D7650">
        <v>4</v>
      </c>
      <c r="E7650">
        <v>105.577943</v>
      </c>
      <c r="F7650">
        <v>586.80432299999995</v>
      </c>
      <c r="G7650" s="1">
        <f t="shared" si="119"/>
        <v>5.8680432299999995E-2</v>
      </c>
    </row>
    <row r="7651" spans="1:7" x14ac:dyDescent="0.35">
      <c r="A7651" t="s">
        <v>1532</v>
      </c>
      <c r="B7651" t="s">
        <v>426</v>
      </c>
      <c r="C7651" t="s">
        <v>427</v>
      </c>
      <c r="D7651">
        <v>4</v>
      </c>
      <c r="E7651">
        <v>109.779774</v>
      </c>
      <c r="F7651">
        <v>742.719472</v>
      </c>
      <c r="G7651" s="1">
        <f t="shared" si="119"/>
        <v>7.4271947199999994E-2</v>
      </c>
    </row>
    <row r="7652" spans="1:7" x14ac:dyDescent="0.35">
      <c r="A7652" t="s">
        <v>1532</v>
      </c>
      <c r="B7652" t="s">
        <v>426</v>
      </c>
      <c r="C7652" t="s">
        <v>427</v>
      </c>
      <c r="D7652">
        <v>4</v>
      </c>
      <c r="E7652">
        <v>103.07619099999999</v>
      </c>
      <c r="F7652">
        <v>537.34500000000003</v>
      </c>
      <c r="G7652" s="1">
        <f t="shared" si="119"/>
        <v>5.3734500000000004E-2</v>
      </c>
    </row>
    <row r="7653" spans="1:7" x14ac:dyDescent="0.35">
      <c r="A7653" t="s">
        <v>1532</v>
      </c>
      <c r="B7653" t="s">
        <v>426</v>
      </c>
      <c r="C7653" t="s">
        <v>427</v>
      </c>
      <c r="D7653">
        <v>4</v>
      </c>
      <c r="E7653">
        <v>108.668164</v>
      </c>
      <c r="F7653">
        <v>706.64554399999997</v>
      </c>
      <c r="G7653" s="1">
        <f t="shared" si="119"/>
        <v>7.0664554399999996E-2</v>
      </c>
    </row>
    <row r="7654" spans="1:7" x14ac:dyDescent="0.35">
      <c r="A7654" t="s">
        <v>1532</v>
      </c>
      <c r="B7654" t="s">
        <v>426</v>
      </c>
      <c r="C7654" t="s">
        <v>427</v>
      </c>
      <c r="D7654">
        <v>4</v>
      </c>
      <c r="E7654">
        <v>99.765790999999993</v>
      </c>
      <c r="F7654">
        <v>487.68900000000002</v>
      </c>
      <c r="G7654" s="1">
        <f t="shared" si="119"/>
        <v>4.8768900000000004E-2</v>
      </c>
    </row>
    <row r="7655" spans="1:7" x14ac:dyDescent="0.35">
      <c r="A7655" t="s">
        <v>1532</v>
      </c>
      <c r="B7655" t="s">
        <v>426</v>
      </c>
      <c r="C7655" t="s">
        <v>427</v>
      </c>
      <c r="D7655">
        <v>4</v>
      </c>
      <c r="E7655">
        <v>101.393456</v>
      </c>
      <c r="F7655">
        <v>543.72900000000004</v>
      </c>
      <c r="G7655" s="1">
        <f t="shared" si="119"/>
        <v>5.4372900000000002E-2</v>
      </c>
    </row>
    <row r="7656" spans="1:7" x14ac:dyDescent="0.35">
      <c r="A7656" t="s">
        <v>1532</v>
      </c>
      <c r="B7656" t="s">
        <v>426</v>
      </c>
      <c r="C7656" t="s">
        <v>427</v>
      </c>
      <c r="D7656">
        <v>4</v>
      </c>
      <c r="E7656">
        <v>113.287075</v>
      </c>
      <c r="F7656">
        <v>828.57301299999995</v>
      </c>
      <c r="G7656" s="1">
        <f t="shared" si="119"/>
        <v>8.2857301299999991E-2</v>
      </c>
    </row>
    <row r="7657" spans="1:7" x14ac:dyDescent="0.35">
      <c r="A7657" t="s">
        <v>1532</v>
      </c>
      <c r="B7657" t="s">
        <v>426</v>
      </c>
      <c r="C7657" t="s">
        <v>427</v>
      </c>
      <c r="D7657">
        <v>4</v>
      </c>
      <c r="E7657">
        <v>108.53121400000001</v>
      </c>
      <c r="F7657">
        <v>691.51577799999995</v>
      </c>
      <c r="G7657" s="1">
        <f t="shared" si="119"/>
        <v>6.9151577799999989E-2</v>
      </c>
    </row>
    <row r="7658" spans="1:7" x14ac:dyDescent="0.35">
      <c r="A7658" t="s">
        <v>1532</v>
      </c>
      <c r="B7658" t="s">
        <v>426</v>
      </c>
      <c r="C7658" t="s">
        <v>427</v>
      </c>
      <c r="D7658">
        <v>4</v>
      </c>
      <c r="E7658">
        <v>269.43752799999999</v>
      </c>
      <c r="F7658">
        <v>2880.4761349999999</v>
      </c>
      <c r="G7658" s="1">
        <f t="shared" si="119"/>
        <v>0.28804761349999997</v>
      </c>
    </row>
    <row r="7659" spans="1:7" x14ac:dyDescent="0.35">
      <c r="A7659" t="s">
        <v>1532</v>
      </c>
      <c r="B7659" t="s">
        <v>426</v>
      </c>
      <c r="C7659" t="s">
        <v>427</v>
      </c>
      <c r="D7659">
        <v>4</v>
      </c>
      <c r="E7659">
        <v>100.613674</v>
      </c>
      <c r="F7659">
        <v>468.31049999999999</v>
      </c>
      <c r="G7659" s="1">
        <f t="shared" si="119"/>
        <v>4.6831049999999999E-2</v>
      </c>
    </row>
    <row r="7660" spans="1:7" x14ac:dyDescent="0.35">
      <c r="A7660" t="s">
        <v>1532</v>
      </c>
      <c r="B7660" t="s">
        <v>426</v>
      </c>
      <c r="C7660" t="s">
        <v>427</v>
      </c>
      <c r="D7660">
        <v>5</v>
      </c>
      <c r="E7660">
        <v>7057.0483729999996</v>
      </c>
      <c r="F7660">
        <v>21151.621199000001</v>
      </c>
      <c r="G7660" s="1">
        <f t="shared" si="119"/>
        <v>2.1151621198999999</v>
      </c>
    </row>
    <row r="7661" spans="1:7" x14ac:dyDescent="0.35">
      <c r="A7661" t="s">
        <v>1532</v>
      </c>
      <c r="B7661" t="s">
        <v>426</v>
      </c>
      <c r="C7661" t="s">
        <v>427</v>
      </c>
      <c r="D7661">
        <v>4</v>
      </c>
      <c r="E7661">
        <v>6888.125583</v>
      </c>
      <c r="F7661">
        <v>22472.532436000001</v>
      </c>
      <c r="G7661" s="1">
        <f t="shared" si="119"/>
        <v>2.2472532436000003</v>
      </c>
    </row>
    <row r="7662" spans="1:7" x14ac:dyDescent="0.35">
      <c r="A7662" t="s">
        <v>1532</v>
      </c>
      <c r="B7662" t="s">
        <v>426</v>
      </c>
      <c r="C7662" t="s">
        <v>427</v>
      </c>
      <c r="D7662">
        <v>4</v>
      </c>
      <c r="E7662">
        <v>27151.156949</v>
      </c>
      <c r="F7662">
        <v>88525.68406</v>
      </c>
      <c r="G7662" s="1">
        <f t="shared" si="119"/>
        <v>8.8525684059999996</v>
      </c>
    </row>
    <row r="7663" spans="1:7" x14ac:dyDescent="0.35">
      <c r="A7663" t="s">
        <v>1532</v>
      </c>
      <c r="B7663" t="s">
        <v>426</v>
      </c>
      <c r="C7663" t="s">
        <v>427</v>
      </c>
      <c r="D7663">
        <v>5</v>
      </c>
      <c r="E7663">
        <v>32673.704435</v>
      </c>
      <c r="F7663">
        <v>99616.657961000004</v>
      </c>
      <c r="G7663" s="1">
        <f t="shared" si="119"/>
        <v>9.9616657961000001</v>
      </c>
    </row>
    <row r="7664" spans="1:7" x14ac:dyDescent="0.35">
      <c r="A7664" t="s">
        <v>1532</v>
      </c>
      <c r="B7664" t="s">
        <v>426</v>
      </c>
      <c r="C7664" t="s">
        <v>427</v>
      </c>
      <c r="D7664">
        <v>5</v>
      </c>
      <c r="E7664">
        <v>13685.882866</v>
      </c>
      <c r="F7664">
        <v>3606607.5023159999</v>
      </c>
      <c r="G7664" s="1">
        <f t="shared" si="119"/>
        <v>360.66075023159999</v>
      </c>
    </row>
    <row r="7665" spans="1:7" x14ac:dyDescent="0.35">
      <c r="A7665" t="s">
        <v>1532</v>
      </c>
      <c r="B7665" t="s">
        <v>426</v>
      </c>
      <c r="C7665" t="s">
        <v>427</v>
      </c>
      <c r="D7665">
        <v>4</v>
      </c>
      <c r="E7665">
        <v>1020</v>
      </c>
      <c r="F7665">
        <v>42300</v>
      </c>
      <c r="G7665" s="1">
        <f t="shared" si="119"/>
        <v>4.2300000000000004</v>
      </c>
    </row>
    <row r="7666" spans="1:7" x14ac:dyDescent="0.35">
      <c r="A7666" t="s">
        <v>1532</v>
      </c>
      <c r="B7666" t="s">
        <v>426</v>
      </c>
      <c r="C7666" t="s">
        <v>427</v>
      </c>
      <c r="D7666">
        <v>4</v>
      </c>
      <c r="E7666">
        <v>180</v>
      </c>
      <c r="F7666">
        <v>1800</v>
      </c>
      <c r="G7666" s="1">
        <f t="shared" si="119"/>
        <v>0.18</v>
      </c>
    </row>
    <row r="7667" spans="1:7" x14ac:dyDescent="0.35">
      <c r="A7667" t="s">
        <v>1532</v>
      </c>
      <c r="B7667" t="s">
        <v>426</v>
      </c>
      <c r="C7667" t="s">
        <v>427</v>
      </c>
      <c r="D7667">
        <v>4</v>
      </c>
      <c r="E7667">
        <v>120</v>
      </c>
      <c r="F7667">
        <v>900</v>
      </c>
      <c r="G7667" s="1">
        <f t="shared" si="119"/>
        <v>0.09</v>
      </c>
    </row>
    <row r="7668" spans="1:7" x14ac:dyDescent="0.35">
      <c r="A7668" t="s">
        <v>1532</v>
      </c>
      <c r="B7668" t="s">
        <v>426</v>
      </c>
      <c r="C7668" t="s">
        <v>427</v>
      </c>
      <c r="D7668">
        <v>5</v>
      </c>
      <c r="E7668">
        <v>9840</v>
      </c>
      <c r="F7668">
        <v>717300</v>
      </c>
      <c r="G7668" s="1">
        <f t="shared" si="119"/>
        <v>71.73</v>
      </c>
    </row>
    <row r="7669" spans="1:7" x14ac:dyDescent="0.35">
      <c r="A7669" t="s">
        <v>1532</v>
      </c>
      <c r="B7669" t="s">
        <v>426</v>
      </c>
      <c r="C7669" t="s">
        <v>427</v>
      </c>
      <c r="D7669">
        <v>5</v>
      </c>
      <c r="E7669">
        <v>7080</v>
      </c>
      <c r="F7669">
        <v>918000</v>
      </c>
      <c r="G7669" s="1">
        <f t="shared" si="119"/>
        <v>91.8</v>
      </c>
    </row>
    <row r="7670" spans="1:7" x14ac:dyDescent="0.35">
      <c r="A7670" t="s">
        <v>1532</v>
      </c>
      <c r="B7670" t="s">
        <v>426</v>
      </c>
      <c r="C7670" t="s">
        <v>427</v>
      </c>
      <c r="D7670">
        <v>5</v>
      </c>
      <c r="E7670">
        <v>4620</v>
      </c>
      <c r="F7670">
        <v>153900</v>
      </c>
      <c r="G7670" s="1">
        <f t="shared" si="119"/>
        <v>15.39</v>
      </c>
    </row>
    <row r="7671" spans="1:7" x14ac:dyDescent="0.35">
      <c r="A7671" t="s">
        <v>1532</v>
      </c>
      <c r="B7671" t="s">
        <v>426</v>
      </c>
      <c r="C7671" t="s">
        <v>427</v>
      </c>
      <c r="D7671">
        <v>4</v>
      </c>
      <c r="E7671">
        <v>180</v>
      </c>
      <c r="F7671">
        <v>1800</v>
      </c>
      <c r="G7671" s="1">
        <f t="shared" si="119"/>
        <v>0.18</v>
      </c>
    </row>
    <row r="7672" spans="1:7" x14ac:dyDescent="0.35">
      <c r="A7672" t="s">
        <v>1532</v>
      </c>
      <c r="B7672" t="s">
        <v>426</v>
      </c>
      <c r="C7672" t="s">
        <v>427</v>
      </c>
      <c r="D7672">
        <v>4</v>
      </c>
      <c r="E7672">
        <v>120</v>
      </c>
      <c r="F7672">
        <v>900</v>
      </c>
      <c r="G7672" s="1">
        <f t="shared" si="119"/>
        <v>0.09</v>
      </c>
    </row>
    <row r="7673" spans="1:7" x14ac:dyDescent="0.35">
      <c r="A7673" t="s">
        <v>1532</v>
      </c>
      <c r="B7673" t="s">
        <v>426</v>
      </c>
      <c r="C7673" t="s">
        <v>427</v>
      </c>
      <c r="D7673">
        <v>5</v>
      </c>
      <c r="E7673">
        <v>3660</v>
      </c>
      <c r="F7673">
        <v>135900</v>
      </c>
      <c r="G7673" s="1">
        <f t="shared" si="119"/>
        <v>13.59</v>
      </c>
    </row>
    <row r="7674" spans="1:7" x14ac:dyDescent="0.35">
      <c r="A7674" t="s">
        <v>1532</v>
      </c>
      <c r="B7674" t="s">
        <v>426</v>
      </c>
      <c r="C7674" t="s">
        <v>427</v>
      </c>
      <c r="D7674">
        <v>4</v>
      </c>
      <c r="E7674">
        <v>120</v>
      </c>
      <c r="F7674">
        <v>900</v>
      </c>
      <c r="G7674" s="1">
        <f t="shared" si="119"/>
        <v>0.09</v>
      </c>
    </row>
    <row r="7675" spans="1:7" x14ac:dyDescent="0.35">
      <c r="A7675" t="s">
        <v>1532</v>
      </c>
      <c r="B7675" t="s">
        <v>426</v>
      </c>
      <c r="C7675" t="s">
        <v>427</v>
      </c>
      <c r="D7675">
        <v>5</v>
      </c>
      <c r="E7675">
        <v>3480</v>
      </c>
      <c r="F7675">
        <v>207900</v>
      </c>
      <c r="G7675" s="1">
        <f t="shared" si="119"/>
        <v>20.79</v>
      </c>
    </row>
    <row r="7676" spans="1:7" x14ac:dyDescent="0.35">
      <c r="A7676" t="s">
        <v>1532</v>
      </c>
      <c r="B7676" t="s">
        <v>426</v>
      </c>
      <c r="C7676" t="s">
        <v>427</v>
      </c>
      <c r="D7676">
        <v>4</v>
      </c>
      <c r="E7676">
        <v>120</v>
      </c>
      <c r="F7676">
        <v>900</v>
      </c>
      <c r="G7676" s="1">
        <f t="shared" si="119"/>
        <v>0.09</v>
      </c>
    </row>
    <row r="7677" spans="1:7" x14ac:dyDescent="0.35">
      <c r="A7677" t="s">
        <v>1532</v>
      </c>
      <c r="B7677" t="s">
        <v>426</v>
      </c>
      <c r="C7677" t="s">
        <v>427</v>
      </c>
      <c r="D7677">
        <v>4</v>
      </c>
      <c r="E7677">
        <v>1920</v>
      </c>
      <c r="F7677">
        <v>133200</v>
      </c>
      <c r="G7677" s="1">
        <f t="shared" si="119"/>
        <v>13.32</v>
      </c>
    </row>
    <row r="7678" spans="1:7" x14ac:dyDescent="0.35">
      <c r="A7678" t="s">
        <v>1532</v>
      </c>
      <c r="B7678" t="s">
        <v>426</v>
      </c>
      <c r="C7678" t="s">
        <v>427</v>
      </c>
      <c r="D7678">
        <v>4</v>
      </c>
      <c r="E7678">
        <v>120</v>
      </c>
      <c r="F7678">
        <v>900</v>
      </c>
      <c r="G7678" s="1">
        <f t="shared" si="119"/>
        <v>0.09</v>
      </c>
    </row>
    <row r="7679" spans="1:7" x14ac:dyDescent="0.35">
      <c r="A7679" t="s">
        <v>1532</v>
      </c>
      <c r="B7679" t="s">
        <v>426</v>
      </c>
      <c r="C7679" t="s">
        <v>427</v>
      </c>
      <c r="D7679">
        <v>5</v>
      </c>
      <c r="E7679">
        <v>10020</v>
      </c>
      <c r="F7679">
        <v>966600</v>
      </c>
      <c r="G7679" s="1">
        <f t="shared" si="119"/>
        <v>96.66</v>
      </c>
    </row>
    <row r="7680" spans="1:7" x14ac:dyDescent="0.35">
      <c r="A7680" t="s">
        <v>1532</v>
      </c>
      <c r="B7680" t="s">
        <v>426</v>
      </c>
      <c r="C7680" t="s">
        <v>427</v>
      </c>
      <c r="D7680">
        <v>5</v>
      </c>
      <c r="E7680">
        <v>672.49129900000003</v>
      </c>
      <c r="F7680">
        <v>6794.1022730000004</v>
      </c>
      <c r="G7680" s="1">
        <f t="shared" si="119"/>
        <v>0.6794102273</v>
      </c>
    </row>
    <row r="7681" spans="1:7" x14ac:dyDescent="0.35">
      <c r="A7681" t="s">
        <v>1532</v>
      </c>
      <c r="B7681" t="s">
        <v>426</v>
      </c>
      <c r="C7681" t="s">
        <v>427</v>
      </c>
      <c r="D7681">
        <v>4</v>
      </c>
      <c r="E7681">
        <v>636.30844500000001</v>
      </c>
      <c r="F7681">
        <v>10025.853295999999</v>
      </c>
      <c r="G7681" s="1">
        <f t="shared" si="119"/>
        <v>1.0025853296</v>
      </c>
    </row>
    <row r="7682" spans="1:7" x14ac:dyDescent="0.35">
      <c r="A7682" t="s">
        <v>1532</v>
      </c>
      <c r="B7682" t="s">
        <v>426</v>
      </c>
      <c r="C7682" t="s">
        <v>427</v>
      </c>
      <c r="D7682">
        <v>4</v>
      </c>
      <c r="E7682">
        <v>3120</v>
      </c>
      <c r="F7682">
        <v>131400</v>
      </c>
      <c r="G7682" s="1">
        <f t="shared" si="119"/>
        <v>13.14</v>
      </c>
    </row>
    <row r="7683" spans="1:7" x14ac:dyDescent="0.35">
      <c r="A7683" t="s">
        <v>1532</v>
      </c>
      <c r="B7683" t="s">
        <v>426</v>
      </c>
      <c r="C7683" t="s">
        <v>427</v>
      </c>
      <c r="D7683">
        <v>4</v>
      </c>
      <c r="E7683">
        <v>10740</v>
      </c>
      <c r="F7683">
        <v>893700</v>
      </c>
      <c r="G7683" s="1">
        <f t="shared" ref="G7683:G7746" si="120">+F7683/10000</f>
        <v>89.37</v>
      </c>
    </row>
    <row r="7684" spans="1:7" x14ac:dyDescent="0.35">
      <c r="A7684" t="s">
        <v>1532</v>
      </c>
      <c r="B7684" t="s">
        <v>426</v>
      </c>
      <c r="C7684" t="s">
        <v>427</v>
      </c>
      <c r="D7684">
        <v>4</v>
      </c>
      <c r="E7684">
        <v>120</v>
      </c>
      <c r="F7684">
        <v>900</v>
      </c>
      <c r="G7684" s="1">
        <f t="shared" si="120"/>
        <v>0.09</v>
      </c>
    </row>
    <row r="7685" spans="1:7" x14ac:dyDescent="0.35">
      <c r="A7685" t="s">
        <v>1532</v>
      </c>
      <c r="B7685" t="s">
        <v>426</v>
      </c>
      <c r="C7685" t="s">
        <v>427</v>
      </c>
      <c r="D7685">
        <v>4</v>
      </c>
      <c r="E7685">
        <v>1497.8538289999999</v>
      </c>
      <c r="F7685">
        <v>27207.650234000001</v>
      </c>
      <c r="G7685" s="1">
        <f t="shared" si="120"/>
        <v>2.7207650234000003</v>
      </c>
    </row>
    <row r="7686" spans="1:7" x14ac:dyDescent="0.35">
      <c r="A7686" t="s">
        <v>1532</v>
      </c>
      <c r="B7686" t="s">
        <v>426</v>
      </c>
      <c r="C7686" t="s">
        <v>427</v>
      </c>
      <c r="D7686">
        <v>4</v>
      </c>
      <c r="E7686">
        <v>228630.80718500001</v>
      </c>
      <c r="F7686">
        <v>476538243.93759203</v>
      </c>
      <c r="G7686" s="1">
        <f t="shared" si="120"/>
        <v>47653.824393759205</v>
      </c>
    </row>
    <row r="7687" spans="1:7" x14ac:dyDescent="0.35">
      <c r="A7687" t="s">
        <v>1532</v>
      </c>
      <c r="B7687" t="s">
        <v>426</v>
      </c>
      <c r="C7687" t="s">
        <v>427</v>
      </c>
      <c r="D7687">
        <v>4</v>
      </c>
      <c r="E7687">
        <v>144540.00855299999</v>
      </c>
      <c r="F7687">
        <v>124521710.899896</v>
      </c>
      <c r="G7687" s="1">
        <f t="shared" si="120"/>
        <v>12452.171089989599</v>
      </c>
    </row>
    <row r="7688" spans="1:7" x14ac:dyDescent="0.35">
      <c r="A7688" t="s">
        <v>1532</v>
      </c>
      <c r="B7688" t="s">
        <v>426</v>
      </c>
      <c r="C7688" t="s">
        <v>427</v>
      </c>
      <c r="D7688">
        <v>5</v>
      </c>
      <c r="E7688">
        <v>327290.15742399998</v>
      </c>
      <c r="F7688">
        <v>513085366.64341098</v>
      </c>
      <c r="G7688" s="1">
        <f t="shared" si="120"/>
        <v>51308.536664341096</v>
      </c>
    </row>
    <row r="7689" spans="1:7" x14ac:dyDescent="0.35">
      <c r="A7689" t="s">
        <v>1707</v>
      </c>
      <c r="B7689" t="s">
        <v>1707</v>
      </c>
      <c r="C7689" t="s">
        <v>427</v>
      </c>
      <c r="D7689">
        <v>5</v>
      </c>
      <c r="E7689">
        <v>77.538949000000002</v>
      </c>
      <c r="F7689">
        <v>154.01402999999999</v>
      </c>
      <c r="G7689" s="1">
        <f t="shared" si="120"/>
        <v>1.5401402999999999E-2</v>
      </c>
    </row>
    <row r="7690" spans="1:7" x14ac:dyDescent="0.35">
      <c r="A7690" t="s">
        <v>1707</v>
      </c>
      <c r="B7690" t="s">
        <v>1707</v>
      </c>
      <c r="C7690" t="s">
        <v>427</v>
      </c>
      <c r="D7690">
        <v>4</v>
      </c>
      <c r="E7690">
        <v>6442.8308299999999</v>
      </c>
      <c r="F7690">
        <v>21548.986626999998</v>
      </c>
      <c r="G7690" s="1">
        <f t="shared" si="120"/>
        <v>2.1548986627</v>
      </c>
    </row>
    <row r="7691" spans="1:7" x14ac:dyDescent="0.35">
      <c r="A7691" t="s">
        <v>1707</v>
      </c>
      <c r="B7691" t="s">
        <v>1707</v>
      </c>
      <c r="C7691" t="s">
        <v>427</v>
      </c>
      <c r="D7691">
        <v>5</v>
      </c>
      <c r="E7691">
        <v>9844.8282459999991</v>
      </c>
      <c r="F7691">
        <v>31184.797149999999</v>
      </c>
      <c r="G7691" s="1">
        <f t="shared" si="120"/>
        <v>3.1184797149999999</v>
      </c>
    </row>
    <row r="7692" spans="1:7" x14ac:dyDescent="0.35">
      <c r="A7692" t="s">
        <v>1707</v>
      </c>
      <c r="B7692" t="s">
        <v>1707</v>
      </c>
      <c r="C7692" t="s">
        <v>427</v>
      </c>
      <c r="D7692">
        <v>4</v>
      </c>
      <c r="E7692">
        <v>160996.560333</v>
      </c>
      <c r="F7692">
        <v>523396.29435899999</v>
      </c>
      <c r="G7692" s="1">
        <f t="shared" si="120"/>
        <v>52.339629435900001</v>
      </c>
    </row>
    <row r="7693" spans="1:7" x14ac:dyDescent="0.35">
      <c r="A7693" t="s">
        <v>1707</v>
      </c>
      <c r="B7693" t="s">
        <v>1707</v>
      </c>
      <c r="C7693" t="s">
        <v>427</v>
      </c>
      <c r="D7693">
        <v>5</v>
      </c>
      <c r="E7693">
        <v>20948.287405999999</v>
      </c>
      <c r="F7693">
        <v>70633.959268000006</v>
      </c>
      <c r="G7693" s="1">
        <f t="shared" si="120"/>
        <v>7.0633959268000002</v>
      </c>
    </row>
    <row r="7694" spans="1:7" x14ac:dyDescent="0.35">
      <c r="A7694" t="s">
        <v>1707</v>
      </c>
      <c r="B7694" t="s">
        <v>1707</v>
      </c>
      <c r="C7694" t="s">
        <v>427</v>
      </c>
      <c r="D7694">
        <v>5</v>
      </c>
      <c r="E7694">
        <v>330.778504</v>
      </c>
      <c r="F7694">
        <v>2467.5659270000001</v>
      </c>
      <c r="G7694" s="1">
        <f t="shared" si="120"/>
        <v>0.2467565927</v>
      </c>
    </row>
    <row r="7695" spans="1:7" x14ac:dyDescent="0.35">
      <c r="A7695" t="s">
        <v>1707</v>
      </c>
      <c r="B7695" t="s">
        <v>1707</v>
      </c>
      <c r="C7695" t="s">
        <v>427</v>
      </c>
      <c r="D7695">
        <v>5</v>
      </c>
      <c r="E7695">
        <v>4020</v>
      </c>
      <c r="F7695">
        <v>156600</v>
      </c>
      <c r="G7695" s="1">
        <f t="shared" si="120"/>
        <v>15.66</v>
      </c>
    </row>
    <row r="7696" spans="1:7" x14ac:dyDescent="0.35">
      <c r="A7696" t="s">
        <v>1707</v>
      </c>
      <c r="B7696" t="s">
        <v>1707</v>
      </c>
      <c r="C7696" t="s">
        <v>427</v>
      </c>
      <c r="D7696">
        <v>5</v>
      </c>
      <c r="E7696">
        <v>4740</v>
      </c>
      <c r="F7696">
        <v>207900</v>
      </c>
      <c r="G7696" s="1">
        <f t="shared" si="120"/>
        <v>20.79</v>
      </c>
    </row>
    <row r="7697" spans="1:7" x14ac:dyDescent="0.35">
      <c r="A7697" t="s">
        <v>1707</v>
      </c>
      <c r="B7697" t="s">
        <v>1707</v>
      </c>
      <c r="C7697" t="s">
        <v>427</v>
      </c>
      <c r="D7697">
        <v>5</v>
      </c>
      <c r="E7697">
        <v>3840</v>
      </c>
      <c r="F7697">
        <v>152100</v>
      </c>
      <c r="G7697" s="1">
        <f t="shared" si="120"/>
        <v>15.21</v>
      </c>
    </row>
    <row r="7698" spans="1:7" x14ac:dyDescent="0.35">
      <c r="A7698" t="s">
        <v>1707</v>
      </c>
      <c r="B7698" t="s">
        <v>1707</v>
      </c>
      <c r="C7698" t="s">
        <v>427</v>
      </c>
      <c r="D7698">
        <v>4</v>
      </c>
      <c r="E7698">
        <v>780</v>
      </c>
      <c r="F7698">
        <v>20700</v>
      </c>
      <c r="G7698" s="1">
        <f t="shared" si="120"/>
        <v>2.0699999999999998</v>
      </c>
    </row>
    <row r="7699" spans="1:7" x14ac:dyDescent="0.35">
      <c r="A7699" t="s">
        <v>1707</v>
      </c>
      <c r="B7699" t="s">
        <v>1707</v>
      </c>
      <c r="C7699" t="s">
        <v>427</v>
      </c>
      <c r="D7699">
        <v>4</v>
      </c>
      <c r="E7699">
        <v>120</v>
      </c>
      <c r="F7699">
        <v>900</v>
      </c>
      <c r="G7699" s="1">
        <f t="shared" si="120"/>
        <v>0.09</v>
      </c>
    </row>
    <row r="7700" spans="1:7" x14ac:dyDescent="0.35">
      <c r="A7700" t="s">
        <v>1707</v>
      </c>
      <c r="B7700" t="s">
        <v>1707</v>
      </c>
      <c r="C7700" t="s">
        <v>427</v>
      </c>
      <c r="D7700">
        <v>5</v>
      </c>
      <c r="E7700">
        <v>7980</v>
      </c>
      <c r="F7700">
        <v>912600</v>
      </c>
      <c r="G7700" s="1">
        <f t="shared" si="120"/>
        <v>91.26</v>
      </c>
    </row>
    <row r="7701" spans="1:7" x14ac:dyDescent="0.35">
      <c r="A7701" t="s">
        <v>1707</v>
      </c>
      <c r="B7701" t="s">
        <v>1707</v>
      </c>
      <c r="C7701" t="s">
        <v>427</v>
      </c>
      <c r="D7701">
        <v>4</v>
      </c>
      <c r="E7701">
        <v>720</v>
      </c>
      <c r="F7701">
        <v>10800</v>
      </c>
      <c r="G7701" s="1">
        <f t="shared" si="120"/>
        <v>1.08</v>
      </c>
    </row>
    <row r="7702" spans="1:7" x14ac:dyDescent="0.35">
      <c r="A7702" t="s">
        <v>1707</v>
      </c>
      <c r="B7702" t="s">
        <v>1707</v>
      </c>
      <c r="C7702" t="s">
        <v>427</v>
      </c>
      <c r="D7702">
        <v>5</v>
      </c>
      <c r="E7702">
        <v>4260</v>
      </c>
      <c r="F7702">
        <v>123300</v>
      </c>
      <c r="G7702" s="1">
        <f t="shared" si="120"/>
        <v>12.33</v>
      </c>
    </row>
    <row r="7703" spans="1:7" x14ac:dyDescent="0.35">
      <c r="A7703" t="s">
        <v>1707</v>
      </c>
      <c r="B7703" t="s">
        <v>1707</v>
      </c>
      <c r="C7703" t="s">
        <v>427</v>
      </c>
      <c r="D7703">
        <v>5</v>
      </c>
      <c r="E7703">
        <v>5280</v>
      </c>
      <c r="F7703">
        <v>297000</v>
      </c>
      <c r="G7703" s="1">
        <f t="shared" si="120"/>
        <v>29.7</v>
      </c>
    </row>
    <row r="7704" spans="1:7" x14ac:dyDescent="0.35">
      <c r="A7704" t="s">
        <v>1707</v>
      </c>
      <c r="B7704" t="s">
        <v>1707</v>
      </c>
      <c r="C7704" t="s">
        <v>427</v>
      </c>
      <c r="D7704">
        <v>5</v>
      </c>
      <c r="E7704">
        <v>2940</v>
      </c>
      <c r="F7704">
        <v>102600</v>
      </c>
      <c r="G7704" s="1">
        <f t="shared" si="120"/>
        <v>10.26</v>
      </c>
    </row>
    <row r="7705" spans="1:7" x14ac:dyDescent="0.35">
      <c r="A7705" t="s">
        <v>1707</v>
      </c>
      <c r="B7705" t="s">
        <v>1707</v>
      </c>
      <c r="C7705" t="s">
        <v>427</v>
      </c>
      <c r="D7705">
        <v>4</v>
      </c>
      <c r="E7705">
        <v>2340</v>
      </c>
      <c r="F7705">
        <v>91800</v>
      </c>
      <c r="G7705" s="1">
        <f t="shared" si="120"/>
        <v>9.18</v>
      </c>
    </row>
    <row r="7706" spans="1:7" x14ac:dyDescent="0.35">
      <c r="A7706" t="s">
        <v>1707</v>
      </c>
      <c r="B7706" t="s">
        <v>1707</v>
      </c>
      <c r="C7706" t="s">
        <v>427</v>
      </c>
      <c r="D7706">
        <v>4</v>
      </c>
      <c r="E7706">
        <v>2520</v>
      </c>
      <c r="F7706">
        <v>89100</v>
      </c>
      <c r="G7706" s="1">
        <f t="shared" si="120"/>
        <v>8.91</v>
      </c>
    </row>
    <row r="7707" spans="1:7" x14ac:dyDescent="0.35">
      <c r="A7707" t="s">
        <v>1707</v>
      </c>
      <c r="B7707" t="s">
        <v>1707</v>
      </c>
      <c r="C7707" t="s">
        <v>427</v>
      </c>
      <c r="D7707">
        <v>4</v>
      </c>
      <c r="E7707">
        <v>180</v>
      </c>
      <c r="F7707">
        <v>1800</v>
      </c>
      <c r="G7707" s="1">
        <f t="shared" si="120"/>
        <v>0.18</v>
      </c>
    </row>
    <row r="7708" spans="1:7" x14ac:dyDescent="0.35">
      <c r="A7708" t="s">
        <v>1707</v>
      </c>
      <c r="B7708" t="s">
        <v>1707</v>
      </c>
      <c r="C7708" t="s">
        <v>427</v>
      </c>
      <c r="D7708">
        <v>4</v>
      </c>
      <c r="E7708">
        <v>11100</v>
      </c>
      <c r="F7708">
        <v>2278800</v>
      </c>
      <c r="G7708" s="1">
        <f t="shared" si="120"/>
        <v>227.88</v>
      </c>
    </row>
    <row r="7709" spans="1:7" x14ac:dyDescent="0.35">
      <c r="A7709" t="s">
        <v>1707</v>
      </c>
      <c r="B7709" t="s">
        <v>1707</v>
      </c>
      <c r="C7709" t="s">
        <v>427</v>
      </c>
      <c r="D7709">
        <v>5</v>
      </c>
      <c r="E7709">
        <v>2580</v>
      </c>
      <c r="F7709">
        <v>110700</v>
      </c>
      <c r="G7709" s="1">
        <f t="shared" si="120"/>
        <v>11.07</v>
      </c>
    </row>
    <row r="7710" spans="1:7" x14ac:dyDescent="0.35">
      <c r="A7710" t="s">
        <v>1707</v>
      </c>
      <c r="B7710" t="s">
        <v>1707</v>
      </c>
      <c r="C7710" t="s">
        <v>427</v>
      </c>
      <c r="D7710">
        <v>5</v>
      </c>
      <c r="E7710">
        <v>14160</v>
      </c>
      <c r="F7710">
        <v>1944000</v>
      </c>
      <c r="G7710" s="1">
        <f t="shared" si="120"/>
        <v>194.4</v>
      </c>
    </row>
    <row r="7711" spans="1:7" x14ac:dyDescent="0.35">
      <c r="A7711" t="s">
        <v>1707</v>
      </c>
      <c r="B7711" t="s">
        <v>1707</v>
      </c>
      <c r="C7711" t="s">
        <v>427</v>
      </c>
      <c r="D7711">
        <v>5</v>
      </c>
      <c r="E7711">
        <v>13860</v>
      </c>
      <c r="F7711">
        <v>1286100</v>
      </c>
      <c r="G7711" s="1">
        <f t="shared" si="120"/>
        <v>128.61000000000001</v>
      </c>
    </row>
    <row r="7712" spans="1:7" x14ac:dyDescent="0.35">
      <c r="A7712" t="s">
        <v>1707</v>
      </c>
      <c r="B7712" t="s">
        <v>1707</v>
      </c>
      <c r="C7712" t="s">
        <v>427</v>
      </c>
      <c r="D7712">
        <v>5</v>
      </c>
      <c r="E7712">
        <v>4380</v>
      </c>
      <c r="F7712">
        <v>161100</v>
      </c>
      <c r="G7712" s="1">
        <f t="shared" si="120"/>
        <v>16.11</v>
      </c>
    </row>
    <row r="7713" spans="1:7" x14ac:dyDescent="0.35">
      <c r="A7713" t="s">
        <v>1707</v>
      </c>
      <c r="B7713" t="s">
        <v>1707</v>
      </c>
      <c r="C7713" t="s">
        <v>427</v>
      </c>
      <c r="D7713">
        <v>5</v>
      </c>
      <c r="E7713">
        <v>4260</v>
      </c>
      <c r="F7713">
        <v>238500</v>
      </c>
      <c r="G7713" s="1">
        <f t="shared" si="120"/>
        <v>23.85</v>
      </c>
    </row>
    <row r="7714" spans="1:7" x14ac:dyDescent="0.35">
      <c r="A7714" t="s">
        <v>1707</v>
      </c>
      <c r="B7714" t="s">
        <v>1707</v>
      </c>
      <c r="C7714" t="s">
        <v>427</v>
      </c>
      <c r="D7714">
        <v>5</v>
      </c>
      <c r="E7714">
        <v>2100</v>
      </c>
      <c r="F7714">
        <v>113400</v>
      </c>
      <c r="G7714" s="1">
        <f t="shared" si="120"/>
        <v>11.34</v>
      </c>
    </row>
    <row r="7715" spans="1:7" x14ac:dyDescent="0.35">
      <c r="A7715" t="s">
        <v>1707</v>
      </c>
      <c r="B7715" t="s">
        <v>1707</v>
      </c>
      <c r="C7715" t="s">
        <v>427</v>
      </c>
      <c r="D7715">
        <v>5</v>
      </c>
      <c r="E7715">
        <v>3960</v>
      </c>
      <c r="F7715">
        <v>168300</v>
      </c>
      <c r="G7715" s="1">
        <f t="shared" si="120"/>
        <v>16.829999999999998</v>
      </c>
    </row>
    <row r="7716" spans="1:7" x14ac:dyDescent="0.35">
      <c r="A7716" t="s">
        <v>1707</v>
      </c>
      <c r="B7716" t="s">
        <v>1707</v>
      </c>
      <c r="C7716" t="s">
        <v>427</v>
      </c>
      <c r="D7716">
        <v>4</v>
      </c>
      <c r="E7716">
        <v>300</v>
      </c>
      <c r="F7716">
        <v>4500</v>
      </c>
      <c r="G7716" s="1">
        <f t="shared" si="120"/>
        <v>0.45</v>
      </c>
    </row>
    <row r="7717" spans="1:7" x14ac:dyDescent="0.35">
      <c r="A7717" t="s">
        <v>1707</v>
      </c>
      <c r="B7717" t="s">
        <v>1707</v>
      </c>
      <c r="C7717" t="s">
        <v>427</v>
      </c>
      <c r="D7717">
        <v>4</v>
      </c>
      <c r="E7717">
        <v>120</v>
      </c>
      <c r="F7717">
        <v>900</v>
      </c>
      <c r="G7717" s="1">
        <f t="shared" si="120"/>
        <v>0.09</v>
      </c>
    </row>
    <row r="7718" spans="1:7" x14ac:dyDescent="0.35">
      <c r="A7718" t="s">
        <v>1707</v>
      </c>
      <c r="B7718" t="s">
        <v>1707</v>
      </c>
      <c r="C7718" t="s">
        <v>427</v>
      </c>
      <c r="D7718">
        <v>4</v>
      </c>
      <c r="E7718">
        <v>1080</v>
      </c>
      <c r="F7718">
        <v>26100</v>
      </c>
      <c r="G7718" s="1">
        <f t="shared" si="120"/>
        <v>2.61</v>
      </c>
    </row>
    <row r="7719" spans="1:7" x14ac:dyDescent="0.35">
      <c r="A7719" t="s">
        <v>1707</v>
      </c>
      <c r="B7719" t="s">
        <v>1707</v>
      </c>
      <c r="C7719" t="s">
        <v>427</v>
      </c>
      <c r="D7719">
        <v>4</v>
      </c>
      <c r="E7719">
        <v>120</v>
      </c>
      <c r="F7719">
        <v>900</v>
      </c>
      <c r="G7719" s="1">
        <f t="shared" si="120"/>
        <v>0.09</v>
      </c>
    </row>
    <row r="7720" spans="1:7" x14ac:dyDescent="0.35">
      <c r="A7720" t="s">
        <v>1707</v>
      </c>
      <c r="B7720" t="s">
        <v>1707</v>
      </c>
      <c r="C7720" t="s">
        <v>427</v>
      </c>
      <c r="D7720">
        <v>4</v>
      </c>
      <c r="E7720">
        <v>240</v>
      </c>
      <c r="F7720">
        <v>2700</v>
      </c>
      <c r="G7720" s="1">
        <f t="shared" si="120"/>
        <v>0.27</v>
      </c>
    </row>
    <row r="7721" spans="1:7" x14ac:dyDescent="0.35">
      <c r="A7721" t="s">
        <v>1707</v>
      </c>
      <c r="B7721" t="s">
        <v>1707</v>
      </c>
      <c r="C7721" t="s">
        <v>427</v>
      </c>
      <c r="D7721">
        <v>4</v>
      </c>
      <c r="E7721">
        <v>780</v>
      </c>
      <c r="F7721">
        <v>17100</v>
      </c>
      <c r="G7721" s="1">
        <f t="shared" si="120"/>
        <v>1.71</v>
      </c>
    </row>
    <row r="7722" spans="1:7" x14ac:dyDescent="0.35">
      <c r="A7722" t="s">
        <v>1707</v>
      </c>
      <c r="B7722" t="s">
        <v>1707</v>
      </c>
      <c r="C7722" t="s">
        <v>427</v>
      </c>
      <c r="D7722">
        <v>5</v>
      </c>
      <c r="E7722">
        <v>2580</v>
      </c>
      <c r="F7722">
        <v>146700</v>
      </c>
      <c r="G7722" s="1">
        <f t="shared" si="120"/>
        <v>14.67</v>
      </c>
    </row>
    <row r="7723" spans="1:7" x14ac:dyDescent="0.35">
      <c r="A7723" t="s">
        <v>1707</v>
      </c>
      <c r="B7723" t="s">
        <v>1707</v>
      </c>
      <c r="C7723" t="s">
        <v>427</v>
      </c>
      <c r="D7723">
        <v>5</v>
      </c>
      <c r="E7723">
        <v>1680</v>
      </c>
      <c r="F7723">
        <v>108000</v>
      </c>
      <c r="G7723" s="1">
        <f t="shared" si="120"/>
        <v>10.8</v>
      </c>
    </row>
    <row r="7724" spans="1:7" x14ac:dyDescent="0.35">
      <c r="A7724" t="s">
        <v>1707</v>
      </c>
      <c r="B7724" t="s">
        <v>1707</v>
      </c>
      <c r="C7724" t="s">
        <v>427</v>
      </c>
      <c r="D7724">
        <v>5</v>
      </c>
      <c r="E7724">
        <v>4260</v>
      </c>
      <c r="F7724">
        <v>220500</v>
      </c>
      <c r="G7724" s="1">
        <f t="shared" si="120"/>
        <v>22.05</v>
      </c>
    </row>
    <row r="7725" spans="1:7" x14ac:dyDescent="0.35">
      <c r="A7725" t="s">
        <v>1707</v>
      </c>
      <c r="B7725" t="s">
        <v>1707</v>
      </c>
      <c r="C7725" t="s">
        <v>427</v>
      </c>
      <c r="D7725">
        <v>5</v>
      </c>
      <c r="E7725">
        <v>22431.568099</v>
      </c>
      <c r="F7725">
        <v>2337705.8977270001</v>
      </c>
      <c r="G7725" s="1">
        <f t="shared" si="120"/>
        <v>233.77058977269999</v>
      </c>
    </row>
    <row r="7726" spans="1:7" x14ac:dyDescent="0.35">
      <c r="A7726" t="s">
        <v>1707</v>
      </c>
      <c r="B7726" t="s">
        <v>1707</v>
      </c>
      <c r="C7726" t="s">
        <v>427</v>
      </c>
      <c r="D7726">
        <v>5</v>
      </c>
      <c r="E7726">
        <v>2940</v>
      </c>
      <c r="F7726">
        <v>105300</v>
      </c>
      <c r="G7726" s="1">
        <f t="shared" si="120"/>
        <v>10.53</v>
      </c>
    </row>
    <row r="7727" spans="1:7" x14ac:dyDescent="0.35">
      <c r="A7727" t="s">
        <v>1707</v>
      </c>
      <c r="B7727" t="s">
        <v>1707</v>
      </c>
      <c r="C7727" t="s">
        <v>427</v>
      </c>
      <c r="D7727">
        <v>5</v>
      </c>
      <c r="E7727">
        <v>45000</v>
      </c>
      <c r="F7727">
        <v>3944700</v>
      </c>
      <c r="G7727" s="1">
        <f t="shared" si="120"/>
        <v>394.47</v>
      </c>
    </row>
    <row r="7728" spans="1:7" x14ac:dyDescent="0.35">
      <c r="A7728" t="s">
        <v>1707</v>
      </c>
      <c r="B7728" t="s">
        <v>1707</v>
      </c>
      <c r="C7728" t="s">
        <v>427</v>
      </c>
      <c r="D7728">
        <v>4</v>
      </c>
      <c r="E7728">
        <v>180</v>
      </c>
      <c r="F7728">
        <v>1800</v>
      </c>
      <c r="G7728" s="1">
        <f t="shared" si="120"/>
        <v>0.18</v>
      </c>
    </row>
    <row r="7729" spans="1:7" x14ac:dyDescent="0.35">
      <c r="A7729" t="s">
        <v>1707</v>
      </c>
      <c r="B7729" t="s">
        <v>1707</v>
      </c>
      <c r="C7729" t="s">
        <v>427</v>
      </c>
      <c r="D7729">
        <v>4</v>
      </c>
      <c r="E7729">
        <v>2520</v>
      </c>
      <c r="F7729">
        <v>147600</v>
      </c>
      <c r="G7729" s="1">
        <f t="shared" si="120"/>
        <v>14.76</v>
      </c>
    </row>
    <row r="7730" spans="1:7" x14ac:dyDescent="0.35">
      <c r="A7730" t="s">
        <v>1707</v>
      </c>
      <c r="B7730" t="s">
        <v>1707</v>
      </c>
      <c r="C7730" t="s">
        <v>427</v>
      </c>
      <c r="D7730">
        <v>4</v>
      </c>
      <c r="E7730">
        <v>5100</v>
      </c>
      <c r="F7730">
        <v>273600</v>
      </c>
      <c r="G7730" s="1">
        <f t="shared" si="120"/>
        <v>27.36</v>
      </c>
    </row>
    <row r="7731" spans="1:7" x14ac:dyDescent="0.35">
      <c r="A7731" t="s">
        <v>1707</v>
      </c>
      <c r="B7731" t="s">
        <v>1707</v>
      </c>
      <c r="C7731" t="s">
        <v>427</v>
      </c>
      <c r="D7731">
        <v>4</v>
      </c>
      <c r="E7731">
        <v>180</v>
      </c>
      <c r="F7731">
        <v>1800</v>
      </c>
      <c r="G7731" s="1">
        <f t="shared" si="120"/>
        <v>0.18</v>
      </c>
    </row>
    <row r="7732" spans="1:7" x14ac:dyDescent="0.35">
      <c r="A7732" t="s">
        <v>1707</v>
      </c>
      <c r="B7732" t="s">
        <v>1707</v>
      </c>
      <c r="C7732" t="s">
        <v>427</v>
      </c>
      <c r="D7732">
        <v>4</v>
      </c>
      <c r="E7732">
        <v>4969.5070450000003</v>
      </c>
      <c r="F7732">
        <v>272574.14670400001</v>
      </c>
      <c r="G7732" s="1">
        <f t="shared" si="120"/>
        <v>27.257414670400003</v>
      </c>
    </row>
    <row r="7733" spans="1:7" x14ac:dyDescent="0.35">
      <c r="A7733" t="s">
        <v>1707</v>
      </c>
      <c r="B7733" t="s">
        <v>1707</v>
      </c>
      <c r="C7733" t="s">
        <v>427</v>
      </c>
      <c r="D7733">
        <v>4</v>
      </c>
      <c r="E7733">
        <v>180</v>
      </c>
      <c r="F7733">
        <v>1800</v>
      </c>
      <c r="G7733" s="1">
        <f t="shared" si="120"/>
        <v>0.18</v>
      </c>
    </row>
    <row r="7734" spans="1:7" x14ac:dyDescent="0.35">
      <c r="A7734" t="s">
        <v>1707</v>
      </c>
      <c r="B7734" t="s">
        <v>1707</v>
      </c>
      <c r="C7734" t="s">
        <v>427</v>
      </c>
      <c r="D7734">
        <v>4</v>
      </c>
      <c r="E7734">
        <v>180</v>
      </c>
      <c r="F7734">
        <v>1800</v>
      </c>
      <c r="G7734" s="1">
        <f t="shared" si="120"/>
        <v>0.18</v>
      </c>
    </row>
    <row r="7735" spans="1:7" x14ac:dyDescent="0.35">
      <c r="A7735" t="s">
        <v>1707</v>
      </c>
      <c r="B7735" t="s">
        <v>1707</v>
      </c>
      <c r="C7735" t="s">
        <v>427</v>
      </c>
      <c r="D7735">
        <v>4</v>
      </c>
      <c r="E7735">
        <v>420</v>
      </c>
      <c r="F7735">
        <v>10800</v>
      </c>
      <c r="G7735" s="1">
        <f t="shared" si="120"/>
        <v>1.08</v>
      </c>
    </row>
    <row r="7736" spans="1:7" x14ac:dyDescent="0.35">
      <c r="A7736" t="s">
        <v>1707</v>
      </c>
      <c r="B7736" t="s">
        <v>1707</v>
      </c>
      <c r="C7736" t="s">
        <v>427</v>
      </c>
      <c r="D7736">
        <v>5</v>
      </c>
      <c r="E7736">
        <v>9480</v>
      </c>
      <c r="F7736">
        <v>1192500</v>
      </c>
      <c r="G7736" s="1">
        <f t="shared" si="120"/>
        <v>119.25</v>
      </c>
    </row>
    <row r="7737" spans="1:7" x14ac:dyDescent="0.35">
      <c r="A7737" t="s">
        <v>1707</v>
      </c>
      <c r="B7737" t="s">
        <v>1707</v>
      </c>
      <c r="C7737" t="s">
        <v>427</v>
      </c>
      <c r="D7737">
        <v>4</v>
      </c>
      <c r="E7737">
        <v>120</v>
      </c>
      <c r="F7737">
        <v>900</v>
      </c>
      <c r="G7737" s="1">
        <f t="shared" si="120"/>
        <v>0.09</v>
      </c>
    </row>
    <row r="7738" spans="1:7" x14ac:dyDescent="0.35">
      <c r="A7738" t="s">
        <v>1707</v>
      </c>
      <c r="B7738" t="s">
        <v>1707</v>
      </c>
      <c r="C7738" t="s">
        <v>427</v>
      </c>
      <c r="D7738">
        <v>5</v>
      </c>
      <c r="E7738">
        <v>27205.039640999999</v>
      </c>
      <c r="F7738">
        <v>22805486.428181</v>
      </c>
      <c r="G7738" s="1">
        <f t="shared" si="120"/>
        <v>2280.5486428180998</v>
      </c>
    </row>
    <row r="7739" spans="1:7" x14ac:dyDescent="0.35">
      <c r="A7739" t="s">
        <v>1707</v>
      </c>
      <c r="B7739" t="s">
        <v>1707</v>
      </c>
      <c r="C7739" t="s">
        <v>427</v>
      </c>
      <c r="D7739">
        <v>5</v>
      </c>
      <c r="E7739">
        <v>4920</v>
      </c>
      <c r="F7739">
        <v>248400</v>
      </c>
      <c r="G7739" s="1">
        <f t="shared" si="120"/>
        <v>24.84</v>
      </c>
    </row>
    <row r="7740" spans="1:7" x14ac:dyDescent="0.35">
      <c r="A7740" t="s">
        <v>1707</v>
      </c>
      <c r="B7740" t="s">
        <v>1707</v>
      </c>
      <c r="C7740" t="s">
        <v>427</v>
      </c>
      <c r="D7740">
        <v>5</v>
      </c>
      <c r="E7740">
        <v>4860</v>
      </c>
      <c r="F7740">
        <v>245700</v>
      </c>
      <c r="G7740" s="1">
        <f t="shared" si="120"/>
        <v>24.57</v>
      </c>
    </row>
    <row r="7741" spans="1:7" x14ac:dyDescent="0.35">
      <c r="A7741" t="s">
        <v>1707</v>
      </c>
      <c r="B7741" t="s">
        <v>1707</v>
      </c>
      <c r="C7741" t="s">
        <v>427</v>
      </c>
      <c r="D7741">
        <v>4</v>
      </c>
      <c r="E7741">
        <v>180</v>
      </c>
      <c r="F7741">
        <v>1800</v>
      </c>
      <c r="G7741" s="1">
        <f t="shared" si="120"/>
        <v>0.18</v>
      </c>
    </row>
    <row r="7742" spans="1:7" x14ac:dyDescent="0.35">
      <c r="A7742" t="s">
        <v>1707</v>
      </c>
      <c r="B7742" t="s">
        <v>1707</v>
      </c>
      <c r="C7742" t="s">
        <v>427</v>
      </c>
      <c r="D7742">
        <v>4</v>
      </c>
      <c r="E7742">
        <v>420</v>
      </c>
      <c r="F7742">
        <v>6300</v>
      </c>
      <c r="G7742" s="1">
        <f t="shared" si="120"/>
        <v>0.63</v>
      </c>
    </row>
    <row r="7743" spans="1:7" x14ac:dyDescent="0.35">
      <c r="A7743" t="s">
        <v>1707</v>
      </c>
      <c r="B7743" t="s">
        <v>1707</v>
      </c>
      <c r="C7743" t="s">
        <v>427</v>
      </c>
      <c r="D7743">
        <v>4</v>
      </c>
      <c r="E7743">
        <v>1500</v>
      </c>
      <c r="F7743">
        <v>51300</v>
      </c>
      <c r="G7743" s="1">
        <f t="shared" si="120"/>
        <v>5.13</v>
      </c>
    </row>
    <row r="7744" spans="1:7" x14ac:dyDescent="0.35">
      <c r="A7744" t="s">
        <v>1707</v>
      </c>
      <c r="B7744" t="s">
        <v>1707</v>
      </c>
      <c r="C7744" t="s">
        <v>427</v>
      </c>
      <c r="D7744">
        <v>4</v>
      </c>
      <c r="E7744">
        <v>1920</v>
      </c>
      <c r="F7744">
        <v>54000</v>
      </c>
      <c r="G7744" s="1">
        <f t="shared" si="120"/>
        <v>5.4</v>
      </c>
    </row>
    <row r="7745" spans="1:7" x14ac:dyDescent="0.35">
      <c r="A7745" t="s">
        <v>1707</v>
      </c>
      <c r="B7745" t="s">
        <v>1707</v>
      </c>
      <c r="C7745" t="s">
        <v>427</v>
      </c>
      <c r="D7745">
        <v>4</v>
      </c>
      <c r="E7745">
        <v>120</v>
      </c>
      <c r="F7745">
        <v>900</v>
      </c>
      <c r="G7745" s="1">
        <f t="shared" si="120"/>
        <v>0.09</v>
      </c>
    </row>
    <row r="7746" spans="1:7" x14ac:dyDescent="0.35">
      <c r="A7746" t="s">
        <v>1707</v>
      </c>
      <c r="B7746" t="s">
        <v>1707</v>
      </c>
      <c r="C7746" t="s">
        <v>427</v>
      </c>
      <c r="D7746">
        <v>4</v>
      </c>
      <c r="E7746">
        <v>900</v>
      </c>
      <c r="F7746">
        <v>21600</v>
      </c>
      <c r="G7746" s="1">
        <f t="shared" si="120"/>
        <v>2.16</v>
      </c>
    </row>
    <row r="7747" spans="1:7" x14ac:dyDescent="0.35">
      <c r="A7747" t="s">
        <v>1707</v>
      </c>
      <c r="B7747" t="s">
        <v>1707</v>
      </c>
      <c r="C7747" t="s">
        <v>427</v>
      </c>
      <c r="D7747">
        <v>4</v>
      </c>
      <c r="E7747">
        <v>120</v>
      </c>
      <c r="F7747">
        <v>900</v>
      </c>
      <c r="G7747" s="1">
        <f t="shared" ref="G7747:G7810" si="121">+F7747/10000</f>
        <v>0.09</v>
      </c>
    </row>
    <row r="7748" spans="1:7" x14ac:dyDescent="0.35">
      <c r="A7748" t="s">
        <v>1707</v>
      </c>
      <c r="B7748" t="s">
        <v>1707</v>
      </c>
      <c r="C7748" t="s">
        <v>427</v>
      </c>
      <c r="D7748">
        <v>4</v>
      </c>
      <c r="E7748">
        <v>180</v>
      </c>
      <c r="F7748">
        <v>1800</v>
      </c>
      <c r="G7748" s="1">
        <f t="shared" si="121"/>
        <v>0.18</v>
      </c>
    </row>
    <row r="7749" spans="1:7" x14ac:dyDescent="0.35">
      <c r="A7749" t="s">
        <v>1707</v>
      </c>
      <c r="B7749" t="s">
        <v>1707</v>
      </c>
      <c r="C7749" t="s">
        <v>427</v>
      </c>
      <c r="D7749">
        <v>4</v>
      </c>
      <c r="E7749">
        <v>1560</v>
      </c>
      <c r="F7749">
        <v>62100</v>
      </c>
      <c r="G7749" s="1">
        <f t="shared" si="121"/>
        <v>6.21</v>
      </c>
    </row>
    <row r="7750" spans="1:7" x14ac:dyDescent="0.35">
      <c r="A7750" t="s">
        <v>1707</v>
      </c>
      <c r="B7750" t="s">
        <v>1707</v>
      </c>
      <c r="C7750" t="s">
        <v>427</v>
      </c>
      <c r="D7750">
        <v>5</v>
      </c>
      <c r="E7750">
        <v>5100</v>
      </c>
      <c r="F7750">
        <v>232200</v>
      </c>
      <c r="G7750" s="1">
        <f t="shared" si="121"/>
        <v>23.22</v>
      </c>
    </row>
    <row r="7751" spans="1:7" x14ac:dyDescent="0.35">
      <c r="A7751" t="s">
        <v>1707</v>
      </c>
      <c r="B7751" t="s">
        <v>1707</v>
      </c>
      <c r="C7751" t="s">
        <v>427</v>
      </c>
      <c r="D7751">
        <v>4</v>
      </c>
      <c r="E7751">
        <v>480</v>
      </c>
      <c r="F7751">
        <v>9000</v>
      </c>
      <c r="G7751" s="1">
        <f t="shared" si="121"/>
        <v>0.9</v>
      </c>
    </row>
    <row r="7752" spans="1:7" x14ac:dyDescent="0.35">
      <c r="A7752" t="s">
        <v>1707</v>
      </c>
      <c r="B7752" t="s">
        <v>1707</v>
      </c>
      <c r="C7752" t="s">
        <v>427</v>
      </c>
      <c r="D7752">
        <v>4</v>
      </c>
      <c r="E7752">
        <v>1020</v>
      </c>
      <c r="F7752">
        <v>34200</v>
      </c>
      <c r="G7752" s="1">
        <f t="shared" si="121"/>
        <v>3.42</v>
      </c>
    </row>
    <row r="7753" spans="1:7" x14ac:dyDescent="0.35">
      <c r="A7753" t="s">
        <v>1707</v>
      </c>
      <c r="B7753" t="s">
        <v>1707</v>
      </c>
      <c r="C7753" t="s">
        <v>427</v>
      </c>
      <c r="D7753">
        <v>4</v>
      </c>
      <c r="E7753">
        <v>180</v>
      </c>
      <c r="F7753">
        <v>1800</v>
      </c>
      <c r="G7753" s="1">
        <f t="shared" si="121"/>
        <v>0.18</v>
      </c>
    </row>
    <row r="7754" spans="1:7" x14ac:dyDescent="0.35">
      <c r="A7754" t="s">
        <v>1707</v>
      </c>
      <c r="B7754" t="s">
        <v>1707</v>
      </c>
      <c r="C7754" t="s">
        <v>427</v>
      </c>
      <c r="D7754">
        <v>4</v>
      </c>
      <c r="E7754">
        <v>180</v>
      </c>
      <c r="F7754">
        <v>1800</v>
      </c>
      <c r="G7754" s="1">
        <f t="shared" si="121"/>
        <v>0.18</v>
      </c>
    </row>
    <row r="7755" spans="1:7" x14ac:dyDescent="0.35">
      <c r="A7755" t="s">
        <v>1707</v>
      </c>
      <c r="B7755" t="s">
        <v>1707</v>
      </c>
      <c r="C7755" t="s">
        <v>427</v>
      </c>
      <c r="D7755">
        <v>4</v>
      </c>
      <c r="E7755">
        <v>300</v>
      </c>
      <c r="F7755">
        <v>5400</v>
      </c>
      <c r="G7755" s="1">
        <f t="shared" si="121"/>
        <v>0.54</v>
      </c>
    </row>
    <row r="7756" spans="1:7" x14ac:dyDescent="0.35">
      <c r="A7756" t="s">
        <v>1707</v>
      </c>
      <c r="B7756" t="s">
        <v>1707</v>
      </c>
      <c r="C7756" t="s">
        <v>427</v>
      </c>
      <c r="D7756">
        <v>4</v>
      </c>
      <c r="E7756">
        <v>240</v>
      </c>
      <c r="F7756">
        <v>2700</v>
      </c>
      <c r="G7756" s="1">
        <f t="shared" si="121"/>
        <v>0.27</v>
      </c>
    </row>
    <row r="7757" spans="1:7" x14ac:dyDescent="0.35">
      <c r="A7757" t="s">
        <v>1707</v>
      </c>
      <c r="B7757" t="s">
        <v>1707</v>
      </c>
      <c r="C7757" t="s">
        <v>427</v>
      </c>
      <c r="D7757">
        <v>4</v>
      </c>
      <c r="E7757">
        <v>120</v>
      </c>
      <c r="F7757">
        <v>900</v>
      </c>
      <c r="G7757" s="1">
        <f t="shared" si="121"/>
        <v>0.09</v>
      </c>
    </row>
    <row r="7758" spans="1:7" x14ac:dyDescent="0.35">
      <c r="A7758" t="s">
        <v>1707</v>
      </c>
      <c r="B7758" t="s">
        <v>1707</v>
      </c>
      <c r="C7758" t="s">
        <v>427</v>
      </c>
      <c r="D7758">
        <v>4</v>
      </c>
      <c r="E7758">
        <v>120</v>
      </c>
      <c r="F7758">
        <v>900</v>
      </c>
      <c r="G7758" s="1">
        <f t="shared" si="121"/>
        <v>0.09</v>
      </c>
    </row>
    <row r="7759" spans="1:7" x14ac:dyDescent="0.35">
      <c r="A7759" t="s">
        <v>1707</v>
      </c>
      <c r="B7759" t="s">
        <v>1707</v>
      </c>
      <c r="C7759" t="s">
        <v>427</v>
      </c>
      <c r="D7759">
        <v>4</v>
      </c>
      <c r="E7759">
        <v>861529.11807199998</v>
      </c>
      <c r="F7759">
        <v>977770471.03381896</v>
      </c>
      <c r="G7759" s="1">
        <f t="shared" si="121"/>
        <v>97777.04710338189</v>
      </c>
    </row>
    <row r="7760" spans="1:7" x14ac:dyDescent="0.35">
      <c r="A7760" t="s">
        <v>1707</v>
      </c>
      <c r="B7760" t="s">
        <v>1707</v>
      </c>
      <c r="C7760" t="s">
        <v>427</v>
      </c>
      <c r="D7760">
        <v>5</v>
      </c>
      <c r="E7760">
        <v>789245.65354600002</v>
      </c>
      <c r="F7760">
        <v>1683166246.15205</v>
      </c>
      <c r="G7760" s="1">
        <f t="shared" si="121"/>
        <v>168316.62461520502</v>
      </c>
    </row>
    <row r="7761" spans="1:7" x14ac:dyDescent="0.35">
      <c r="A7761" t="s">
        <v>1535</v>
      </c>
      <c r="B7761" t="s">
        <v>430</v>
      </c>
      <c r="C7761" t="s">
        <v>417</v>
      </c>
      <c r="D7761">
        <v>5</v>
      </c>
      <c r="E7761">
        <v>31850.942797</v>
      </c>
      <c r="F7761">
        <v>97607.819008000006</v>
      </c>
      <c r="G7761" s="1">
        <f t="shared" si="121"/>
        <v>9.7607819008000014</v>
      </c>
    </row>
    <row r="7762" spans="1:7" x14ac:dyDescent="0.35">
      <c r="A7762" t="s">
        <v>1535</v>
      </c>
      <c r="B7762" t="s">
        <v>430</v>
      </c>
      <c r="C7762" t="s">
        <v>417</v>
      </c>
      <c r="D7762">
        <v>4</v>
      </c>
      <c r="E7762">
        <v>660</v>
      </c>
      <c r="F7762">
        <v>10800</v>
      </c>
      <c r="G7762" s="1">
        <f t="shared" si="121"/>
        <v>1.08</v>
      </c>
    </row>
    <row r="7763" spans="1:7" x14ac:dyDescent="0.35">
      <c r="A7763" t="s">
        <v>1535</v>
      </c>
      <c r="B7763" t="s">
        <v>430</v>
      </c>
      <c r="C7763" t="s">
        <v>417</v>
      </c>
      <c r="D7763">
        <v>4</v>
      </c>
      <c r="E7763">
        <v>69710.000247999997</v>
      </c>
      <c r="F7763">
        <v>54431217.975863002</v>
      </c>
      <c r="G7763" s="1">
        <f t="shared" si="121"/>
        <v>5443.1217975863001</v>
      </c>
    </row>
    <row r="7764" spans="1:7" x14ac:dyDescent="0.35">
      <c r="A7764" t="s">
        <v>1535</v>
      </c>
      <c r="B7764" t="s">
        <v>430</v>
      </c>
      <c r="C7764" t="s">
        <v>417</v>
      </c>
      <c r="D7764">
        <v>4</v>
      </c>
      <c r="E7764">
        <v>14460</v>
      </c>
      <c r="F7764">
        <v>3095100</v>
      </c>
      <c r="G7764" s="1">
        <f t="shared" si="121"/>
        <v>309.51</v>
      </c>
    </row>
    <row r="7765" spans="1:7" x14ac:dyDescent="0.35">
      <c r="A7765" t="s">
        <v>1535</v>
      </c>
      <c r="B7765" t="s">
        <v>430</v>
      </c>
      <c r="C7765" t="s">
        <v>417</v>
      </c>
      <c r="D7765">
        <v>5</v>
      </c>
      <c r="E7765">
        <v>212546.220107</v>
      </c>
      <c r="F7765">
        <v>754936730.91416705</v>
      </c>
      <c r="G7765" s="1">
        <f t="shared" si="121"/>
        <v>75493.673091416698</v>
      </c>
    </row>
    <row r="7766" spans="1:7" x14ac:dyDescent="0.35">
      <c r="A7766" t="s">
        <v>1536</v>
      </c>
      <c r="B7766" t="s">
        <v>448</v>
      </c>
      <c r="C7766" t="s">
        <v>422</v>
      </c>
      <c r="D7766">
        <v>4</v>
      </c>
      <c r="E7766">
        <v>102.106089</v>
      </c>
      <c r="F7766">
        <v>514.63350000000003</v>
      </c>
      <c r="G7766" s="1">
        <f t="shared" si="121"/>
        <v>5.1463350000000005E-2</v>
      </c>
    </row>
    <row r="7767" spans="1:7" x14ac:dyDescent="0.35">
      <c r="A7767" t="s">
        <v>1536</v>
      </c>
      <c r="B7767" t="s">
        <v>448</v>
      </c>
      <c r="C7767" t="s">
        <v>422</v>
      </c>
      <c r="D7767">
        <v>4</v>
      </c>
      <c r="E7767">
        <v>8703.9644349999999</v>
      </c>
      <c r="F7767">
        <v>29164.923475</v>
      </c>
      <c r="G7767" s="1">
        <f t="shared" si="121"/>
        <v>2.9164923474999997</v>
      </c>
    </row>
    <row r="7768" spans="1:7" x14ac:dyDescent="0.35">
      <c r="A7768" t="s">
        <v>1536</v>
      </c>
      <c r="B7768" t="s">
        <v>448</v>
      </c>
      <c r="C7768" t="s">
        <v>422</v>
      </c>
      <c r="D7768">
        <v>4</v>
      </c>
      <c r="E7768">
        <v>7684.1270709999999</v>
      </c>
      <c r="F7768">
        <v>26881.528624999999</v>
      </c>
      <c r="G7768" s="1">
        <f t="shared" si="121"/>
        <v>2.6881528625</v>
      </c>
    </row>
    <row r="7769" spans="1:7" x14ac:dyDescent="0.35">
      <c r="A7769" t="s">
        <v>1536</v>
      </c>
      <c r="B7769" t="s">
        <v>448</v>
      </c>
      <c r="C7769" t="s">
        <v>422</v>
      </c>
      <c r="D7769">
        <v>5</v>
      </c>
      <c r="E7769">
        <v>5386.3076160000001</v>
      </c>
      <c r="F7769">
        <v>18466.182637999998</v>
      </c>
      <c r="G7769" s="1">
        <f t="shared" si="121"/>
        <v>1.8466182637999999</v>
      </c>
    </row>
    <row r="7770" spans="1:7" x14ac:dyDescent="0.35">
      <c r="A7770" t="s">
        <v>1536</v>
      </c>
      <c r="B7770" t="s">
        <v>448</v>
      </c>
      <c r="C7770" t="s">
        <v>422</v>
      </c>
      <c r="D7770">
        <v>4</v>
      </c>
      <c r="E7770">
        <v>120</v>
      </c>
      <c r="F7770">
        <v>900</v>
      </c>
      <c r="G7770" s="1">
        <f t="shared" si="121"/>
        <v>0.09</v>
      </c>
    </row>
    <row r="7771" spans="1:7" x14ac:dyDescent="0.35">
      <c r="A7771" t="s">
        <v>1536</v>
      </c>
      <c r="B7771" t="s">
        <v>448</v>
      </c>
      <c r="C7771" t="s">
        <v>422</v>
      </c>
      <c r="D7771">
        <v>4</v>
      </c>
      <c r="E7771">
        <v>120</v>
      </c>
      <c r="F7771">
        <v>900</v>
      </c>
      <c r="G7771" s="1">
        <f t="shared" si="121"/>
        <v>0.09</v>
      </c>
    </row>
    <row r="7772" spans="1:7" x14ac:dyDescent="0.35">
      <c r="A7772" t="s">
        <v>1536</v>
      </c>
      <c r="B7772" t="s">
        <v>448</v>
      </c>
      <c r="C7772" t="s">
        <v>422</v>
      </c>
      <c r="D7772">
        <v>4</v>
      </c>
      <c r="E7772">
        <v>120</v>
      </c>
      <c r="F7772">
        <v>900</v>
      </c>
      <c r="G7772" s="1">
        <f t="shared" si="121"/>
        <v>0.09</v>
      </c>
    </row>
    <row r="7773" spans="1:7" x14ac:dyDescent="0.35">
      <c r="A7773" t="s">
        <v>1536</v>
      </c>
      <c r="B7773" t="s">
        <v>448</v>
      </c>
      <c r="C7773" t="s">
        <v>422</v>
      </c>
      <c r="D7773">
        <v>5</v>
      </c>
      <c r="E7773">
        <v>960</v>
      </c>
      <c r="F7773">
        <v>36900</v>
      </c>
      <c r="G7773" s="1">
        <f t="shared" si="121"/>
        <v>3.69</v>
      </c>
    </row>
    <row r="7774" spans="1:7" x14ac:dyDescent="0.35">
      <c r="A7774" t="s">
        <v>1536</v>
      </c>
      <c r="B7774" t="s">
        <v>448</v>
      </c>
      <c r="C7774" t="s">
        <v>422</v>
      </c>
      <c r="D7774">
        <v>4</v>
      </c>
      <c r="E7774">
        <v>120</v>
      </c>
      <c r="F7774">
        <v>900</v>
      </c>
      <c r="G7774" s="1">
        <f t="shared" si="121"/>
        <v>0.09</v>
      </c>
    </row>
    <row r="7775" spans="1:7" x14ac:dyDescent="0.35">
      <c r="A7775" t="s">
        <v>1536</v>
      </c>
      <c r="B7775" t="s">
        <v>448</v>
      </c>
      <c r="C7775" t="s">
        <v>422</v>
      </c>
      <c r="D7775">
        <v>5</v>
      </c>
      <c r="E7775">
        <v>180</v>
      </c>
      <c r="F7775">
        <v>1800</v>
      </c>
      <c r="G7775" s="1">
        <f t="shared" si="121"/>
        <v>0.18</v>
      </c>
    </row>
    <row r="7776" spans="1:7" x14ac:dyDescent="0.35">
      <c r="A7776" t="s">
        <v>1536</v>
      </c>
      <c r="B7776" t="s">
        <v>448</v>
      </c>
      <c r="C7776" t="s">
        <v>422</v>
      </c>
      <c r="D7776">
        <v>4</v>
      </c>
      <c r="E7776">
        <v>420</v>
      </c>
      <c r="F7776">
        <v>9900</v>
      </c>
      <c r="G7776" s="1">
        <f t="shared" si="121"/>
        <v>0.99</v>
      </c>
    </row>
    <row r="7777" spans="1:7" x14ac:dyDescent="0.35">
      <c r="A7777" t="s">
        <v>1536</v>
      </c>
      <c r="B7777" t="s">
        <v>448</v>
      </c>
      <c r="C7777" t="s">
        <v>422</v>
      </c>
      <c r="D7777">
        <v>4</v>
      </c>
      <c r="E7777">
        <v>420</v>
      </c>
      <c r="F7777">
        <v>7200</v>
      </c>
      <c r="G7777" s="1">
        <f t="shared" si="121"/>
        <v>0.72</v>
      </c>
    </row>
    <row r="7778" spans="1:7" x14ac:dyDescent="0.35">
      <c r="A7778" t="s">
        <v>1536</v>
      </c>
      <c r="B7778" t="s">
        <v>448</v>
      </c>
      <c r="C7778" t="s">
        <v>422</v>
      </c>
      <c r="D7778">
        <v>4</v>
      </c>
      <c r="E7778">
        <v>120</v>
      </c>
      <c r="F7778">
        <v>900</v>
      </c>
      <c r="G7778" s="1">
        <f t="shared" si="121"/>
        <v>0.09</v>
      </c>
    </row>
    <row r="7779" spans="1:7" x14ac:dyDescent="0.35">
      <c r="A7779" t="s">
        <v>1536</v>
      </c>
      <c r="B7779" t="s">
        <v>448</v>
      </c>
      <c r="C7779" t="s">
        <v>422</v>
      </c>
      <c r="D7779">
        <v>4</v>
      </c>
      <c r="E7779">
        <v>180</v>
      </c>
      <c r="F7779">
        <v>1800</v>
      </c>
      <c r="G7779" s="1">
        <f t="shared" si="121"/>
        <v>0.18</v>
      </c>
    </row>
    <row r="7780" spans="1:7" x14ac:dyDescent="0.35">
      <c r="A7780" t="s">
        <v>1536</v>
      </c>
      <c r="B7780" t="s">
        <v>448</v>
      </c>
      <c r="C7780" t="s">
        <v>422</v>
      </c>
      <c r="D7780">
        <v>5</v>
      </c>
      <c r="E7780">
        <v>120</v>
      </c>
      <c r="F7780">
        <v>900</v>
      </c>
      <c r="G7780" s="1">
        <f t="shared" si="121"/>
        <v>0.09</v>
      </c>
    </row>
    <row r="7781" spans="1:7" x14ac:dyDescent="0.35">
      <c r="A7781" t="s">
        <v>1536</v>
      </c>
      <c r="B7781" t="s">
        <v>448</v>
      </c>
      <c r="C7781" t="s">
        <v>422</v>
      </c>
      <c r="D7781">
        <v>4</v>
      </c>
      <c r="E7781">
        <v>420</v>
      </c>
      <c r="F7781">
        <v>6300</v>
      </c>
      <c r="G7781" s="1">
        <f t="shared" si="121"/>
        <v>0.63</v>
      </c>
    </row>
    <row r="7782" spans="1:7" x14ac:dyDescent="0.35">
      <c r="A7782" t="s">
        <v>1536</v>
      </c>
      <c r="B7782" t="s">
        <v>448</v>
      </c>
      <c r="C7782" t="s">
        <v>422</v>
      </c>
      <c r="D7782">
        <v>4</v>
      </c>
      <c r="E7782">
        <v>3060</v>
      </c>
      <c r="F7782">
        <v>333000</v>
      </c>
      <c r="G7782" s="1">
        <f t="shared" si="121"/>
        <v>33.299999999999997</v>
      </c>
    </row>
    <row r="7783" spans="1:7" x14ac:dyDescent="0.35">
      <c r="A7783" t="s">
        <v>1536</v>
      </c>
      <c r="B7783" t="s">
        <v>448</v>
      </c>
      <c r="C7783" t="s">
        <v>422</v>
      </c>
      <c r="D7783">
        <v>5</v>
      </c>
      <c r="E7783">
        <v>120</v>
      </c>
      <c r="F7783">
        <v>900</v>
      </c>
      <c r="G7783" s="1">
        <f t="shared" si="121"/>
        <v>0.09</v>
      </c>
    </row>
    <row r="7784" spans="1:7" x14ac:dyDescent="0.35">
      <c r="A7784" t="s">
        <v>1536</v>
      </c>
      <c r="B7784" t="s">
        <v>448</v>
      </c>
      <c r="C7784" t="s">
        <v>422</v>
      </c>
      <c r="D7784">
        <v>5</v>
      </c>
      <c r="E7784">
        <v>120</v>
      </c>
      <c r="F7784">
        <v>900</v>
      </c>
      <c r="G7784" s="1">
        <f t="shared" si="121"/>
        <v>0.09</v>
      </c>
    </row>
    <row r="7785" spans="1:7" x14ac:dyDescent="0.35">
      <c r="A7785" t="s">
        <v>1536</v>
      </c>
      <c r="B7785" t="s">
        <v>448</v>
      </c>
      <c r="C7785" t="s">
        <v>422</v>
      </c>
      <c r="D7785">
        <v>4</v>
      </c>
      <c r="E7785">
        <v>480</v>
      </c>
      <c r="F7785">
        <v>6300</v>
      </c>
      <c r="G7785" s="1">
        <f t="shared" si="121"/>
        <v>0.63</v>
      </c>
    </row>
    <row r="7786" spans="1:7" x14ac:dyDescent="0.35">
      <c r="A7786" t="s">
        <v>1536</v>
      </c>
      <c r="B7786" t="s">
        <v>448</v>
      </c>
      <c r="C7786" t="s">
        <v>422</v>
      </c>
      <c r="D7786">
        <v>4</v>
      </c>
      <c r="E7786">
        <v>240</v>
      </c>
      <c r="F7786">
        <v>3600</v>
      </c>
      <c r="G7786" s="1">
        <f t="shared" si="121"/>
        <v>0.36</v>
      </c>
    </row>
    <row r="7787" spans="1:7" x14ac:dyDescent="0.35">
      <c r="A7787" t="s">
        <v>1536</v>
      </c>
      <c r="B7787" t="s">
        <v>448</v>
      </c>
      <c r="C7787" t="s">
        <v>422</v>
      </c>
      <c r="D7787">
        <v>5</v>
      </c>
      <c r="E7787">
        <v>120</v>
      </c>
      <c r="F7787">
        <v>900</v>
      </c>
      <c r="G7787" s="1">
        <f t="shared" si="121"/>
        <v>0.09</v>
      </c>
    </row>
    <row r="7788" spans="1:7" x14ac:dyDescent="0.35">
      <c r="A7788" t="s">
        <v>1536</v>
      </c>
      <c r="B7788" t="s">
        <v>448</v>
      </c>
      <c r="C7788" t="s">
        <v>422</v>
      </c>
      <c r="D7788">
        <v>5</v>
      </c>
      <c r="E7788">
        <v>120</v>
      </c>
      <c r="F7788">
        <v>900</v>
      </c>
      <c r="G7788" s="1">
        <f t="shared" si="121"/>
        <v>0.09</v>
      </c>
    </row>
    <row r="7789" spans="1:7" x14ac:dyDescent="0.35">
      <c r="A7789" t="s">
        <v>1536</v>
      </c>
      <c r="B7789" t="s">
        <v>448</v>
      </c>
      <c r="C7789" t="s">
        <v>422</v>
      </c>
      <c r="D7789">
        <v>4</v>
      </c>
      <c r="E7789">
        <v>600</v>
      </c>
      <c r="F7789">
        <v>12600</v>
      </c>
      <c r="G7789" s="1">
        <f t="shared" si="121"/>
        <v>1.26</v>
      </c>
    </row>
    <row r="7790" spans="1:7" x14ac:dyDescent="0.35">
      <c r="A7790" t="s">
        <v>1536</v>
      </c>
      <c r="B7790" t="s">
        <v>448</v>
      </c>
      <c r="C7790" t="s">
        <v>422</v>
      </c>
      <c r="D7790">
        <v>4</v>
      </c>
      <c r="E7790">
        <v>360</v>
      </c>
      <c r="F7790">
        <v>5400</v>
      </c>
      <c r="G7790" s="1">
        <f t="shared" si="121"/>
        <v>0.54</v>
      </c>
    </row>
    <row r="7791" spans="1:7" x14ac:dyDescent="0.35">
      <c r="A7791" t="s">
        <v>1536</v>
      </c>
      <c r="B7791" t="s">
        <v>448</v>
      </c>
      <c r="C7791" t="s">
        <v>422</v>
      </c>
      <c r="D7791">
        <v>4</v>
      </c>
      <c r="E7791">
        <v>480</v>
      </c>
      <c r="F7791">
        <v>8100</v>
      </c>
      <c r="G7791" s="1">
        <f t="shared" si="121"/>
        <v>0.81</v>
      </c>
    </row>
    <row r="7792" spans="1:7" x14ac:dyDescent="0.35">
      <c r="A7792" t="s">
        <v>1536</v>
      </c>
      <c r="B7792" t="s">
        <v>448</v>
      </c>
      <c r="C7792" t="s">
        <v>422</v>
      </c>
      <c r="D7792">
        <v>5</v>
      </c>
      <c r="E7792">
        <v>120</v>
      </c>
      <c r="F7792">
        <v>900</v>
      </c>
      <c r="G7792" s="1">
        <f t="shared" si="121"/>
        <v>0.09</v>
      </c>
    </row>
    <row r="7793" spans="1:7" x14ac:dyDescent="0.35">
      <c r="A7793" t="s">
        <v>1536</v>
      </c>
      <c r="B7793" t="s">
        <v>448</v>
      </c>
      <c r="C7793" t="s">
        <v>422</v>
      </c>
      <c r="D7793">
        <v>5</v>
      </c>
      <c r="E7793">
        <v>420</v>
      </c>
      <c r="F7793">
        <v>9900</v>
      </c>
      <c r="G7793" s="1">
        <f t="shared" si="121"/>
        <v>0.99</v>
      </c>
    </row>
    <row r="7794" spans="1:7" x14ac:dyDescent="0.35">
      <c r="A7794" t="s">
        <v>1536</v>
      </c>
      <c r="B7794" t="s">
        <v>448</v>
      </c>
      <c r="C7794" t="s">
        <v>422</v>
      </c>
      <c r="D7794">
        <v>4</v>
      </c>
      <c r="E7794">
        <v>10380</v>
      </c>
      <c r="F7794">
        <v>1830600</v>
      </c>
      <c r="G7794" s="1">
        <f t="shared" si="121"/>
        <v>183.06</v>
      </c>
    </row>
    <row r="7795" spans="1:7" x14ac:dyDescent="0.35">
      <c r="A7795" t="s">
        <v>1536</v>
      </c>
      <c r="B7795" t="s">
        <v>448</v>
      </c>
      <c r="C7795" t="s">
        <v>422</v>
      </c>
      <c r="D7795">
        <v>4</v>
      </c>
      <c r="E7795">
        <v>150195.72550199999</v>
      </c>
      <c r="F7795">
        <v>59384100.938863002</v>
      </c>
      <c r="G7795" s="1">
        <f t="shared" si="121"/>
        <v>5938.4100938863003</v>
      </c>
    </row>
    <row r="7796" spans="1:7" x14ac:dyDescent="0.35">
      <c r="A7796" t="s">
        <v>1536</v>
      </c>
      <c r="B7796" t="s">
        <v>448</v>
      </c>
      <c r="C7796" t="s">
        <v>422</v>
      </c>
      <c r="D7796">
        <v>4</v>
      </c>
      <c r="E7796">
        <v>121290.53658</v>
      </c>
      <c r="F7796">
        <v>52805271.043002002</v>
      </c>
      <c r="G7796" s="1">
        <f t="shared" si="121"/>
        <v>5280.5271043002003</v>
      </c>
    </row>
    <row r="7797" spans="1:7" x14ac:dyDescent="0.35">
      <c r="A7797" t="s">
        <v>1536</v>
      </c>
      <c r="B7797" t="s">
        <v>448</v>
      </c>
      <c r="C7797" t="s">
        <v>422</v>
      </c>
      <c r="D7797">
        <v>5</v>
      </c>
      <c r="E7797">
        <v>5880</v>
      </c>
      <c r="F7797">
        <v>738900</v>
      </c>
      <c r="G7797" s="1">
        <f t="shared" si="121"/>
        <v>73.89</v>
      </c>
    </row>
    <row r="7798" spans="1:7" x14ac:dyDescent="0.35">
      <c r="A7798" t="s">
        <v>1536</v>
      </c>
      <c r="B7798" t="s">
        <v>448</v>
      </c>
      <c r="C7798" t="s">
        <v>422</v>
      </c>
      <c r="D7798">
        <v>5</v>
      </c>
      <c r="E7798">
        <v>120</v>
      </c>
      <c r="F7798">
        <v>900</v>
      </c>
      <c r="G7798" s="1">
        <f t="shared" si="121"/>
        <v>0.09</v>
      </c>
    </row>
    <row r="7799" spans="1:7" x14ac:dyDescent="0.35">
      <c r="A7799" t="s">
        <v>1536</v>
      </c>
      <c r="B7799" t="s">
        <v>448</v>
      </c>
      <c r="C7799" t="s">
        <v>422</v>
      </c>
      <c r="D7799">
        <v>4</v>
      </c>
      <c r="E7799">
        <v>720</v>
      </c>
      <c r="F7799">
        <v>13500</v>
      </c>
      <c r="G7799" s="1">
        <f t="shared" si="121"/>
        <v>1.35</v>
      </c>
    </row>
    <row r="7800" spans="1:7" x14ac:dyDescent="0.35">
      <c r="A7800" t="s">
        <v>1536</v>
      </c>
      <c r="B7800" t="s">
        <v>448</v>
      </c>
      <c r="C7800" t="s">
        <v>422</v>
      </c>
      <c r="D7800">
        <v>5</v>
      </c>
      <c r="E7800">
        <v>360</v>
      </c>
      <c r="F7800">
        <v>5400</v>
      </c>
      <c r="G7800" s="1">
        <f t="shared" si="121"/>
        <v>0.54</v>
      </c>
    </row>
    <row r="7801" spans="1:7" x14ac:dyDescent="0.35">
      <c r="A7801" t="s">
        <v>1536</v>
      </c>
      <c r="B7801" t="s">
        <v>448</v>
      </c>
      <c r="C7801" t="s">
        <v>422</v>
      </c>
      <c r="D7801">
        <v>5</v>
      </c>
      <c r="E7801">
        <v>120</v>
      </c>
      <c r="F7801">
        <v>900</v>
      </c>
      <c r="G7801" s="1">
        <f t="shared" si="121"/>
        <v>0.09</v>
      </c>
    </row>
    <row r="7802" spans="1:7" x14ac:dyDescent="0.35">
      <c r="A7802" t="s">
        <v>1536</v>
      </c>
      <c r="B7802" t="s">
        <v>448</v>
      </c>
      <c r="C7802" t="s">
        <v>422</v>
      </c>
      <c r="D7802">
        <v>4</v>
      </c>
      <c r="E7802">
        <v>120</v>
      </c>
      <c r="F7802">
        <v>900</v>
      </c>
      <c r="G7802" s="1">
        <f t="shared" si="121"/>
        <v>0.09</v>
      </c>
    </row>
    <row r="7803" spans="1:7" x14ac:dyDescent="0.35">
      <c r="A7803" t="s">
        <v>1536</v>
      </c>
      <c r="B7803" t="s">
        <v>448</v>
      </c>
      <c r="C7803" t="s">
        <v>422</v>
      </c>
      <c r="D7803">
        <v>4</v>
      </c>
      <c r="E7803">
        <v>77885.110591000004</v>
      </c>
      <c r="F7803">
        <v>41167415.481351003</v>
      </c>
      <c r="G7803" s="1">
        <f t="shared" si="121"/>
        <v>4116.7415481350999</v>
      </c>
    </row>
    <row r="7804" spans="1:7" x14ac:dyDescent="0.35">
      <c r="A7804" t="s">
        <v>1536</v>
      </c>
      <c r="B7804" t="s">
        <v>448</v>
      </c>
      <c r="C7804" t="s">
        <v>422</v>
      </c>
      <c r="D7804">
        <v>5</v>
      </c>
      <c r="E7804">
        <v>840</v>
      </c>
      <c r="F7804">
        <v>18000</v>
      </c>
      <c r="G7804" s="1">
        <f t="shared" si="121"/>
        <v>1.8</v>
      </c>
    </row>
    <row r="7805" spans="1:7" x14ac:dyDescent="0.35">
      <c r="A7805" t="s">
        <v>1536</v>
      </c>
      <c r="B7805" t="s">
        <v>448</v>
      </c>
      <c r="C7805" t="s">
        <v>422</v>
      </c>
      <c r="D7805">
        <v>5</v>
      </c>
      <c r="E7805">
        <v>272809.02220299997</v>
      </c>
      <c r="F7805">
        <v>579067120.85762703</v>
      </c>
      <c r="G7805" s="1">
        <f t="shared" si="121"/>
        <v>57906.712085762701</v>
      </c>
    </row>
    <row r="7806" spans="1:7" x14ac:dyDescent="0.35">
      <c r="A7806" t="s">
        <v>1731</v>
      </c>
      <c r="B7806" t="s">
        <v>1513</v>
      </c>
      <c r="C7806" t="s">
        <v>1514</v>
      </c>
      <c r="D7806">
        <v>6</v>
      </c>
      <c r="E7806">
        <v>149033.949704</v>
      </c>
      <c r="F7806">
        <v>800610897.54777801</v>
      </c>
      <c r="G7806" s="1">
        <f t="shared" si="121"/>
        <v>80061.0897547778</v>
      </c>
    </row>
    <row r="7807" spans="1:7" x14ac:dyDescent="0.35">
      <c r="A7807" t="s">
        <v>1539</v>
      </c>
      <c r="B7807" t="s">
        <v>419</v>
      </c>
      <c r="C7807" t="s">
        <v>417</v>
      </c>
      <c r="D7807">
        <v>5</v>
      </c>
      <c r="E7807">
        <v>66419.445913999996</v>
      </c>
      <c r="F7807">
        <v>147383394.36477</v>
      </c>
      <c r="G7807" s="1">
        <f t="shared" si="121"/>
        <v>14738.339436476999</v>
      </c>
    </row>
    <row r="7808" spans="1:7" x14ac:dyDescent="0.35">
      <c r="A7808" t="s">
        <v>1539</v>
      </c>
      <c r="B7808" t="s">
        <v>419</v>
      </c>
      <c r="C7808" t="s">
        <v>417</v>
      </c>
      <c r="D7808">
        <v>5</v>
      </c>
      <c r="E7808">
        <v>67980</v>
      </c>
      <c r="F7808">
        <v>166656600</v>
      </c>
      <c r="G7808" s="1">
        <f t="shared" si="121"/>
        <v>16665.66</v>
      </c>
    </row>
    <row r="7809" spans="1:7" x14ac:dyDescent="0.35">
      <c r="A7809" t="s">
        <v>1539</v>
      </c>
      <c r="B7809" t="s">
        <v>419</v>
      </c>
      <c r="C7809" t="s">
        <v>417</v>
      </c>
      <c r="D7809">
        <v>5</v>
      </c>
      <c r="E7809">
        <v>2880</v>
      </c>
      <c r="F7809">
        <v>123300</v>
      </c>
      <c r="G7809" s="1">
        <f t="shared" si="121"/>
        <v>12.33</v>
      </c>
    </row>
    <row r="7810" spans="1:7" x14ac:dyDescent="0.35">
      <c r="A7810" t="s">
        <v>1539</v>
      </c>
      <c r="B7810" t="s">
        <v>419</v>
      </c>
      <c r="C7810" t="s">
        <v>417</v>
      </c>
      <c r="D7810">
        <v>4</v>
      </c>
      <c r="E7810">
        <v>120</v>
      </c>
      <c r="F7810">
        <v>900</v>
      </c>
      <c r="G7810" s="1">
        <f t="shared" si="121"/>
        <v>0.09</v>
      </c>
    </row>
    <row r="7811" spans="1:7" x14ac:dyDescent="0.35">
      <c r="A7811" t="s">
        <v>1539</v>
      </c>
      <c r="B7811" t="s">
        <v>419</v>
      </c>
      <c r="C7811" t="s">
        <v>417</v>
      </c>
      <c r="D7811">
        <v>4</v>
      </c>
      <c r="E7811">
        <v>360</v>
      </c>
      <c r="F7811">
        <v>4500</v>
      </c>
      <c r="G7811" s="1">
        <f t="shared" ref="G7811:G7874" si="122">+F7811/10000</f>
        <v>0.45</v>
      </c>
    </row>
    <row r="7812" spans="1:7" x14ac:dyDescent="0.35">
      <c r="A7812" t="s">
        <v>1539</v>
      </c>
      <c r="B7812" t="s">
        <v>419</v>
      </c>
      <c r="C7812" t="s">
        <v>417</v>
      </c>
      <c r="D7812">
        <v>4</v>
      </c>
      <c r="E7812">
        <v>240</v>
      </c>
      <c r="F7812">
        <v>2700</v>
      </c>
      <c r="G7812" s="1">
        <f t="shared" si="122"/>
        <v>0.27</v>
      </c>
    </row>
    <row r="7813" spans="1:7" x14ac:dyDescent="0.35">
      <c r="A7813" t="s">
        <v>1539</v>
      </c>
      <c r="B7813" t="s">
        <v>419</v>
      </c>
      <c r="C7813" t="s">
        <v>417</v>
      </c>
      <c r="D7813">
        <v>4</v>
      </c>
      <c r="E7813">
        <v>720</v>
      </c>
      <c r="F7813">
        <v>15300</v>
      </c>
      <c r="G7813" s="1">
        <f t="shared" si="122"/>
        <v>1.53</v>
      </c>
    </row>
    <row r="7814" spans="1:7" x14ac:dyDescent="0.35">
      <c r="A7814" t="s">
        <v>1539</v>
      </c>
      <c r="B7814" t="s">
        <v>419</v>
      </c>
      <c r="C7814" t="s">
        <v>417</v>
      </c>
      <c r="D7814">
        <v>4</v>
      </c>
      <c r="E7814">
        <v>480</v>
      </c>
      <c r="F7814">
        <v>12600</v>
      </c>
      <c r="G7814" s="1">
        <f t="shared" si="122"/>
        <v>1.26</v>
      </c>
    </row>
    <row r="7815" spans="1:7" x14ac:dyDescent="0.35">
      <c r="A7815" t="s">
        <v>1539</v>
      </c>
      <c r="B7815" t="s">
        <v>419</v>
      </c>
      <c r="C7815" t="s">
        <v>417</v>
      </c>
      <c r="D7815">
        <v>4</v>
      </c>
      <c r="E7815">
        <v>180</v>
      </c>
      <c r="F7815">
        <v>1800</v>
      </c>
      <c r="G7815" s="1">
        <f t="shared" si="122"/>
        <v>0.18</v>
      </c>
    </row>
    <row r="7816" spans="1:7" x14ac:dyDescent="0.35">
      <c r="A7816" t="s">
        <v>1539</v>
      </c>
      <c r="B7816" t="s">
        <v>419</v>
      </c>
      <c r="C7816" t="s">
        <v>417</v>
      </c>
      <c r="D7816">
        <v>4</v>
      </c>
      <c r="E7816">
        <v>120</v>
      </c>
      <c r="F7816">
        <v>900</v>
      </c>
      <c r="G7816" s="1">
        <f t="shared" si="122"/>
        <v>0.09</v>
      </c>
    </row>
    <row r="7817" spans="1:7" x14ac:dyDescent="0.35">
      <c r="A7817" t="s">
        <v>1539</v>
      </c>
      <c r="B7817" t="s">
        <v>419</v>
      </c>
      <c r="C7817" t="s">
        <v>417</v>
      </c>
      <c r="D7817">
        <v>4</v>
      </c>
      <c r="E7817">
        <v>3780</v>
      </c>
      <c r="F7817">
        <v>545400</v>
      </c>
      <c r="G7817" s="1">
        <f t="shared" si="122"/>
        <v>54.54</v>
      </c>
    </row>
    <row r="7818" spans="1:7" x14ac:dyDescent="0.35">
      <c r="A7818" t="s">
        <v>1539</v>
      </c>
      <c r="B7818" t="s">
        <v>419</v>
      </c>
      <c r="C7818" t="s">
        <v>417</v>
      </c>
      <c r="D7818">
        <v>4</v>
      </c>
      <c r="E7818">
        <v>180</v>
      </c>
      <c r="F7818">
        <v>1800</v>
      </c>
      <c r="G7818" s="1">
        <f t="shared" si="122"/>
        <v>0.18</v>
      </c>
    </row>
    <row r="7819" spans="1:7" x14ac:dyDescent="0.35">
      <c r="A7819" t="s">
        <v>1539</v>
      </c>
      <c r="B7819" t="s">
        <v>419</v>
      </c>
      <c r="C7819" t="s">
        <v>417</v>
      </c>
      <c r="D7819">
        <v>4</v>
      </c>
      <c r="E7819">
        <v>50924.563524999998</v>
      </c>
      <c r="F7819">
        <v>63613911.440095</v>
      </c>
      <c r="G7819" s="1">
        <f t="shared" si="122"/>
        <v>6361.3911440094998</v>
      </c>
    </row>
    <row r="7820" spans="1:7" x14ac:dyDescent="0.35">
      <c r="A7820" t="s">
        <v>1539</v>
      </c>
      <c r="B7820" t="s">
        <v>419</v>
      </c>
      <c r="C7820" t="s">
        <v>417</v>
      </c>
      <c r="D7820">
        <v>4</v>
      </c>
      <c r="E7820">
        <v>2661.648283</v>
      </c>
      <c r="F7820">
        <v>75122.913495999994</v>
      </c>
      <c r="G7820" s="1">
        <f t="shared" si="122"/>
        <v>7.512291349599999</v>
      </c>
    </row>
    <row r="7821" spans="1:7" x14ac:dyDescent="0.35">
      <c r="A7821" t="s">
        <v>1539</v>
      </c>
      <c r="B7821" t="s">
        <v>419</v>
      </c>
      <c r="C7821" t="s">
        <v>417</v>
      </c>
      <c r="D7821">
        <v>4</v>
      </c>
      <c r="E7821">
        <v>10930.095819</v>
      </c>
      <c r="F7821">
        <v>1498934.0083600001</v>
      </c>
      <c r="G7821" s="1">
        <f t="shared" si="122"/>
        <v>149.89340083600001</v>
      </c>
    </row>
    <row r="7822" spans="1:7" x14ac:dyDescent="0.35">
      <c r="A7822" t="s">
        <v>1539</v>
      </c>
      <c r="B7822" t="s">
        <v>419</v>
      </c>
      <c r="C7822" t="s">
        <v>417</v>
      </c>
      <c r="D7822">
        <v>4</v>
      </c>
      <c r="E7822">
        <v>392007.23831300001</v>
      </c>
      <c r="F7822">
        <v>715203979.274454</v>
      </c>
      <c r="G7822" s="1">
        <f t="shared" si="122"/>
        <v>71520.397927445403</v>
      </c>
    </row>
    <row r="7823" spans="1:7" x14ac:dyDescent="0.35">
      <c r="A7823" t="s">
        <v>1539</v>
      </c>
      <c r="B7823" t="s">
        <v>419</v>
      </c>
      <c r="C7823" t="s">
        <v>417</v>
      </c>
      <c r="D7823">
        <v>5</v>
      </c>
      <c r="E7823">
        <v>319938.23655899998</v>
      </c>
      <c r="F7823">
        <v>586489598.53252196</v>
      </c>
      <c r="G7823" s="1">
        <f t="shared" si="122"/>
        <v>58648.9598532522</v>
      </c>
    </row>
    <row r="7824" spans="1:7" x14ac:dyDescent="0.35">
      <c r="A7824" t="s">
        <v>1539</v>
      </c>
      <c r="B7824" t="s">
        <v>419</v>
      </c>
      <c r="C7824" t="s">
        <v>417</v>
      </c>
      <c r="D7824">
        <v>4</v>
      </c>
      <c r="E7824">
        <v>45713.717254000003</v>
      </c>
      <c r="F7824">
        <v>146658.848921</v>
      </c>
      <c r="G7824" s="1">
        <f t="shared" si="122"/>
        <v>14.665884892099999</v>
      </c>
    </row>
    <row r="7825" spans="1:7" x14ac:dyDescent="0.35">
      <c r="A7825" t="s">
        <v>1539</v>
      </c>
      <c r="B7825" t="s">
        <v>419</v>
      </c>
      <c r="C7825" t="s">
        <v>417</v>
      </c>
      <c r="D7825">
        <v>5</v>
      </c>
      <c r="E7825">
        <v>8001.4609620000001</v>
      </c>
      <c r="F7825">
        <v>25124.931756999998</v>
      </c>
      <c r="G7825" s="1">
        <f t="shared" si="122"/>
        <v>2.5124931757</v>
      </c>
    </row>
    <row r="7826" spans="1:7" x14ac:dyDescent="0.35">
      <c r="A7826" t="s">
        <v>1539</v>
      </c>
      <c r="B7826" t="s">
        <v>419</v>
      </c>
      <c r="C7826" t="s">
        <v>417</v>
      </c>
      <c r="D7826">
        <v>4</v>
      </c>
      <c r="E7826">
        <v>440.94667399999997</v>
      </c>
      <c r="F7826">
        <v>1515.3218509999999</v>
      </c>
      <c r="G7826" s="1">
        <f t="shared" si="122"/>
        <v>0.15153218509999999</v>
      </c>
    </row>
    <row r="7827" spans="1:7" x14ac:dyDescent="0.35">
      <c r="A7827" t="s">
        <v>1539</v>
      </c>
      <c r="B7827" t="s">
        <v>419</v>
      </c>
      <c r="C7827" t="s">
        <v>417</v>
      </c>
      <c r="D7827">
        <v>4</v>
      </c>
      <c r="E7827">
        <v>32422.606113000002</v>
      </c>
      <c r="F7827">
        <v>103046.87155700001</v>
      </c>
      <c r="G7827" s="1">
        <f t="shared" si="122"/>
        <v>10.3046871557</v>
      </c>
    </row>
    <row r="7828" spans="1:7" x14ac:dyDescent="0.35">
      <c r="A7828" t="s">
        <v>1539</v>
      </c>
      <c r="B7828" t="s">
        <v>419</v>
      </c>
      <c r="C7828" t="s">
        <v>417</v>
      </c>
      <c r="D7828">
        <v>5</v>
      </c>
      <c r="E7828">
        <v>23685.267177000002</v>
      </c>
      <c r="F7828">
        <v>75600.462088</v>
      </c>
      <c r="G7828" s="1">
        <f t="shared" si="122"/>
        <v>7.5600462088000002</v>
      </c>
    </row>
    <row r="7829" spans="1:7" x14ac:dyDescent="0.35">
      <c r="A7829" t="s">
        <v>1732</v>
      </c>
      <c r="B7829" t="s">
        <v>1513</v>
      </c>
      <c r="C7829" t="s">
        <v>1514</v>
      </c>
      <c r="D7829">
        <v>6</v>
      </c>
      <c r="E7829">
        <v>477168.79598300002</v>
      </c>
      <c r="F7829">
        <v>4936696405.6846104</v>
      </c>
      <c r="G7829" s="1">
        <f t="shared" si="122"/>
        <v>493669.64056846104</v>
      </c>
    </row>
    <row r="7830" spans="1:7" x14ac:dyDescent="0.35">
      <c r="A7830" t="s">
        <v>1732</v>
      </c>
      <c r="B7830" t="s">
        <v>1513</v>
      </c>
      <c r="C7830" t="s">
        <v>1514</v>
      </c>
      <c r="D7830">
        <v>3</v>
      </c>
      <c r="E7830">
        <v>214065.390617</v>
      </c>
      <c r="F7830">
        <v>1350783954.65994</v>
      </c>
      <c r="G7830" s="1">
        <f t="shared" si="122"/>
        <v>135078.39546599399</v>
      </c>
    </row>
    <row r="7831" spans="1:7" x14ac:dyDescent="0.35">
      <c r="A7831" t="s">
        <v>1732</v>
      </c>
      <c r="B7831" t="s">
        <v>1513</v>
      </c>
      <c r="C7831" t="s">
        <v>1514</v>
      </c>
      <c r="D7831">
        <v>3</v>
      </c>
      <c r="E7831">
        <v>16087.843369</v>
      </c>
      <c r="F7831">
        <v>52961.335556999999</v>
      </c>
      <c r="G7831" s="1">
        <f t="shared" si="122"/>
        <v>5.2961335557</v>
      </c>
    </row>
    <row r="7832" spans="1:7" x14ac:dyDescent="0.35">
      <c r="A7832" t="s">
        <v>439</v>
      </c>
      <c r="B7832" t="s">
        <v>439</v>
      </c>
      <c r="C7832" t="s">
        <v>435</v>
      </c>
      <c r="D7832">
        <v>5</v>
      </c>
      <c r="E7832">
        <v>120</v>
      </c>
      <c r="F7832">
        <v>900</v>
      </c>
      <c r="G7832" s="1">
        <f t="shared" si="122"/>
        <v>0.09</v>
      </c>
    </row>
    <row r="7833" spans="1:7" x14ac:dyDescent="0.35">
      <c r="A7833" t="s">
        <v>439</v>
      </c>
      <c r="B7833" t="s">
        <v>439</v>
      </c>
      <c r="C7833" t="s">
        <v>435</v>
      </c>
      <c r="D7833">
        <v>4</v>
      </c>
      <c r="E7833">
        <v>14101.268823</v>
      </c>
      <c r="F7833">
        <v>3787599.6526370002</v>
      </c>
      <c r="G7833" s="1">
        <f t="shared" si="122"/>
        <v>378.7599652637</v>
      </c>
    </row>
    <row r="7834" spans="1:7" x14ac:dyDescent="0.35">
      <c r="A7834" t="s">
        <v>439</v>
      </c>
      <c r="B7834" t="s">
        <v>439</v>
      </c>
      <c r="C7834" t="s">
        <v>435</v>
      </c>
      <c r="D7834">
        <v>5</v>
      </c>
      <c r="E7834">
        <v>96181.565956000006</v>
      </c>
      <c r="F7834">
        <v>56632610.282927997</v>
      </c>
      <c r="G7834" s="1">
        <f t="shared" si="122"/>
        <v>5663.2610282927999</v>
      </c>
    </row>
    <row r="7835" spans="1:7" x14ac:dyDescent="0.35">
      <c r="A7835" t="s">
        <v>439</v>
      </c>
      <c r="B7835" t="s">
        <v>439</v>
      </c>
      <c r="C7835" t="s">
        <v>435</v>
      </c>
      <c r="D7835">
        <v>4</v>
      </c>
      <c r="E7835">
        <v>1804.653896</v>
      </c>
      <c r="F7835">
        <v>6270.8945190000004</v>
      </c>
      <c r="G7835" s="1">
        <f t="shared" si="122"/>
        <v>0.62708945190000009</v>
      </c>
    </row>
    <row r="7836" spans="1:7" x14ac:dyDescent="0.35">
      <c r="A7836" t="s">
        <v>448</v>
      </c>
      <c r="B7836" t="s">
        <v>448</v>
      </c>
      <c r="C7836" t="s">
        <v>422</v>
      </c>
      <c r="D7836">
        <v>5</v>
      </c>
      <c r="E7836">
        <v>85255.255531000003</v>
      </c>
      <c r="F7836">
        <v>325508867.26196802</v>
      </c>
      <c r="G7836" s="1">
        <f t="shared" si="122"/>
        <v>32550.886726196801</v>
      </c>
    </row>
    <row r="7837" spans="1:7" x14ac:dyDescent="0.35">
      <c r="A7837" t="s">
        <v>1733</v>
      </c>
      <c r="B7837" t="s">
        <v>1617</v>
      </c>
      <c r="C7837" t="s">
        <v>1514</v>
      </c>
      <c r="D7837">
        <v>6</v>
      </c>
      <c r="E7837">
        <v>390501.73420200002</v>
      </c>
      <c r="F7837">
        <v>2969359449.55475</v>
      </c>
      <c r="G7837" s="1">
        <f t="shared" si="122"/>
        <v>296935.94495547499</v>
      </c>
    </row>
    <row r="7838" spans="1:7" x14ac:dyDescent="0.35">
      <c r="A7838" t="s">
        <v>1733</v>
      </c>
      <c r="B7838" t="s">
        <v>1617</v>
      </c>
      <c r="C7838" t="s">
        <v>1514</v>
      </c>
      <c r="D7838">
        <v>3</v>
      </c>
      <c r="E7838">
        <v>278179.951061</v>
      </c>
      <c r="F7838">
        <v>1695732910.9244499</v>
      </c>
      <c r="G7838" s="1">
        <f t="shared" si="122"/>
        <v>169573.291092445</v>
      </c>
    </row>
    <row r="7839" spans="1:7" x14ac:dyDescent="0.35">
      <c r="A7839" t="s">
        <v>1544</v>
      </c>
      <c r="B7839" t="s">
        <v>1513</v>
      </c>
      <c r="C7839" t="s">
        <v>1514</v>
      </c>
      <c r="D7839">
        <v>3</v>
      </c>
      <c r="E7839">
        <v>981878.44322999998</v>
      </c>
      <c r="F7839">
        <v>11047391983.3048</v>
      </c>
      <c r="G7839" s="1">
        <f t="shared" si="122"/>
        <v>1104739.1983304799</v>
      </c>
    </row>
    <row r="7840" spans="1:7" x14ac:dyDescent="0.35">
      <c r="A7840" t="s">
        <v>1545</v>
      </c>
      <c r="B7840" t="s">
        <v>448</v>
      </c>
      <c r="C7840" t="s">
        <v>422</v>
      </c>
      <c r="D7840">
        <v>4</v>
      </c>
      <c r="E7840">
        <v>5883.8613240000004</v>
      </c>
      <c r="F7840">
        <v>562640.25772400002</v>
      </c>
      <c r="G7840" s="1">
        <f t="shared" si="122"/>
        <v>56.264025772400004</v>
      </c>
    </row>
    <row r="7841" spans="1:7" x14ac:dyDescent="0.35">
      <c r="A7841" t="s">
        <v>1545</v>
      </c>
      <c r="B7841" t="s">
        <v>448</v>
      </c>
      <c r="C7841" t="s">
        <v>422</v>
      </c>
      <c r="D7841">
        <v>4</v>
      </c>
      <c r="E7841">
        <v>796.92915300000004</v>
      </c>
      <c r="F7841">
        <v>28867.229203999999</v>
      </c>
      <c r="G7841" s="1">
        <f t="shared" si="122"/>
        <v>2.8867229204</v>
      </c>
    </row>
    <row r="7842" spans="1:7" x14ac:dyDescent="0.35">
      <c r="A7842" t="s">
        <v>1545</v>
      </c>
      <c r="B7842" t="s">
        <v>448</v>
      </c>
      <c r="C7842" t="s">
        <v>422</v>
      </c>
      <c r="D7842">
        <v>4</v>
      </c>
      <c r="E7842">
        <v>91.201182000000003</v>
      </c>
      <c r="F7842">
        <v>461.9325</v>
      </c>
      <c r="G7842" s="1">
        <f t="shared" si="122"/>
        <v>4.6193249999999998E-2</v>
      </c>
    </row>
    <row r="7843" spans="1:7" x14ac:dyDescent="0.35">
      <c r="A7843" t="s">
        <v>1545</v>
      </c>
      <c r="B7843" t="s">
        <v>448</v>
      </c>
      <c r="C7843" t="s">
        <v>422</v>
      </c>
      <c r="D7843">
        <v>4</v>
      </c>
      <c r="E7843">
        <v>4294.3197220000002</v>
      </c>
      <c r="F7843">
        <v>296543.238487</v>
      </c>
      <c r="G7843" s="1">
        <f t="shared" si="122"/>
        <v>29.654323848699999</v>
      </c>
    </row>
    <row r="7844" spans="1:7" x14ac:dyDescent="0.35">
      <c r="A7844" t="s">
        <v>1545</v>
      </c>
      <c r="B7844" t="s">
        <v>448</v>
      </c>
      <c r="C7844" t="s">
        <v>422</v>
      </c>
      <c r="D7844">
        <v>4</v>
      </c>
      <c r="E7844">
        <v>1498.05735</v>
      </c>
      <c r="F7844">
        <v>4479.617577</v>
      </c>
      <c r="G7844" s="1">
        <f t="shared" si="122"/>
        <v>0.44796175770000002</v>
      </c>
    </row>
    <row r="7845" spans="1:7" x14ac:dyDescent="0.35">
      <c r="A7845" t="s">
        <v>1545</v>
      </c>
      <c r="B7845" t="s">
        <v>448</v>
      </c>
      <c r="C7845" t="s">
        <v>422</v>
      </c>
      <c r="D7845">
        <v>4</v>
      </c>
      <c r="E7845">
        <v>77.769992999999999</v>
      </c>
      <c r="F7845">
        <v>247.553315</v>
      </c>
      <c r="G7845" s="1">
        <f t="shared" si="122"/>
        <v>2.4755331499999998E-2</v>
      </c>
    </row>
    <row r="7846" spans="1:7" x14ac:dyDescent="0.35">
      <c r="A7846" t="s">
        <v>1545</v>
      </c>
      <c r="B7846" t="s">
        <v>448</v>
      </c>
      <c r="C7846" t="s">
        <v>422</v>
      </c>
      <c r="D7846">
        <v>4</v>
      </c>
      <c r="E7846">
        <v>9160.0384450000001</v>
      </c>
      <c r="F7846">
        <v>30166.868422</v>
      </c>
      <c r="G7846" s="1">
        <f t="shared" si="122"/>
        <v>3.0166868421999999</v>
      </c>
    </row>
    <row r="7847" spans="1:7" x14ac:dyDescent="0.35">
      <c r="A7847" t="s">
        <v>1545</v>
      </c>
      <c r="B7847" t="s">
        <v>448</v>
      </c>
      <c r="C7847" t="s">
        <v>422</v>
      </c>
      <c r="D7847">
        <v>5</v>
      </c>
      <c r="E7847">
        <v>22062.545098999999</v>
      </c>
      <c r="F7847">
        <v>72408.339871999997</v>
      </c>
      <c r="G7847" s="1">
        <f t="shared" si="122"/>
        <v>7.2408339871999994</v>
      </c>
    </row>
    <row r="7848" spans="1:7" x14ac:dyDescent="0.35">
      <c r="A7848" t="s">
        <v>1545</v>
      </c>
      <c r="B7848" t="s">
        <v>448</v>
      </c>
      <c r="C7848" t="s">
        <v>422</v>
      </c>
      <c r="D7848">
        <v>4</v>
      </c>
      <c r="E7848">
        <v>180</v>
      </c>
      <c r="F7848">
        <v>1800</v>
      </c>
      <c r="G7848" s="1">
        <f t="shared" si="122"/>
        <v>0.18</v>
      </c>
    </row>
    <row r="7849" spans="1:7" x14ac:dyDescent="0.35">
      <c r="A7849" t="s">
        <v>1545</v>
      </c>
      <c r="B7849" t="s">
        <v>448</v>
      </c>
      <c r="C7849" t="s">
        <v>422</v>
      </c>
      <c r="D7849">
        <v>5</v>
      </c>
      <c r="E7849">
        <v>120</v>
      </c>
      <c r="F7849">
        <v>900</v>
      </c>
      <c r="G7849" s="1">
        <f t="shared" si="122"/>
        <v>0.09</v>
      </c>
    </row>
    <row r="7850" spans="1:7" x14ac:dyDescent="0.35">
      <c r="A7850" t="s">
        <v>1545</v>
      </c>
      <c r="B7850" t="s">
        <v>448</v>
      </c>
      <c r="C7850" t="s">
        <v>422</v>
      </c>
      <c r="D7850">
        <v>5</v>
      </c>
      <c r="E7850">
        <v>180</v>
      </c>
      <c r="F7850">
        <v>1800</v>
      </c>
      <c r="G7850" s="1">
        <f t="shared" si="122"/>
        <v>0.18</v>
      </c>
    </row>
    <row r="7851" spans="1:7" x14ac:dyDescent="0.35">
      <c r="A7851" t="s">
        <v>1545</v>
      </c>
      <c r="B7851" t="s">
        <v>448</v>
      </c>
      <c r="C7851" t="s">
        <v>422</v>
      </c>
      <c r="D7851">
        <v>5</v>
      </c>
      <c r="E7851">
        <v>120</v>
      </c>
      <c r="F7851">
        <v>900</v>
      </c>
      <c r="G7851" s="1">
        <f t="shared" si="122"/>
        <v>0.09</v>
      </c>
    </row>
    <row r="7852" spans="1:7" x14ac:dyDescent="0.35">
      <c r="A7852" t="s">
        <v>1545</v>
      </c>
      <c r="B7852" t="s">
        <v>448</v>
      </c>
      <c r="C7852" t="s">
        <v>422</v>
      </c>
      <c r="D7852">
        <v>5</v>
      </c>
      <c r="E7852">
        <v>120</v>
      </c>
      <c r="F7852">
        <v>900</v>
      </c>
      <c r="G7852" s="1">
        <f t="shared" si="122"/>
        <v>0.09</v>
      </c>
    </row>
    <row r="7853" spans="1:7" x14ac:dyDescent="0.35">
      <c r="A7853" t="s">
        <v>1545</v>
      </c>
      <c r="B7853" t="s">
        <v>448</v>
      </c>
      <c r="C7853" t="s">
        <v>422</v>
      </c>
      <c r="D7853">
        <v>4</v>
      </c>
      <c r="E7853">
        <v>20820</v>
      </c>
      <c r="F7853">
        <v>6084900</v>
      </c>
      <c r="G7853" s="1">
        <f t="shared" si="122"/>
        <v>608.49</v>
      </c>
    </row>
    <row r="7854" spans="1:7" x14ac:dyDescent="0.35">
      <c r="A7854" t="s">
        <v>1545</v>
      </c>
      <c r="B7854" t="s">
        <v>448</v>
      </c>
      <c r="C7854" t="s">
        <v>422</v>
      </c>
      <c r="D7854">
        <v>4</v>
      </c>
      <c r="E7854">
        <v>120</v>
      </c>
      <c r="F7854">
        <v>900</v>
      </c>
      <c r="G7854" s="1">
        <f t="shared" si="122"/>
        <v>0.09</v>
      </c>
    </row>
    <row r="7855" spans="1:7" x14ac:dyDescent="0.35">
      <c r="A7855" t="s">
        <v>1545</v>
      </c>
      <c r="B7855" t="s">
        <v>448</v>
      </c>
      <c r="C7855" t="s">
        <v>422</v>
      </c>
      <c r="D7855">
        <v>4</v>
      </c>
      <c r="E7855">
        <v>120</v>
      </c>
      <c r="F7855">
        <v>900</v>
      </c>
      <c r="G7855" s="1">
        <f t="shared" si="122"/>
        <v>0.09</v>
      </c>
    </row>
    <row r="7856" spans="1:7" x14ac:dyDescent="0.35">
      <c r="A7856" t="s">
        <v>1545</v>
      </c>
      <c r="B7856" t="s">
        <v>448</v>
      </c>
      <c r="C7856" t="s">
        <v>422</v>
      </c>
      <c r="D7856">
        <v>4</v>
      </c>
      <c r="E7856">
        <v>360</v>
      </c>
      <c r="F7856">
        <v>5400</v>
      </c>
      <c r="G7856" s="1">
        <f t="shared" si="122"/>
        <v>0.54</v>
      </c>
    </row>
    <row r="7857" spans="1:7" x14ac:dyDescent="0.35">
      <c r="A7857" t="s">
        <v>1545</v>
      </c>
      <c r="B7857" t="s">
        <v>448</v>
      </c>
      <c r="C7857" t="s">
        <v>422</v>
      </c>
      <c r="D7857">
        <v>4</v>
      </c>
      <c r="E7857">
        <v>360</v>
      </c>
      <c r="F7857">
        <v>5400</v>
      </c>
      <c r="G7857" s="1">
        <f t="shared" si="122"/>
        <v>0.54</v>
      </c>
    </row>
    <row r="7858" spans="1:7" x14ac:dyDescent="0.35">
      <c r="A7858" t="s">
        <v>1545</v>
      </c>
      <c r="B7858" t="s">
        <v>448</v>
      </c>
      <c r="C7858" t="s">
        <v>422</v>
      </c>
      <c r="D7858">
        <v>4</v>
      </c>
      <c r="E7858">
        <v>840</v>
      </c>
      <c r="F7858">
        <v>18000</v>
      </c>
      <c r="G7858" s="1">
        <f t="shared" si="122"/>
        <v>1.8</v>
      </c>
    </row>
    <row r="7859" spans="1:7" x14ac:dyDescent="0.35">
      <c r="A7859" t="s">
        <v>1545</v>
      </c>
      <c r="B7859" t="s">
        <v>448</v>
      </c>
      <c r="C7859" t="s">
        <v>422</v>
      </c>
      <c r="D7859">
        <v>4</v>
      </c>
      <c r="E7859">
        <v>960</v>
      </c>
      <c r="F7859">
        <v>33300</v>
      </c>
      <c r="G7859" s="1">
        <f t="shared" si="122"/>
        <v>3.33</v>
      </c>
    </row>
    <row r="7860" spans="1:7" x14ac:dyDescent="0.35">
      <c r="A7860" t="s">
        <v>1545</v>
      </c>
      <c r="B7860" t="s">
        <v>448</v>
      </c>
      <c r="C7860" t="s">
        <v>422</v>
      </c>
      <c r="D7860">
        <v>4</v>
      </c>
      <c r="E7860">
        <v>300</v>
      </c>
      <c r="F7860">
        <v>3600</v>
      </c>
      <c r="G7860" s="1">
        <f t="shared" si="122"/>
        <v>0.36</v>
      </c>
    </row>
    <row r="7861" spans="1:7" x14ac:dyDescent="0.35">
      <c r="A7861" t="s">
        <v>1545</v>
      </c>
      <c r="B7861" t="s">
        <v>448</v>
      </c>
      <c r="C7861" t="s">
        <v>422</v>
      </c>
      <c r="D7861">
        <v>4</v>
      </c>
      <c r="E7861">
        <v>1260</v>
      </c>
      <c r="F7861">
        <v>61200</v>
      </c>
      <c r="G7861" s="1">
        <f t="shared" si="122"/>
        <v>6.12</v>
      </c>
    </row>
    <row r="7862" spans="1:7" x14ac:dyDescent="0.35">
      <c r="A7862" t="s">
        <v>1545</v>
      </c>
      <c r="B7862" t="s">
        <v>448</v>
      </c>
      <c r="C7862" t="s">
        <v>422</v>
      </c>
      <c r="D7862">
        <v>4</v>
      </c>
      <c r="E7862">
        <v>120</v>
      </c>
      <c r="F7862">
        <v>900</v>
      </c>
      <c r="G7862" s="1">
        <f t="shared" si="122"/>
        <v>0.09</v>
      </c>
    </row>
    <row r="7863" spans="1:7" x14ac:dyDescent="0.35">
      <c r="A7863" t="s">
        <v>1545</v>
      </c>
      <c r="B7863" t="s">
        <v>448</v>
      </c>
      <c r="C7863" t="s">
        <v>422</v>
      </c>
      <c r="D7863">
        <v>5</v>
      </c>
      <c r="E7863">
        <v>120</v>
      </c>
      <c r="F7863">
        <v>900</v>
      </c>
      <c r="G7863" s="1">
        <f t="shared" si="122"/>
        <v>0.09</v>
      </c>
    </row>
    <row r="7864" spans="1:7" x14ac:dyDescent="0.35">
      <c r="A7864" t="s">
        <v>1545</v>
      </c>
      <c r="B7864" t="s">
        <v>448</v>
      </c>
      <c r="C7864" t="s">
        <v>422</v>
      </c>
      <c r="D7864">
        <v>5</v>
      </c>
      <c r="E7864">
        <v>120</v>
      </c>
      <c r="F7864">
        <v>900</v>
      </c>
      <c r="G7864" s="1">
        <f t="shared" si="122"/>
        <v>0.09</v>
      </c>
    </row>
    <row r="7865" spans="1:7" x14ac:dyDescent="0.35">
      <c r="A7865" t="s">
        <v>1545</v>
      </c>
      <c r="B7865" t="s">
        <v>448</v>
      </c>
      <c r="C7865" t="s">
        <v>422</v>
      </c>
      <c r="D7865">
        <v>4</v>
      </c>
      <c r="E7865">
        <v>1260</v>
      </c>
      <c r="F7865">
        <v>45000</v>
      </c>
      <c r="G7865" s="1">
        <f t="shared" si="122"/>
        <v>4.5</v>
      </c>
    </row>
    <row r="7866" spans="1:7" x14ac:dyDescent="0.35">
      <c r="A7866" t="s">
        <v>1545</v>
      </c>
      <c r="B7866" t="s">
        <v>448</v>
      </c>
      <c r="C7866" t="s">
        <v>422</v>
      </c>
      <c r="D7866">
        <v>4</v>
      </c>
      <c r="E7866">
        <v>120</v>
      </c>
      <c r="F7866">
        <v>900</v>
      </c>
      <c r="G7866" s="1">
        <f t="shared" si="122"/>
        <v>0.09</v>
      </c>
    </row>
    <row r="7867" spans="1:7" x14ac:dyDescent="0.35">
      <c r="A7867" t="s">
        <v>1545</v>
      </c>
      <c r="B7867" t="s">
        <v>448</v>
      </c>
      <c r="C7867" t="s">
        <v>422</v>
      </c>
      <c r="D7867">
        <v>4</v>
      </c>
      <c r="E7867">
        <v>720</v>
      </c>
      <c r="F7867">
        <v>14400</v>
      </c>
      <c r="G7867" s="1">
        <f t="shared" si="122"/>
        <v>1.44</v>
      </c>
    </row>
    <row r="7868" spans="1:7" x14ac:dyDescent="0.35">
      <c r="A7868" t="s">
        <v>1545</v>
      </c>
      <c r="B7868" t="s">
        <v>448</v>
      </c>
      <c r="C7868" t="s">
        <v>422</v>
      </c>
      <c r="D7868">
        <v>4</v>
      </c>
      <c r="E7868">
        <v>120</v>
      </c>
      <c r="F7868">
        <v>900</v>
      </c>
      <c r="G7868" s="1">
        <f t="shared" si="122"/>
        <v>0.09</v>
      </c>
    </row>
    <row r="7869" spans="1:7" x14ac:dyDescent="0.35">
      <c r="A7869" t="s">
        <v>1545</v>
      </c>
      <c r="B7869" t="s">
        <v>448</v>
      </c>
      <c r="C7869" t="s">
        <v>422</v>
      </c>
      <c r="D7869">
        <v>4</v>
      </c>
      <c r="E7869">
        <v>2580</v>
      </c>
      <c r="F7869">
        <v>110700</v>
      </c>
      <c r="G7869" s="1">
        <f t="shared" si="122"/>
        <v>11.07</v>
      </c>
    </row>
    <row r="7870" spans="1:7" x14ac:dyDescent="0.35">
      <c r="A7870" t="s">
        <v>1545</v>
      </c>
      <c r="B7870" t="s">
        <v>448</v>
      </c>
      <c r="C7870" t="s">
        <v>422</v>
      </c>
      <c r="D7870">
        <v>4</v>
      </c>
      <c r="E7870">
        <v>171837.29484399999</v>
      </c>
      <c r="F7870">
        <v>66333032.739511997</v>
      </c>
      <c r="G7870" s="1">
        <f t="shared" si="122"/>
        <v>6633.3032739512</v>
      </c>
    </row>
    <row r="7871" spans="1:7" x14ac:dyDescent="0.35">
      <c r="A7871" t="s">
        <v>1545</v>
      </c>
      <c r="B7871" t="s">
        <v>448</v>
      </c>
      <c r="C7871" t="s">
        <v>422</v>
      </c>
      <c r="D7871">
        <v>4</v>
      </c>
      <c r="E7871">
        <v>48059.194114999998</v>
      </c>
      <c r="F7871">
        <v>15430792.813491</v>
      </c>
      <c r="G7871" s="1">
        <f t="shared" si="122"/>
        <v>1543.0792813491</v>
      </c>
    </row>
    <row r="7872" spans="1:7" x14ac:dyDescent="0.35">
      <c r="A7872" t="s">
        <v>1545</v>
      </c>
      <c r="B7872" t="s">
        <v>448</v>
      </c>
      <c r="C7872" t="s">
        <v>422</v>
      </c>
      <c r="D7872">
        <v>5</v>
      </c>
      <c r="E7872">
        <v>311339.54173599998</v>
      </c>
      <c r="F7872">
        <v>576327351.55341005</v>
      </c>
      <c r="G7872" s="1">
        <f t="shared" si="122"/>
        <v>57632.735155341004</v>
      </c>
    </row>
    <row r="7873" spans="1:7" x14ac:dyDescent="0.35">
      <c r="A7873" t="s">
        <v>1513</v>
      </c>
      <c r="B7873" t="s">
        <v>1513</v>
      </c>
      <c r="C7873" t="s">
        <v>1514</v>
      </c>
      <c r="D7873">
        <v>6</v>
      </c>
      <c r="E7873">
        <v>369849.05806200003</v>
      </c>
      <c r="F7873">
        <v>1785777651.4944899</v>
      </c>
      <c r="G7873" s="1">
        <f t="shared" si="122"/>
        <v>178577.765149449</v>
      </c>
    </row>
    <row r="7874" spans="1:7" x14ac:dyDescent="0.35">
      <c r="A7874" t="s">
        <v>1513</v>
      </c>
      <c r="B7874" t="s">
        <v>1513</v>
      </c>
      <c r="C7874" t="s">
        <v>1514</v>
      </c>
      <c r="D7874">
        <v>3</v>
      </c>
      <c r="E7874">
        <v>322641.80201599997</v>
      </c>
      <c r="F7874">
        <v>1287204096.6069701</v>
      </c>
      <c r="G7874" s="1">
        <f t="shared" si="122"/>
        <v>128720.40966069701</v>
      </c>
    </row>
    <row r="7875" spans="1:7" x14ac:dyDescent="0.35">
      <c r="A7875" t="s">
        <v>1734</v>
      </c>
      <c r="B7875" t="s">
        <v>1605</v>
      </c>
      <c r="C7875" t="s">
        <v>1514</v>
      </c>
      <c r="D7875">
        <v>5</v>
      </c>
      <c r="E7875">
        <v>10980</v>
      </c>
      <c r="F7875">
        <v>510300</v>
      </c>
      <c r="G7875" s="1">
        <f t="shared" ref="G7875:G7938" si="123">+F7875/10000</f>
        <v>51.03</v>
      </c>
    </row>
    <row r="7876" spans="1:7" x14ac:dyDescent="0.35">
      <c r="A7876" t="s">
        <v>1734</v>
      </c>
      <c r="B7876" t="s">
        <v>1605</v>
      </c>
      <c r="C7876" t="s">
        <v>1514</v>
      </c>
      <c r="D7876">
        <v>5</v>
      </c>
      <c r="E7876">
        <v>120</v>
      </c>
      <c r="F7876">
        <v>900</v>
      </c>
      <c r="G7876" s="1">
        <f t="shared" si="123"/>
        <v>0.09</v>
      </c>
    </row>
    <row r="7877" spans="1:7" x14ac:dyDescent="0.35">
      <c r="A7877" t="s">
        <v>1734</v>
      </c>
      <c r="B7877" t="s">
        <v>1605</v>
      </c>
      <c r="C7877" t="s">
        <v>1514</v>
      </c>
      <c r="D7877">
        <v>5</v>
      </c>
      <c r="E7877">
        <v>14160</v>
      </c>
      <c r="F7877">
        <v>1109700</v>
      </c>
      <c r="G7877" s="1">
        <f t="shared" si="123"/>
        <v>110.97</v>
      </c>
    </row>
    <row r="7878" spans="1:7" x14ac:dyDescent="0.35">
      <c r="A7878" t="s">
        <v>1734</v>
      </c>
      <c r="B7878" t="s">
        <v>1605</v>
      </c>
      <c r="C7878" t="s">
        <v>1514</v>
      </c>
      <c r="D7878">
        <v>5</v>
      </c>
      <c r="E7878">
        <v>3300</v>
      </c>
      <c r="F7878">
        <v>143100</v>
      </c>
      <c r="G7878" s="1">
        <f t="shared" si="123"/>
        <v>14.31</v>
      </c>
    </row>
    <row r="7879" spans="1:7" x14ac:dyDescent="0.35">
      <c r="A7879" t="s">
        <v>1734</v>
      </c>
      <c r="B7879" t="s">
        <v>1605</v>
      </c>
      <c r="C7879" t="s">
        <v>1514</v>
      </c>
      <c r="D7879">
        <v>5</v>
      </c>
      <c r="E7879">
        <v>300</v>
      </c>
      <c r="F7879">
        <v>3600</v>
      </c>
      <c r="G7879" s="1">
        <f t="shared" si="123"/>
        <v>0.36</v>
      </c>
    </row>
    <row r="7880" spans="1:7" x14ac:dyDescent="0.35">
      <c r="A7880" t="s">
        <v>1734</v>
      </c>
      <c r="B7880" t="s">
        <v>1605</v>
      </c>
      <c r="C7880" t="s">
        <v>1514</v>
      </c>
      <c r="D7880">
        <v>5</v>
      </c>
      <c r="E7880">
        <v>300</v>
      </c>
      <c r="F7880">
        <v>3600</v>
      </c>
      <c r="G7880" s="1">
        <f t="shared" si="123"/>
        <v>0.36</v>
      </c>
    </row>
    <row r="7881" spans="1:7" x14ac:dyDescent="0.35">
      <c r="A7881" t="s">
        <v>1734</v>
      </c>
      <c r="B7881" t="s">
        <v>1605</v>
      </c>
      <c r="C7881" t="s">
        <v>1514</v>
      </c>
      <c r="D7881">
        <v>5</v>
      </c>
      <c r="E7881">
        <v>7860</v>
      </c>
      <c r="F7881">
        <v>707400</v>
      </c>
      <c r="G7881" s="1">
        <f t="shared" si="123"/>
        <v>70.739999999999995</v>
      </c>
    </row>
    <row r="7882" spans="1:7" x14ac:dyDescent="0.35">
      <c r="A7882" t="s">
        <v>1734</v>
      </c>
      <c r="B7882" t="s">
        <v>1605</v>
      </c>
      <c r="C7882" t="s">
        <v>1514</v>
      </c>
      <c r="D7882">
        <v>5</v>
      </c>
      <c r="E7882">
        <v>3000</v>
      </c>
      <c r="F7882">
        <v>180000</v>
      </c>
      <c r="G7882" s="1">
        <f t="shared" si="123"/>
        <v>18</v>
      </c>
    </row>
    <row r="7883" spans="1:7" x14ac:dyDescent="0.35">
      <c r="A7883" t="s">
        <v>1734</v>
      </c>
      <c r="B7883" t="s">
        <v>1605</v>
      </c>
      <c r="C7883" t="s">
        <v>1514</v>
      </c>
      <c r="D7883">
        <v>5</v>
      </c>
      <c r="E7883">
        <v>360</v>
      </c>
      <c r="F7883">
        <v>4500</v>
      </c>
      <c r="G7883" s="1">
        <f t="shared" si="123"/>
        <v>0.45</v>
      </c>
    </row>
    <row r="7884" spans="1:7" x14ac:dyDescent="0.35">
      <c r="A7884" t="s">
        <v>1734</v>
      </c>
      <c r="B7884" t="s">
        <v>1605</v>
      </c>
      <c r="C7884" t="s">
        <v>1514</v>
      </c>
      <c r="D7884">
        <v>4</v>
      </c>
      <c r="E7884">
        <v>1500</v>
      </c>
      <c r="F7884">
        <v>51300</v>
      </c>
      <c r="G7884" s="1">
        <f t="shared" si="123"/>
        <v>5.13</v>
      </c>
    </row>
    <row r="7885" spans="1:7" x14ac:dyDescent="0.35">
      <c r="A7885" t="s">
        <v>1734</v>
      </c>
      <c r="B7885" t="s">
        <v>1605</v>
      </c>
      <c r="C7885" t="s">
        <v>1514</v>
      </c>
      <c r="D7885">
        <v>3</v>
      </c>
      <c r="E7885">
        <v>111182.79182499999</v>
      </c>
      <c r="F7885">
        <v>238973015.78053901</v>
      </c>
      <c r="G7885" s="1">
        <f t="shared" si="123"/>
        <v>23897.301578053899</v>
      </c>
    </row>
    <row r="7886" spans="1:7" x14ac:dyDescent="0.35">
      <c r="A7886" t="s">
        <v>1734</v>
      </c>
      <c r="B7886" t="s">
        <v>1605</v>
      </c>
      <c r="C7886" t="s">
        <v>1514</v>
      </c>
      <c r="D7886">
        <v>5</v>
      </c>
      <c r="E7886">
        <v>4500</v>
      </c>
      <c r="F7886">
        <v>290700</v>
      </c>
      <c r="G7886" s="1">
        <f t="shared" si="123"/>
        <v>29.07</v>
      </c>
    </row>
    <row r="7887" spans="1:7" x14ac:dyDescent="0.35">
      <c r="A7887" t="s">
        <v>1734</v>
      </c>
      <c r="B7887" t="s">
        <v>1605</v>
      </c>
      <c r="C7887" t="s">
        <v>1514</v>
      </c>
      <c r="D7887">
        <v>5</v>
      </c>
      <c r="E7887">
        <v>120</v>
      </c>
      <c r="F7887">
        <v>900</v>
      </c>
      <c r="G7887" s="1">
        <f t="shared" si="123"/>
        <v>0.09</v>
      </c>
    </row>
    <row r="7888" spans="1:7" x14ac:dyDescent="0.35">
      <c r="A7888" t="s">
        <v>1734</v>
      </c>
      <c r="B7888" t="s">
        <v>1605</v>
      </c>
      <c r="C7888" t="s">
        <v>1514</v>
      </c>
      <c r="D7888">
        <v>5</v>
      </c>
      <c r="E7888">
        <v>5040</v>
      </c>
      <c r="F7888">
        <v>227700</v>
      </c>
      <c r="G7888" s="1">
        <f t="shared" si="123"/>
        <v>22.77</v>
      </c>
    </row>
    <row r="7889" spans="1:7" x14ac:dyDescent="0.35">
      <c r="A7889" t="s">
        <v>1734</v>
      </c>
      <c r="B7889" t="s">
        <v>1605</v>
      </c>
      <c r="C7889" t="s">
        <v>1514</v>
      </c>
      <c r="D7889">
        <v>5</v>
      </c>
      <c r="E7889">
        <v>2100</v>
      </c>
      <c r="F7889">
        <v>117900</v>
      </c>
      <c r="G7889" s="1">
        <f t="shared" si="123"/>
        <v>11.79</v>
      </c>
    </row>
    <row r="7890" spans="1:7" x14ac:dyDescent="0.35">
      <c r="A7890" t="s">
        <v>1734</v>
      </c>
      <c r="B7890" t="s">
        <v>1605</v>
      </c>
      <c r="C7890" t="s">
        <v>1514</v>
      </c>
      <c r="D7890">
        <v>5</v>
      </c>
      <c r="E7890">
        <v>3240</v>
      </c>
      <c r="F7890">
        <v>205200</v>
      </c>
      <c r="G7890" s="1">
        <f t="shared" si="123"/>
        <v>20.52</v>
      </c>
    </row>
    <row r="7891" spans="1:7" x14ac:dyDescent="0.35">
      <c r="A7891" t="s">
        <v>1734</v>
      </c>
      <c r="B7891" t="s">
        <v>1605</v>
      </c>
      <c r="C7891" t="s">
        <v>1514</v>
      </c>
      <c r="D7891">
        <v>3</v>
      </c>
      <c r="E7891">
        <v>180</v>
      </c>
      <c r="F7891">
        <v>1800</v>
      </c>
      <c r="G7891" s="1">
        <f t="shared" si="123"/>
        <v>0.18</v>
      </c>
    </row>
    <row r="7892" spans="1:7" x14ac:dyDescent="0.35">
      <c r="A7892" t="s">
        <v>1734</v>
      </c>
      <c r="B7892" t="s">
        <v>1605</v>
      </c>
      <c r="C7892" t="s">
        <v>1514</v>
      </c>
      <c r="D7892">
        <v>5</v>
      </c>
      <c r="E7892">
        <v>1260</v>
      </c>
      <c r="F7892">
        <v>35100</v>
      </c>
      <c r="G7892" s="1">
        <f t="shared" si="123"/>
        <v>3.51</v>
      </c>
    </row>
    <row r="7893" spans="1:7" x14ac:dyDescent="0.35">
      <c r="A7893" t="s">
        <v>1734</v>
      </c>
      <c r="B7893" t="s">
        <v>1605</v>
      </c>
      <c r="C7893" t="s">
        <v>1514</v>
      </c>
      <c r="D7893">
        <v>5</v>
      </c>
      <c r="E7893">
        <v>2580</v>
      </c>
      <c r="F7893">
        <v>43200</v>
      </c>
      <c r="G7893" s="1">
        <f t="shared" si="123"/>
        <v>4.32</v>
      </c>
    </row>
    <row r="7894" spans="1:7" x14ac:dyDescent="0.35">
      <c r="A7894" t="s">
        <v>1734</v>
      </c>
      <c r="B7894" t="s">
        <v>1605</v>
      </c>
      <c r="C7894" t="s">
        <v>1514</v>
      </c>
      <c r="D7894">
        <v>4</v>
      </c>
      <c r="E7894">
        <v>180</v>
      </c>
      <c r="F7894">
        <v>1800</v>
      </c>
      <c r="G7894" s="1">
        <f t="shared" si="123"/>
        <v>0.18</v>
      </c>
    </row>
    <row r="7895" spans="1:7" x14ac:dyDescent="0.35">
      <c r="A7895" t="s">
        <v>1734</v>
      </c>
      <c r="B7895" t="s">
        <v>1605</v>
      </c>
      <c r="C7895" t="s">
        <v>1514</v>
      </c>
      <c r="D7895">
        <v>4</v>
      </c>
      <c r="E7895">
        <v>180</v>
      </c>
      <c r="F7895">
        <v>1800</v>
      </c>
      <c r="G7895" s="1">
        <f t="shared" si="123"/>
        <v>0.18</v>
      </c>
    </row>
    <row r="7896" spans="1:7" x14ac:dyDescent="0.35">
      <c r="A7896" t="s">
        <v>1734</v>
      </c>
      <c r="B7896" t="s">
        <v>1605</v>
      </c>
      <c r="C7896" t="s">
        <v>1514</v>
      </c>
      <c r="D7896">
        <v>5</v>
      </c>
      <c r="E7896">
        <v>15360</v>
      </c>
      <c r="F7896">
        <v>1560600</v>
      </c>
      <c r="G7896" s="1">
        <f t="shared" si="123"/>
        <v>156.06</v>
      </c>
    </row>
    <row r="7897" spans="1:7" x14ac:dyDescent="0.35">
      <c r="A7897" t="s">
        <v>1734</v>
      </c>
      <c r="B7897" t="s">
        <v>1605</v>
      </c>
      <c r="C7897" t="s">
        <v>1514</v>
      </c>
      <c r="D7897">
        <v>5</v>
      </c>
      <c r="E7897">
        <v>12660</v>
      </c>
      <c r="F7897">
        <v>985500</v>
      </c>
      <c r="G7897" s="1">
        <f t="shared" si="123"/>
        <v>98.55</v>
      </c>
    </row>
    <row r="7898" spans="1:7" x14ac:dyDescent="0.35">
      <c r="A7898" t="s">
        <v>1734</v>
      </c>
      <c r="B7898" t="s">
        <v>1605</v>
      </c>
      <c r="C7898" t="s">
        <v>1514</v>
      </c>
      <c r="D7898">
        <v>3</v>
      </c>
      <c r="E7898">
        <v>120</v>
      </c>
      <c r="F7898">
        <v>900</v>
      </c>
      <c r="G7898" s="1">
        <f t="shared" si="123"/>
        <v>0.09</v>
      </c>
    </row>
    <row r="7899" spans="1:7" x14ac:dyDescent="0.35">
      <c r="A7899" t="s">
        <v>1734</v>
      </c>
      <c r="B7899" t="s">
        <v>1605</v>
      </c>
      <c r="C7899" t="s">
        <v>1514</v>
      </c>
      <c r="D7899">
        <v>3</v>
      </c>
      <c r="E7899">
        <v>120</v>
      </c>
      <c r="F7899">
        <v>900</v>
      </c>
      <c r="G7899" s="1">
        <f t="shared" si="123"/>
        <v>0.09</v>
      </c>
    </row>
    <row r="7900" spans="1:7" x14ac:dyDescent="0.35">
      <c r="A7900" t="s">
        <v>1734</v>
      </c>
      <c r="B7900" t="s">
        <v>1605</v>
      </c>
      <c r="C7900" t="s">
        <v>1514</v>
      </c>
      <c r="D7900">
        <v>4</v>
      </c>
      <c r="E7900">
        <v>27900</v>
      </c>
      <c r="F7900">
        <v>9018000</v>
      </c>
      <c r="G7900" s="1">
        <f t="shared" si="123"/>
        <v>901.8</v>
      </c>
    </row>
    <row r="7901" spans="1:7" x14ac:dyDescent="0.35">
      <c r="A7901" t="s">
        <v>1734</v>
      </c>
      <c r="B7901" t="s">
        <v>1605</v>
      </c>
      <c r="C7901" t="s">
        <v>1514</v>
      </c>
      <c r="D7901">
        <v>6</v>
      </c>
      <c r="E7901">
        <v>120</v>
      </c>
      <c r="F7901">
        <v>900</v>
      </c>
      <c r="G7901" s="1">
        <f t="shared" si="123"/>
        <v>0.09</v>
      </c>
    </row>
    <row r="7902" spans="1:7" x14ac:dyDescent="0.35">
      <c r="A7902" t="s">
        <v>1734</v>
      </c>
      <c r="B7902" t="s">
        <v>1605</v>
      </c>
      <c r="C7902" t="s">
        <v>1514</v>
      </c>
      <c r="D7902">
        <v>5</v>
      </c>
      <c r="E7902">
        <v>13020</v>
      </c>
      <c r="F7902">
        <v>756900</v>
      </c>
      <c r="G7902" s="1">
        <f t="shared" si="123"/>
        <v>75.69</v>
      </c>
    </row>
    <row r="7903" spans="1:7" x14ac:dyDescent="0.35">
      <c r="A7903" t="s">
        <v>1734</v>
      </c>
      <c r="B7903" t="s">
        <v>1605</v>
      </c>
      <c r="C7903" t="s">
        <v>1514</v>
      </c>
      <c r="D7903">
        <v>5</v>
      </c>
      <c r="E7903">
        <v>52500</v>
      </c>
      <c r="F7903">
        <v>72494100</v>
      </c>
      <c r="G7903" s="1">
        <f t="shared" si="123"/>
        <v>7249.41</v>
      </c>
    </row>
    <row r="7904" spans="1:7" x14ac:dyDescent="0.35">
      <c r="A7904" t="s">
        <v>1734</v>
      </c>
      <c r="B7904" t="s">
        <v>1605</v>
      </c>
      <c r="C7904" t="s">
        <v>1514</v>
      </c>
      <c r="D7904">
        <v>4</v>
      </c>
      <c r="E7904">
        <v>960</v>
      </c>
      <c r="F7904">
        <v>32400</v>
      </c>
      <c r="G7904" s="1">
        <f t="shared" si="123"/>
        <v>3.24</v>
      </c>
    </row>
    <row r="7905" spans="1:7" x14ac:dyDescent="0.35">
      <c r="A7905" t="s">
        <v>1734</v>
      </c>
      <c r="B7905" t="s">
        <v>1605</v>
      </c>
      <c r="C7905" t="s">
        <v>1514</v>
      </c>
      <c r="D7905">
        <v>4</v>
      </c>
      <c r="E7905">
        <v>240</v>
      </c>
      <c r="F7905">
        <v>2700</v>
      </c>
      <c r="G7905" s="1">
        <f t="shared" si="123"/>
        <v>0.27</v>
      </c>
    </row>
    <row r="7906" spans="1:7" x14ac:dyDescent="0.35">
      <c r="A7906" t="s">
        <v>1734</v>
      </c>
      <c r="B7906" t="s">
        <v>1605</v>
      </c>
      <c r="C7906" t="s">
        <v>1514</v>
      </c>
      <c r="D7906">
        <v>4</v>
      </c>
      <c r="E7906">
        <v>300</v>
      </c>
      <c r="F7906">
        <v>3600</v>
      </c>
      <c r="G7906" s="1">
        <f t="shared" si="123"/>
        <v>0.36</v>
      </c>
    </row>
    <row r="7907" spans="1:7" x14ac:dyDescent="0.35">
      <c r="A7907" t="s">
        <v>1734</v>
      </c>
      <c r="B7907" t="s">
        <v>1605</v>
      </c>
      <c r="C7907" t="s">
        <v>1514</v>
      </c>
      <c r="D7907">
        <v>5</v>
      </c>
      <c r="E7907">
        <v>32400</v>
      </c>
      <c r="F7907">
        <v>50266800</v>
      </c>
      <c r="G7907" s="1">
        <f t="shared" si="123"/>
        <v>5026.68</v>
      </c>
    </row>
    <row r="7908" spans="1:7" x14ac:dyDescent="0.35">
      <c r="A7908" t="s">
        <v>1734</v>
      </c>
      <c r="B7908" t="s">
        <v>1605</v>
      </c>
      <c r="C7908" t="s">
        <v>1514</v>
      </c>
      <c r="D7908">
        <v>5</v>
      </c>
      <c r="E7908">
        <v>77760</v>
      </c>
      <c r="F7908">
        <v>177219000</v>
      </c>
      <c r="G7908" s="1">
        <f t="shared" si="123"/>
        <v>17721.900000000001</v>
      </c>
    </row>
    <row r="7909" spans="1:7" x14ac:dyDescent="0.35">
      <c r="A7909" t="s">
        <v>1734</v>
      </c>
      <c r="B7909" t="s">
        <v>1605</v>
      </c>
      <c r="C7909" t="s">
        <v>1514</v>
      </c>
      <c r="D7909">
        <v>5</v>
      </c>
      <c r="E7909">
        <v>9960</v>
      </c>
      <c r="F7909">
        <v>695700</v>
      </c>
      <c r="G7909" s="1">
        <f t="shared" si="123"/>
        <v>69.569999999999993</v>
      </c>
    </row>
    <row r="7910" spans="1:7" x14ac:dyDescent="0.35">
      <c r="A7910" t="s">
        <v>1734</v>
      </c>
      <c r="B7910" t="s">
        <v>1605</v>
      </c>
      <c r="C7910" t="s">
        <v>1514</v>
      </c>
      <c r="D7910">
        <v>5</v>
      </c>
      <c r="E7910">
        <v>25143.550245999999</v>
      </c>
      <c r="F7910">
        <v>27354015.202849999</v>
      </c>
      <c r="G7910" s="1">
        <f t="shared" si="123"/>
        <v>2735.4015202850001</v>
      </c>
    </row>
    <row r="7911" spans="1:7" x14ac:dyDescent="0.35">
      <c r="A7911" t="s">
        <v>1734</v>
      </c>
      <c r="B7911" t="s">
        <v>1605</v>
      </c>
      <c r="C7911" t="s">
        <v>1514</v>
      </c>
      <c r="D7911">
        <v>5</v>
      </c>
      <c r="E7911">
        <v>54852.40481</v>
      </c>
      <c r="F7911">
        <v>39315011.260651998</v>
      </c>
      <c r="G7911" s="1">
        <f t="shared" si="123"/>
        <v>3931.5011260652</v>
      </c>
    </row>
    <row r="7912" spans="1:7" x14ac:dyDescent="0.35">
      <c r="A7912" t="s">
        <v>1734</v>
      </c>
      <c r="B7912" t="s">
        <v>1605</v>
      </c>
      <c r="C7912" t="s">
        <v>1514</v>
      </c>
      <c r="D7912">
        <v>4</v>
      </c>
      <c r="E7912">
        <v>483191.917556</v>
      </c>
      <c r="F7912">
        <v>1306685608.3805301</v>
      </c>
      <c r="G7912" s="1">
        <f t="shared" si="123"/>
        <v>130668.56083805302</v>
      </c>
    </row>
    <row r="7913" spans="1:7" x14ac:dyDescent="0.35">
      <c r="A7913" t="s">
        <v>1734</v>
      </c>
      <c r="B7913" t="s">
        <v>1605</v>
      </c>
      <c r="C7913" t="s">
        <v>1514</v>
      </c>
      <c r="D7913">
        <v>6</v>
      </c>
      <c r="E7913">
        <v>440090.67989500001</v>
      </c>
      <c r="F7913">
        <v>1756329033.84181</v>
      </c>
      <c r="G7913" s="1">
        <f t="shared" si="123"/>
        <v>175632.903384181</v>
      </c>
    </row>
    <row r="7914" spans="1:7" x14ac:dyDescent="0.35">
      <c r="A7914" t="s">
        <v>1734</v>
      </c>
      <c r="B7914" t="s">
        <v>1605</v>
      </c>
      <c r="C7914" t="s">
        <v>1514</v>
      </c>
      <c r="D7914">
        <v>3</v>
      </c>
      <c r="E7914">
        <v>369146.91802400001</v>
      </c>
      <c r="F7914">
        <v>1402349208.8928299</v>
      </c>
      <c r="G7914" s="1">
        <f t="shared" si="123"/>
        <v>140234.92088928298</v>
      </c>
    </row>
    <row r="7915" spans="1:7" x14ac:dyDescent="0.35">
      <c r="A7915" t="s">
        <v>1734</v>
      </c>
      <c r="B7915" t="s">
        <v>1605</v>
      </c>
      <c r="C7915" t="s">
        <v>1514</v>
      </c>
      <c r="D7915">
        <v>5</v>
      </c>
      <c r="E7915">
        <v>10109.752441000001</v>
      </c>
      <c r="F7915">
        <v>32913.571818999997</v>
      </c>
      <c r="G7915" s="1">
        <f t="shared" si="123"/>
        <v>3.2913571818999996</v>
      </c>
    </row>
    <row r="7916" spans="1:7" x14ac:dyDescent="0.35">
      <c r="A7916" t="s">
        <v>1734</v>
      </c>
      <c r="B7916" t="s">
        <v>1605</v>
      </c>
      <c r="C7916" t="s">
        <v>1514</v>
      </c>
      <c r="D7916">
        <v>4</v>
      </c>
      <c r="E7916">
        <v>16618.495890999999</v>
      </c>
      <c r="F7916">
        <v>55302.211240999997</v>
      </c>
      <c r="G7916" s="1">
        <f t="shared" si="123"/>
        <v>5.5302211240999997</v>
      </c>
    </row>
    <row r="7917" spans="1:7" x14ac:dyDescent="0.35">
      <c r="A7917" t="s">
        <v>1554</v>
      </c>
      <c r="B7917" t="s">
        <v>439</v>
      </c>
      <c r="C7917" t="s">
        <v>435</v>
      </c>
      <c r="D7917">
        <v>4</v>
      </c>
      <c r="E7917">
        <v>1179.767724</v>
      </c>
      <c r="F7917">
        <v>3459.7422759999999</v>
      </c>
      <c r="G7917" s="1">
        <f t="shared" si="123"/>
        <v>0.34597422760000002</v>
      </c>
    </row>
    <row r="7918" spans="1:7" x14ac:dyDescent="0.35">
      <c r="A7918" t="s">
        <v>1554</v>
      </c>
      <c r="B7918" t="s">
        <v>439</v>
      </c>
      <c r="C7918" t="s">
        <v>435</v>
      </c>
      <c r="D7918">
        <v>4</v>
      </c>
      <c r="E7918">
        <v>281.13075300000003</v>
      </c>
      <c r="F7918">
        <v>832.77079600000002</v>
      </c>
      <c r="G7918" s="1">
        <f t="shared" si="123"/>
        <v>8.3277079599999998E-2</v>
      </c>
    </row>
    <row r="7919" spans="1:7" x14ac:dyDescent="0.35">
      <c r="A7919" t="s">
        <v>1554</v>
      </c>
      <c r="B7919" t="s">
        <v>439</v>
      </c>
      <c r="C7919" t="s">
        <v>435</v>
      </c>
      <c r="D7919">
        <v>4</v>
      </c>
      <c r="E7919">
        <v>89.610181999999995</v>
      </c>
      <c r="F7919">
        <v>438.0675</v>
      </c>
      <c r="G7919" s="1">
        <f t="shared" si="123"/>
        <v>4.3806749999999998E-2</v>
      </c>
    </row>
    <row r="7920" spans="1:7" x14ac:dyDescent="0.35">
      <c r="A7920" t="s">
        <v>1554</v>
      </c>
      <c r="B7920" t="s">
        <v>439</v>
      </c>
      <c r="C7920" t="s">
        <v>435</v>
      </c>
      <c r="D7920">
        <v>4</v>
      </c>
      <c r="E7920">
        <v>2274.8391219999999</v>
      </c>
      <c r="F7920">
        <v>6756.7615130000004</v>
      </c>
      <c r="G7920" s="1">
        <f t="shared" si="123"/>
        <v>0.67567615130000003</v>
      </c>
    </row>
    <row r="7921" spans="1:7" x14ac:dyDescent="0.35">
      <c r="A7921" t="s">
        <v>1554</v>
      </c>
      <c r="B7921" t="s">
        <v>439</v>
      </c>
      <c r="C7921" t="s">
        <v>435</v>
      </c>
      <c r="D7921">
        <v>5</v>
      </c>
      <c r="E7921">
        <v>120</v>
      </c>
      <c r="F7921">
        <v>900</v>
      </c>
      <c r="G7921" s="1">
        <f t="shared" si="123"/>
        <v>0.09</v>
      </c>
    </row>
    <row r="7922" spans="1:7" x14ac:dyDescent="0.35">
      <c r="A7922" t="s">
        <v>1554</v>
      </c>
      <c r="B7922" t="s">
        <v>439</v>
      </c>
      <c r="C7922" t="s">
        <v>435</v>
      </c>
      <c r="D7922">
        <v>4</v>
      </c>
      <c r="E7922">
        <v>93.488288999999995</v>
      </c>
      <c r="F7922">
        <v>385.36649999999997</v>
      </c>
      <c r="G7922" s="1">
        <f t="shared" si="123"/>
        <v>3.8536649999999999E-2</v>
      </c>
    </row>
    <row r="7923" spans="1:7" x14ac:dyDescent="0.35">
      <c r="A7923" t="s">
        <v>1554</v>
      </c>
      <c r="B7923" t="s">
        <v>439</v>
      </c>
      <c r="C7923" t="s">
        <v>435</v>
      </c>
      <c r="D7923">
        <v>5</v>
      </c>
      <c r="E7923">
        <v>99.790614000000005</v>
      </c>
      <c r="F7923">
        <v>580.87049999999999</v>
      </c>
      <c r="G7923" s="1">
        <f t="shared" si="123"/>
        <v>5.8087050000000001E-2</v>
      </c>
    </row>
    <row r="7924" spans="1:7" x14ac:dyDescent="0.35">
      <c r="A7924" t="s">
        <v>1554</v>
      </c>
      <c r="B7924" t="s">
        <v>439</v>
      </c>
      <c r="C7924" t="s">
        <v>435</v>
      </c>
      <c r="D7924">
        <v>5</v>
      </c>
      <c r="E7924">
        <v>93.834585000000004</v>
      </c>
      <c r="F7924">
        <v>478.44150000000002</v>
      </c>
      <c r="G7924" s="1">
        <f t="shared" si="123"/>
        <v>4.7844150000000002E-2</v>
      </c>
    </row>
    <row r="7925" spans="1:7" x14ac:dyDescent="0.35">
      <c r="A7925" t="s">
        <v>1554</v>
      </c>
      <c r="B7925" t="s">
        <v>439</v>
      </c>
      <c r="C7925" t="s">
        <v>435</v>
      </c>
      <c r="D7925">
        <v>4</v>
      </c>
      <c r="E7925">
        <v>180</v>
      </c>
      <c r="F7925">
        <v>1800</v>
      </c>
      <c r="G7925" s="1">
        <f t="shared" si="123"/>
        <v>0.18</v>
      </c>
    </row>
    <row r="7926" spans="1:7" x14ac:dyDescent="0.35">
      <c r="A7926" t="s">
        <v>1554</v>
      </c>
      <c r="B7926" t="s">
        <v>439</v>
      </c>
      <c r="C7926" t="s">
        <v>435</v>
      </c>
      <c r="D7926">
        <v>5</v>
      </c>
      <c r="E7926">
        <v>180</v>
      </c>
      <c r="F7926">
        <v>1800</v>
      </c>
      <c r="G7926" s="1">
        <f t="shared" si="123"/>
        <v>0.18</v>
      </c>
    </row>
    <row r="7927" spans="1:7" x14ac:dyDescent="0.35">
      <c r="A7927" t="s">
        <v>1554</v>
      </c>
      <c r="B7927" t="s">
        <v>439</v>
      </c>
      <c r="C7927" t="s">
        <v>435</v>
      </c>
      <c r="D7927">
        <v>5</v>
      </c>
      <c r="E7927">
        <v>120</v>
      </c>
      <c r="F7927">
        <v>900</v>
      </c>
      <c r="G7927" s="1">
        <f t="shared" si="123"/>
        <v>0.09</v>
      </c>
    </row>
    <row r="7928" spans="1:7" x14ac:dyDescent="0.35">
      <c r="A7928" t="s">
        <v>1554</v>
      </c>
      <c r="B7928" t="s">
        <v>439</v>
      </c>
      <c r="C7928" t="s">
        <v>435</v>
      </c>
      <c r="D7928">
        <v>5</v>
      </c>
      <c r="E7928">
        <v>120</v>
      </c>
      <c r="F7928">
        <v>900</v>
      </c>
      <c r="G7928" s="1">
        <f t="shared" si="123"/>
        <v>0.09</v>
      </c>
    </row>
    <row r="7929" spans="1:7" x14ac:dyDescent="0.35">
      <c r="A7929" t="s">
        <v>1554</v>
      </c>
      <c r="B7929" t="s">
        <v>439</v>
      </c>
      <c r="C7929" t="s">
        <v>435</v>
      </c>
      <c r="D7929">
        <v>5</v>
      </c>
      <c r="E7929">
        <v>120</v>
      </c>
      <c r="F7929">
        <v>900</v>
      </c>
      <c r="G7929" s="1">
        <f t="shared" si="123"/>
        <v>0.09</v>
      </c>
    </row>
    <row r="7930" spans="1:7" x14ac:dyDescent="0.35">
      <c r="A7930" t="s">
        <v>1554</v>
      </c>
      <c r="B7930" t="s">
        <v>439</v>
      </c>
      <c r="C7930" t="s">
        <v>435</v>
      </c>
      <c r="D7930">
        <v>5</v>
      </c>
      <c r="E7930">
        <v>36514.674794999999</v>
      </c>
      <c r="F7930">
        <v>6572988.9484479995</v>
      </c>
      <c r="G7930" s="1">
        <f t="shared" si="123"/>
        <v>657.29889484479997</v>
      </c>
    </row>
    <row r="7931" spans="1:7" x14ac:dyDescent="0.35">
      <c r="A7931" t="s">
        <v>1554</v>
      </c>
      <c r="B7931" t="s">
        <v>439</v>
      </c>
      <c r="C7931" t="s">
        <v>435</v>
      </c>
      <c r="D7931">
        <v>5</v>
      </c>
      <c r="E7931">
        <v>6000</v>
      </c>
      <c r="F7931">
        <v>990900</v>
      </c>
      <c r="G7931" s="1">
        <f t="shared" si="123"/>
        <v>99.09</v>
      </c>
    </row>
    <row r="7932" spans="1:7" x14ac:dyDescent="0.35">
      <c r="A7932" t="s">
        <v>1554</v>
      </c>
      <c r="B7932" t="s">
        <v>439</v>
      </c>
      <c r="C7932" t="s">
        <v>435</v>
      </c>
      <c r="D7932">
        <v>5</v>
      </c>
      <c r="E7932">
        <v>7934.6372240000001</v>
      </c>
      <c r="F7932">
        <v>995829.21834400005</v>
      </c>
      <c r="G7932" s="1">
        <f t="shared" si="123"/>
        <v>99.582921834400011</v>
      </c>
    </row>
    <row r="7933" spans="1:7" x14ac:dyDescent="0.35">
      <c r="A7933" t="s">
        <v>1554</v>
      </c>
      <c r="B7933" t="s">
        <v>439</v>
      </c>
      <c r="C7933" t="s">
        <v>435</v>
      </c>
      <c r="D7933">
        <v>4</v>
      </c>
      <c r="E7933">
        <v>180</v>
      </c>
      <c r="F7933">
        <v>1800</v>
      </c>
      <c r="G7933" s="1">
        <f t="shared" si="123"/>
        <v>0.18</v>
      </c>
    </row>
    <row r="7934" spans="1:7" x14ac:dyDescent="0.35">
      <c r="A7934" t="s">
        <v>1554</v>
      </c>
      <c r="B7934" t="s">
        <v>439</v>
      </c>
      <c r="C7934" t="s">
        <v>435</v>
      </c>
      <c r="D7934">
        <v>4</v>
      </c>
      <c r="E7934">
        <v>120</v>
      </c>
      <c r="F7934">
        <v>900</v>
      </c>
      <c r="G7934" s="1">
        <f t="shared" si="123"/>
        <v>0.09</v>
      </c>
    </row>
    <row r="7935" spans="1:7" x14ac:dyDescent="0.35">
      <c r="A7935" t="s">
        <v>1554</v>
      </c>
      <c r="B7935" t="s">
        <v>439</v>
      </c>
      <c r="C7935" t="s">
        <v>435</v>
      </c>
      <c r="D7935">
        <v>4</v>
      </c>
      <c r="E7935">
        <v>120</v>
      </c>
      <c r="F7935">
        <v>900</v>
      </c>
      <c r="G7935" s="1">
        <f t="shared" si="123"/>
        <v>0.09</v>
      </c>
    </row>
    <row r="7936" spans="1:7" x14ac:dyDescent="0.35">
      <c r="A7936" t="s">
        <v>1554</v>
      </c>
      <c r="B7936" t="s">
        <v>439</v>
      </c>
      <c r="C7936" t="s">
        <v>435</v>
      </c>
      <c r="D7936">
        <v>5</v>
      </c>
      <c r="E7936">
        <v>1260</v>
      </c>
      <c r="F7936">
        <v>34200</v>
      </c>
      <c r="G7936" s="1">
        <f t="shared" si="123"/>
        <v>3.42</v>
      </c>
    </row>
    <row r="7937" spans="1:7" x14ac:dyDescent="0.35">
      <c r="A7937" t="s">
        <v>1554</v>
      </c>
      <c r="B7937" t="s">
        <v>439</v>
      </c>
      <c r="C7937" t="s">
        <v>435</v>
      </c>
      <c r="D7937">
        <v>5</v>
      </c>
      <c r="E7937">
        <v>120</v>
      </c>
      <c r="F7937">
        <v>900</v>
      </c>
      <c r="G7937" s="1">
        <f t="shared" si="123"/>
        <v>0.09</v>
      </c>
    </row>
    <row r="7938" spans="1:7" x14ac:dyDescent="0.35">
      <c r="A7938" t="s">
        <v>1554</v>
      </c>
      <c r="B7938" t="s">
        <v>439</v>
      </c>
      <c r="C7938" t="s">
        <v>435</v>
      </c>
      <c r="D7938">
        <v>5</v>
      </c>
      <c r="E7938">
        <v>120</v>
      </c>
      <c r="F7938">
        <v>900</v>
      </c>
      <c r="G7938" s="1">
        <f t="shared" si="123"/>
        <v>0.09</v>
      </c>
    </row>
    <row r="7939" spans="1:7" x14ac:dyDescent="0.35">
      <c r="A7939" t="s">
        <v>1554</v>
      </c>
      <c r="B7939" t="s">
        <v>439</v>
      </c>
      <c r="C7939" t="s">
        <v>435</v>
      </c>
      <c r="D7939">
        <v>5</v>
      </c>
      <c r="E7939">
        <v>120</v>
      </c>
      <c r="F7939">
        <v>900</v>
      </c>
      <c r="G7939" s="1">
        <f t="shared" ref="G7939:G8002" si="124">+F7939/10000</f>
        <v>0.09</v>
      </c>
    </row>
    <row r="7940" spans="1:7" x14ac:dyDescent="0.35">
      <c r="A7940" t="s">
        <v>1554</v>
      </c>
      <c r="B7940" t="s">
        <v>439</v>
      </c>
      <c r="C7940" t="s">
        <v>435</v>
      </c>
      <c r="D7940">
        <v>5</v>
      </c>
      <c r="E7940">
        <v>360</v>
      </c>
      <c r="F7940">
        <v>7200</v>
      </c>
      <c r="G7940" s="1">
        <f t="shared" si="124"/>
        <v>0.72</v>
      </c>
    </row>
    <row r="7941" spans="1:7" x14ac:dyDescent="0.35">
      <c r="A7941" t="s">
        <v>1554</v>
      </c>
      <c r="B7941" t="s">
        <v>439</v>
      </c>
      <c r="C7941" t="s">
        <v>435</v>
      </c>
      <c r="D7941">
        <v>5</v>
      </c>
      <c r="E7941">
        <v>120</v>
      </c>
      <c r="F7941">
        <v>900</v>
      </c>
      <c r="G7941" s="1">
        <f t="shared" si="124"/>
        <v>0.09</v>
      </c>
    </row>
    <row r="7942" spans="1:7" x14ac:dyDescent="0.35">
      <c r="A7942" t="s">
        <v>1554</v>
      </c>
      <c r="B7942" t="s">
        <v>439</v>
      </c>
      <c r="C7942" t="s">
        <v>435</v>
      </c>
      <c r="D7942">
        <v>5</v>
      </c>
      <c r="E7942">
        <v>2400</v>
      </c>
      <c r="F7942">
        <v>145800</v>
      </c>
      <c r="G7942" s="1">
        <f t="shared" si="124"/>
        <v>14.58</v>
      </c>
    </row>
    <row r="7943" spans="1:7" x14ac:dyDescent="0.35">
      <c r="A7943" t="s">
        <v>1554</v>
      </c>
      <c r="B7943" t="s">
        <v>439</v>
      </c>
      <c r="C7943" t="s">
        <v>435</v>
      </c>
      <c r="D7943">
        <v>5</v>
      </c>
      <c r="E7943">
        <v>720</v>
      </c>
      <c r="F7943">
        <v>13500</v>
      </c>
      <c r="G7943" s="1">
        <f t="shared" si="124"/>
        <v>1.35</v>
      </c>
    </row>
    <row r="7944" spans="1:7" x14ac:dyDescent="0.35">
      <c r="A7944" t="s">
        <v>1554</v>
      </c>
      <c r="B7944" t="s">
        <v>439</v>
      </c>
      <c r="C7944" t="s">
        <v>435</v>
      </c>
      <c r="D7944">
        <v>5</v>
      </c>
      <c r="E7944">
        <v>120</v>
      </c>
      <c r="F7944">
        <v>900</v>
      </c>
      <c r="G7944" s="1">
        <f t="shared" si="124"/>
        <v>0.09</v>
      </c>
    </row>
    <row r="7945" spans="1:7" x14ac:dyDescent="0.35">
      <c r="A7945" t="s">
        <v>1554</v>
      </c>
      <c r="B7945" t="s">
        <v>439</v>
      </c>
      <c r="C7945" t="s">
        <v>435</v>
      </c>
      <c r="D7945">
        <v>4</v>
      </c>
      <c r="E7945">
        <v>179445.12087799999</v>
      </c>
      <c r="F7945">
        <v>96250218.507154003</v>
      </c>
      <c r="G7945" s="1">
        <f t="shared" si="124"/>
        <v>9625.0218507154004</v>
      </c>
    </row>
    <row r="7946" spans="1:7" x14ac:dyDescent="0.35">
      <c r="A7946" t="s">
        <v>1554</v>
      </c>
      <c r="B7946" t="s">
        <v>439</v>
      </c>
      <c r="C7946" t="s">
        <v>435</v>
      </c>
      <c r="D7946">
        <v>4</v>
      </c>
      <c r="E7946">
        <v>3900</v>
      </c>
      <c r="F7946">
        <v>450000</v>
      </c>
      <c r="G7946" s="1">
        <f t="shared" si="124"/>
        <v>45</v>
      </c>
    </row>
    <row r="7947" spans="1:7" x14ac:dyDescent="0.35">
      <c r="A7947" t="s">
        <v>1554</v>
      </c>
      <c r="B7947" t="s">
        <v>439</v>
      </c>
      <c r="C7947" t="s">
        <v>435</v>
      </c>
      <c r="D7947">
        <v>5</v>
      </c>
      <c r="E7947">
        <v>120</v>
      </c>
      <c r="F7947">
        <v>900</v>
      </c>
      <c r="G7947" s="1">
        <f t="shared" si="124"/>
        <v>0.09</v>
      </c>
    </row>
    <row r="7948" spans="1:7" x14ac:dyDescent="0.35">
      <c r="A7948" t="s">
        <v>1554</v>
      </c>
      <c r="B7948" t="s">
        <v>439</v>
      </c>
      <c r="C7948" t="s">
        <v>435</v>
      </c>
      <c r="D7948">
        <v>4</v>
      </c>
      <c r="E7948">
        <v>300</v>
      </c>
      <c r="F7948">
        <v>3600</v>
      </c>
      <c r="G7948" s="1">
        <f t="shared" si="124"/>
        <v>0.36</v>
      </c>
    </row>
    <row r="7949" spans="1:7" x14ac:dyDescent="0.35">
      <c r="A7949" t="s">
        <v>1554</v>
      </c>
      <c r="B7949" t="s">
        <v>439</v>
      </c>
      <c r="C7949" t="s">
        <v>435</v>
      </c>
      <c r="D7949">
        <v>4</v>
      </c>
      <c r="E7949">
        <v>120</v>
      </c>
      <c r="F7949">
        <v>900</v>
      </c>
      <c r="G7949" s="1">
        <f t="shared" si="124"/>
        <v>0.09</v>
      </c>
    </row>
    <row r="7950" spans="1:7" x14ac:dyDescent="0.35">
      <c r="A7950" t="s">
        <v>1554</v>
      </c>
      <c r="B7950" t="s">
        <v>439</v>
      </c>
      <c r="C7950" t="s">
        <v>435</v>
      </c>
      <c r="D7950">
        <v>5</v>
      </c>
      <c r="E7950">
        <v>2880</v>
      </c>
      <c r="F7950">
        <v>202500</v>
      </c>
      <c r="G7950" s="1">
        <f t="shared" si="124"/>
        <v>20.25</v>
      </c>
    </row>
    <row r="7951" spans="1:7" x14ac:dyDescent="0.35">
      <c r="A7951" t="s">
        <v>1554</v>
      </c>
      <c r="B7951" t="s">
        <v>439</v>
      </c>
      <c r="C7951" t="s">
        <v>435</v>
      </c>
      <c r="D7951">
        <v>5</v>
      </c>
      <c r="E7951">
        <v>120</v>
      </c>
      <c r="F7951">
        <v>900</v>
      </c>
      <c r="G7951" s="1">
        <f t="shared" si="124"/>
        <v>0.09</v>
      </c>
    </row>
    <row r="7952" spans="1:7" x14ac:dyDescent="0.35">
      <c r="A7952" t="s">
        <v>1554</v>
      </c>
      <c r="B7952" t="s">
        <v>439</v>
      </c>
      <c r="C7952" t="s">
        <v>435</v>
      </c>
      <c r="D7952">
        <v>4</v>
      </c>
      <c r="E7952">
        <v>12673.58115</v>
      </c>
      <c r="F7952">
        <v>2269820.3824229999</v>
      </c>
      <c r="G7952" s="1">
        <f t="shared" si="124"/>
        <v>226.98203824230001</v>
      </c>
    </row>
    <row r="7953" spans="1:7" x14ac:dyDescent="0.35">
      <c r="A7953" t="s">
        <v>1554</v>
      </c>
      <c r="B7953" t="s">
        <v>439</v>
      </c>
      <c r="C7953" t="s">
        <v>435</v>
      </c>
      <c r="D7953">
        <v>4</v>
      </c>
      <c r="E7953">
        <v>162.43479300000001</v>
      </c>
      <c r="F7953">
        <v>1552.4466849999999</v>
      </c>
      <c r="G7953" s="1">
        <f t="shared" si="124"/>
        <v>0.15524466849999999</v>
      </c>
    </row>
    <row r="7954" spans="1:7" x14ac:dyDescent="0.35">
      <c r="A7954" t="s">
        <v>1554</v>
      </c>
      <c r="B7954" t="s">
        <v>439</v>
      </c>
      <c r="C7954" t="s">
        <v>435</v>
      </c>
      <c r="D7954">
        <v>4</v>
      </c>
      <c r="E7954">
        <v>120</v>
      </c>
      <c r="F7954">
        <v>900</v>
      </c>
      <c r="G7954" s="1">
        <f t="shared" si="124"/>
        <v>0.09</v>
      </c>
    </row>
    <row r="7955" spans="1:7" x14ac:dyDescent="0.35">
      <c r="A7955" t="s">
        <v>1554</v>
      </c>
      <c r="B7955" t="s">
        <v>439</v>
      </c>
      <c r="C7955" t="s">
        <v>435</v>
      </c>
      <c r="D7955">
        <v>4</v>
      </c>
      <c r="E7955">
        <v>540</v>
      </c>
      <c r="F7955">
        <v>7200</v>
      </c>
      <c r="G7955" s="1">
        <f t="shared" si="124"/>
        <v>0.72</v>
      </c>
    </row>
    <row r="7956" spans="1:7" x14ac:dyDescent="0.35">
      <c r="A7956" t="s">
        <v>1554</v>
      </c>
      <c r="B7956" t="s">
        <v>439</v>
      </c>
      <c r="C7956" t="s">
        <v>435</v>
      </c>
      <c r="D7956">
        <v>5</v>
      </c>
      <c r="E7956">
        <v>120</v>
      </c>
      <c r="F7956">
        <v>900</v>
      </c>
      <c r="G7956" s="1">
        <f t="shared" si="124"/>
        <v>0.09</v>
      </c>
    </row>
    <row r="7957" spans="1:7" x14ac:dyDescent="0.35">
      <c r="A7957" t="s">
        <v>1554</v>
      </c>
      <c r="B7957" t="s">
        <v>439</v>
      </c>
      <c r="C7957" t="s">
        <v>435</v>
      </c>
      <c r="D7957">
        <v>4</v>
      </c>
      <c r="E7957">
        <v>15360</v>
      </c>
      <c r="F7957">
        <v>3851100</v>
      </c>
      <c r="G7957" s="1">
        <f t="shared" si="124"/>
        <v>385.11</v>
      </c>
    </row>
    <row r="7958" spans="1:7" x14ac:dyDescent="0.35">
      <c r="A7958" t="s">
        <v>1554</v>
      </c>
      <c r="B7958" t="s">
        <v>439</v>
      </c>
      <c r="C7958" t="s">
        <v>435</v>
      </c>
      <c r="D7958">
        <v>4</v>
      </c>
      <c r="E7958">
        <v>120</v>
      </c>
      <c r="F7958">
        <v>900</v>
      </c>
      <c r="G7958" s="1">
        <f t="shared" si="124"/>
        <v>0.09</v>
      </c>
    </row>
    <row r="7959" spans="1:7" x14ac:dyDescent="0.35">
      <c r="A7959" t="s">
        <v>1554</v>
      </c>
      <c r="B7959" t="s">
        <v>439</v>
      </c>
      <c r="C7959" t="s">
        <v>435</v>
      </c>
      <c r="D7959">
        <v>4</v>
      </c>
      <c r="E7959">
        <v>1380</v>
      </c>
      <c r="F7959">
        <v>74700</v>
      </c>
      <c r="G7959" s="1">
        <f t="shared" si="124"/>
        <v>7.47</v>
      </c>
    </row>
    <row r="7960" spans="1:7" x14ac:dyDescent="0.35">
      <c r="A7960" t="s">
        <v>1554</v>
      </c>
      <c r="B7960" t="s">
        <v>439</v>
      </c>
      <c r="C7960" t="s">
        <v>435</v>
      </c>
      <c r="D7960">
        <v>5</v>
      </c>
      <c r="E7960">
        <v>4140</v>
      </c>
      <c r="F7960">
        <v>287100</v>
      </c>
      <c r="G7960" s="1">
        <f t="shared" si="124"/>
        <v>28.71</v>
      </c>
    </row>
    <row r="7961" spans="1:7" x14ac:dyDescent="0.35">
      <c r="A7961" t="s">
        <v>1554</v>
      </c>
      <c r="B7961" t="s">
        <v>439</v>
      </c>
      <c r="C7961" t="s">
        <v>435</v>
      </c>
      <c r="D7961">
        <v>4</v>
      </c>
      <c r="E7961">
        <v>240</v>
      </c>
      <c r="F7961">
        <v>3600</v>
      </c>
      <c r="G7961" s="1">
        <f t="shared" si="124"/>
        <v>0.36</v>
      </c>
    </row>
    <row r="7962" spans="1:7" x14ac:dyDescent="0.35">
      <c r="A7962" t="s">
        <v>1554</v>
      </c>
      <c r="B7962" t="s">
        <v>439</v>
      </c>
      <c r="C7962" t="s">
        <v>435</v>
      </c>
      <c r="D7962">
        <v>4</v>
      </c>
      <c r="E7962">
        <v>120</v>
      </c>
      <c r="F7962">
        <v>900</v>
      </c>
      <c r="G7962" s="1">
        <f t="shared" si="124"/>
        <v>0.09</v>
      </c>
    </row>
    <row r="7963" spans="1:7" x14ac:dyDescent="0.35">
      <c r="A7963" t="s">
        <v>1554</v>
      </c>
      <c r="B7963" t="s">
        <v>439</v>
      </c>
      <c r="C7963" t="s">
        <v>435</v>
      </c>
      <c r="D7963">
        <v>4</v>
      </c>
      <c r="E7963">
        <v>7500</v>
      </c>
      <c r="F7963">
        <v>1675800</v>
      </c>
      <c r="G7963" s="1">
        <f t="shared" si="124"/>
        <v>167.58</v>
      </c>
    </row>
    <row r="7964" spans="1:7" x14ac:dyDescent="0.35">
      <c r="A7964" t="s">
        <v>1554</v>
      </c>
      <c r="B7964" t="s">
        <v>439</v>
      </c>
      <c r="C7964" t="s">
        <v>435</v>
      </c>
      <c r="D7964">
        <v>4</v>
      </c>
      <c r="E7964">
        <v>47374.819982000001</v>
      </c>
      <c r="F7964">
        <v>25633308.397534002</v>
      </c>
      <c r="G7964" s="1">
        <f t="shared" si="124"/>
        <v>2563.3308397534001</v>
      </c>
    </row>
    <row r="7965" spans="1:7" x14ac:dyDescent="0.35">
      <c r="A7965" t="s">
        <v>1554</v>
      </c>
      <c r="B7965" t="s">
        <v>439</v>
      </c>
      <c r="C7965" t="s">
        <v>435</v>
      </c>
      <c r="D7965">
        <v>5</v>
      </c>
      <c r="E7965">
        <v>266965.276151</v>
      </c>
      <c r="F7965">
        <v>325632413.23648</v>
      </c>
      <c r="G7965" s="1">
        <f t="shared" si="124"/>
        <v>32563.241323647999</v>
      </c>
    </row>
    <row r="7966" spans="1:7" x14ac:dyDescent="0.35">
      <c r="A7966" t="s">
        <v>1554</v>
      </c>
      <c r="B7966" t="s">
        <v>439</v>
      </c>
      <c r="C7966" t="s">
        <v>435</v>
      </c>
      <c r="D7966">
        <v>4</v>
      </c>
      <c r="E7966">
        <v>7400.805077</v>
      </c>
      <c r="F7966">
        <v>23045.982025000001</v>
      </c>
      <c r="G7966" s="1">
        <f t="shared" si="124"/>
        <v>2.3045982025000002</v>
      </c>
    </row>
    <row r="7967" spans="1:7" x14ac:dyDescent="0.35">
      <c r="A7967" t="s">
        <v>1554</v>
      </c>
      <c r="B7967" t="s">
        <v>439</v>
      </c>
      <c r="C7967" t="s">
        <v>435</v>
      </c>
      <c r="D7967">
        <v>5</v>
      </c>
      <c r="E7967">
        <v>20088.968700000001</v>
      </c>
      <c r="F7967">
        <v>63590.207113999997</v>
      </c>
      <c r="G7967" s="1">
        <f t="shared" si="124"/>
        <v>6.3590207113999995</v>
      </c>
    </row>
    <row r="7968" spans="1:7" x14ac:dyDescent="0.35">
      <c r="A7968" t="s">
        <v>1560</v>
      </c>
      <c r="B7968" t="s">
        <v>1557</v>
      </c>
      <c r="C7968" t="s">
        <v>435</v>
      </c>
      <c r="D7968">
        <v>5</v>
      </c>
      <c r="E7968">
        <v>120</v>
      </c>
      <c r="F7968">
        <v>900</v>
      </c>
      <c r="G7968" s="1">
        <f t="shared" si="124"/>
        <v>0.09</v>
      </c>
    </row>
    <row r="7969" spans="1:7" x14ac:dyDescent="0.35">
      <c r="A7969" t="s">
        <v>1560</v>
      </c>
      <c r="B7969" t="s">
        <v>1557</v>
      </c>
      <c r="C7969" t="s">
        <v>435</v>
      </c>
      <c r="D7969">
        <v>5</v>
      </c>
      <c r="E7969">
        <v>50786.099998999998</v>
      </c>
      <c r="F7969">
        <v>12203807.451088</v>
      </c>
      <c r="G7969" s="1">
        <f t="shared" si="124"/>
        <v>1220.3807451088001</v>
      </c>
    </row>
    <row r="7970" spans="1:7" x14ac:dyDescent="0.35">
      <c r="A7970" t="s">
        <v>1735</v>
      </c>
      <c r="B7970" t="s">
        <v>1513</v>
      </c>
      <c r="C7970" t="s">
        <v>1514</v>
      </c>
      <c r="D7970">
        <v>3</v>
      </c>
      <c r="E7970">
        <v>180</v>
      </c>
      <c r="F7970">
        <v>1800</v>
      </c>
      <c r="G7970" s="1">
        <f t="shared" si="124"/>
        <v>0.18</v>
      </c>
    </row>
    <row r="7971" spans="1:7" x14ac:dyDescent="0.35">
      <c r="A7971" t="s">
        <v>1735</v>
      </c>
      <c r="B7971" t="s">
        <v>1513</v>
      </c>
      <c r="C7971" t="s">
        <v>1514</v>
      </c>
      <c r="D7971">
        <v>6</v>
      </c>
      <c r="E7971">
        <v>132617.16090399999</v>
      </c>
      <c r="F7971">
        <v>422208973.30697101</v>
      </c>
      <c r="G7971" s="1">
        <f t="shared" si="124"/>
        <v>42220.897330697102</v>
      </c>
    </row>
    <row r="7972" spans="1:7" x14ac:dyDescent="0.35">
      <c r="A7972" t="s">
        <v>1735</v>
      </c>
      <c r="B7972" t="s">
        <v>1513</v>
      </c>
      <c r="C7972" t="s">
        <v>1514</v>
      </c>
      <c r="D7972">
        <v>3</v>
      </c>
      <c r="E7972">
        <v>169101.41366799999</v>
      </c>
      <c r="F7972">
        <v>737871012.99445295</v>
      </c>
      <c r="G7972" s="1">
        <f t="shared" si="124"/>
        <v>73787.10129944529</v>
      </c>
    </row>
    <row r="7973" spans="1:7" x14ac:dyDescent="0.35">
      <c r="A7973" t="s">
        <v>1565</v>
      </c>
      <c r="B7973" t="s">
        <v>448</v>
      </c>
      <c r="C7973" t="s">
        <v>422</v>
      </c>
      <c r="D7973">
        <v>5</v>
      </c>
      <c r="E7973">
        <v>60636.586318000001</v>
      </c>
      <c r="F7973">
        <v>88998852.920440003</v>
      </c>
      <c r="G7973" s="1">
        <f t="shared" si="124"/>
        <v>8899.8852920440004</v>
      </c>
    </row>
    <row r="7974" spans="1:7" x14ac:dyDescent="0.35">
      <c r="A7974" t="s">
        <v>1565</v>
      </c>
      <c r="B7974" t="s">
        <v>448</v>
      </c>
      <c r="C7974" t="s">
        <v>422</v>
      </c>
      <c r="D7974">
        <v>4</v>
      </c>
      <c r="E7974">
        <v>180</v>
      </c>
      <c r="F7974">
        <v>1800</v>
      </c>
      <c r="G7974" s="1">
        <f t="shared" si="124"/>
        <v>0.18</v>
      </c>
    </row>
    <row r="7975" spans="1:7" x14ac:dyDescent="0.35">
      <c r="A7975" t="s">
        <v>1565</v>
      </c>
      <c r="B7975" t="s">
        <v>448</v>
      </c>
      <c r="C7975" t="s">
        <v>422</v>
      </c>
      <c r="D7975">
        <v>4</v>
      </c>
      <c r="E7975">
        <v>176287.78296899999</v>
      </c>
      <c r="F7975">
        <v>557300459.572281</v>
      </c>
      <c r="G7975" s="1">
        <f t="shared" si="124"/>
        <v>55730.045957228103</v>
      </c>
    </row>
    <row r="7976" spans="1:7" x14ac:dyDescent="0.35">
      <c r="A7976" t="s">
        <v>1565</v>
      </c>
      <c r="B7976" t="s">
        <v>448</v>
      </c>
      <c r="C7976" t="s">
        <v>422</v>
      </c>
      <c r="D7976">
        <v>5</v>
      </c>
      <c r="E7976">
        <v>211656.600798</v>
      </c>
      <c r="F7976">
        <v>715914913.98488796</v>
      </c>
      <c r="G7976" s="1">
        <f t="shared" si="124"/>
        <v>71591.491398488797</v>
      </c>
    </row>
    <row r="7977" spans="1:7" x14ac:dyDescent="0.35">
      <c r="A7977" t="s">
        <v>1566</v>
      </c>
      <c r="B7977" t="s">
        <v>448</v>
      </c>
      <c r="C7977" t="s">
        <v>422</v>
      </c>
      <c r="D7977">
        <v>5</v>
      </c>
      <c r="E7977">
        <v>18859.164653</v>
      </c>
      <c r="F7977">
        <v>6906146.3969510002</v>
      </c>
      <c r="G7977" s="1">
        <f t="shared" si="124"/>
        <v>690.61463969509998</v>
      </c>
    </row>
    <row r="7978" spans="1:7" x14ac:dyDescent="0.35">
      <c r="A7978" t="s">
        <v>1566</v>
      </c>
      <c r="B7978" t="s">
        <v>448</v>
      </c>
      <c r="C7978" t="s">
        <v>422</v>
      </c>
      <c r="D7978">
        <v>5</v>
      </c>
      <c r="E7978">
        <v>63792.102082999998</v>
      </c>
      <c r="F7978">
        <v>89374450.011659995</v>
      </c>
      <c r="G7978" s="1">
        <f t="shared" si="124"/>
        <v>8937.4450011659992</v>
      </c>
    </row>
    <row r="7979" spans="1:7" x14ac:dyDescent="0.35">
      <c r="A7979" t="s">
        <v>1566</v>
      </c>
      <c r="B7979" t="s">
        <v>448</v>
      </c>
      <c r="C7979" t="s">
        <v>422</v>
      </c>
      <c r="D7979">
        <v>4</v>
      </c>
      <c r="E7979">
        <v>230148.90388599999</v>
      </c>
      <c r="F7979">
        <v>270699598.06011802</v>
      </c>
      <c r="G7979" s="1">
        <f t="shared" si="124"/>
        <v>27069.959806011801</v>
      </c>
    </row>
    <row r="7980" spans="1:7" x14ac:dyDescent="0.35">
      <c r="A7980" t="s">
        <v>1566</v>
      </c>
      <c r="B7980" t="s">
        <v>448</v>
      </c>
      <c r="C7980" t="s">
        <v>422</v>
      </c>
      <c r="D7980">
        <v>5</v>
      </c>
      <c r="E7980">
        <v>198348.401629</v>
      </c>
      <c r="F7980">
        <v>560463086.20722497</v>
      </c>
      <c r="G7980" s="1">
        <f t="shared" si="124"/>
        <v>56046.308620722499</v>
      </c>
    </row>
    <row r="7981" spans="1:7" x14ac:dyDescent="0.35">
      <c r="A7981" t="s">
        <v>1566</v>
      </c>
      <c r="B7981" t="s">
        <v>448</v>
      </c>
      <c r="C7981" t="s">
        <v>422</v>
      </c>
      <c r="D7981">
        <v>5</v>
      </c>
      <c r="E7981">
        <v>691.04575399999999</v>
      </c>
      <c r="F7981">
        <v>2171.8676989999999</v>
      </c>
      <c r="G7981" s="1">
        <f t="shared" si="124"/>
        <v>0.21718676989999999</v>
      </c>
    </row>
    <row r="7982" spans="1:7" x14ac:dyDescent="0.35">
      <c r="A7982" t="s">
        <v>1566</v>
      </c>
      <c r="B7982" t="s">
        <v>448</v>
      </c>
      <c r="C7982" t="s">
        <v>422</v>
      </c>
      <c r="D7982">
        <v>5</v>
      </c>
      <c r="E7982">
        <v>3841.642288</v>
      </c>
      <c r="F7982">
        <v>12177.732410000001</v>
      </c>
      <c r="G7982" s="1">
        <f t="shared" si="124"/>
        <v>1.217773241</v>
      </c>
    </row>
    <row r="7983" spans="1:7" x14ac:dyDescent="0.35">
      <c r="A7983" t="s">
        <v>1566</v>
      </c>
      <c r="B7983" t="s">
        <v>448</v>
      </c>
      <c r="C7983" t="s">
        <v>422</v>
      </c>
      <c r="D7983">
        <v>4</v>
      </c>
      <c r="E7983">
        <v>84241.498749000006</v>
      </c>
      <c r="F7983">
        <v>272513.81596099999</v>
      </c>
      <c r="G7983" s="1">
        <f t="shared" si="124"/>
        <v>27.2513815961</v>
      </c>
    </row>
    <row r="7984" spans="1:7" x14ac:dyDescent="0.35">
      <c r="A7984" t="s">
        <v>1566</v>
      </c>
      <c r="B7984" t="s">
        <v>448</v>
      </c>
      <c r="C7984" t="s">
        <v>422</v>
      </c>
      <c r="D7984">
        <v>5</v>
      </c>
      <c r="E7984">
        <v>32962.495003000004</v>
      </c>
      <c r="F7984">
        <v>103206.01940600001</v>
      </c>
      <c r="G7984" s="1">
        <f t="shared" si="124"/>
        <v>10.320601940600001</v>
      </c>
    </row>
    <row r="7985" spans="1:7" x14ac:dyDescent="0.35">
      <c r="A7985" t="s">
        <v>1574</v>
      </c>
      <c r="B7985" t="s">
        <v>430</v>
      </c>
      <c r="C7985" t="s">
        <v>417</v>
      </c>
      <c r="D7985">
        <v>5</v>
      </c>
      <c r="E7985">
        <v>2058.9956529999999</v>
      </c>
      <c r="F7985">
        <v>4953.6030490000003</v>
      </c>
      <c r="G7985" s="1">
        <f t="shared" si="124"/>
        <v>0.49536030490000005</v>
      </c>
    </row>
    <row r="7986" spans="1:7" x14ac:dyDescent="0.35">
      <c r="A7986" t="s">
        <v>1574</v>
      </c>
      <c r="B7986" t="s">
        <v>430</v>
      </c>
      <c r="C7986" t="s">
        <v>417</v>
      </c>
      <c r="D7986">
        <v>5</v>
      </c>
      <c r="E7986">
        <v>4423.6043659999996</v>
      </c>
      <c r="F7986">
        <v>15697.067899</v>
      </c>
      <c r="G7986" s="1">
        <f t="shared" si="124"/>
        <v>1.5697067898999999</v>
      </c>
    </row>
    <row r="7987" spans="1:7" x14ac:dyDescent="0.35">
      <c r="A7987" t="s">
        <v>1574</v>
      </c>
      <c r="B7987" t="s">
        <v>430</v>
      </c>
      <c r="C7987" t="s">
        <v>417</v>
      </c>
      <c r="D7987">
        <v>4</v>
      </c>
      <c r="E7987">
        <v>80626.859721999994</v>
      </c>
      <c r="F7987">
        <v>253320.50080899999</v>
      </c>
      <c r="G7987" s="1">
        <f t="shared" si="124"/>
        <v>25.3320500809</v>
      </c>
    </row>
    <row r="7988" spans="1:7" x14ac:dyDescent="0.35">
      <c r="A7988" t="s">
        <v>1574</v>
      </c>
      <c r="B7988" t="s">
        <v>430</v>
      </c>
      <c r="C7988" t="s">
        <v>417</v>
      </c>
      <c r="D7988">
        <v>5</v>
      </c>
      <c r="E7988">
        <v>27933.348418000001</v>
      </c>
      <c r="F7988">
        <v>92356.111306000006</v>
      </c>
      <c r="G7988" s="1">
        <f t="shared" si="124"/>
        <v>9.2356111306000006</v>
      </c>
    </row>
    <row r="7989" spans="1:7" x14ac:dyDescent="0.35">
      <c r="A7989" t="s">
        <v>1574</v>
      </c>
      <c r="B7989" t="s">
        <v>430</v>
      </c>
      <c r="C7989" t="s">
        <v>417</v>
      </c>
      <c r="D7989">
        <v>5</v>
      </c>
      <c r="E7989">
        <v>8160</v>
      </c>
      <c r="F7989">
        <v>824400</v>
      </c>
      <c r="G7989" s="1">
        <f t="shared" si="124"/>
        <v>82.44</v>
      </c>
    </row>
    <row r="7990" spans="1:7" x14ac:dyDescent="0.35">
      <c r="A7990" t="s">
        <v>1574</v>
      </c>
      <c r="B7990" t="s">
        <v>430</v>
      </c>
      <c r="C7990" t="s">
        <v>417</v>
      </c>
      <c r="D7990">
        <v>5</v>
      </c>
      <c r="E7990">
        <v>26427.348518999999</v>
      </c>
      <c r="F7990">
        <v>5657512.1894730004</v>
      </c>
      <c r="G7990" s="1">
        <f t="shared" si="124"/>
        <v>565.7512189473</v>
      </c>
    </row>
    <row r="7991" spans="1:7" x14ac:dyDescent="0.35">
      <c r="A7991" t="s">
        <v>1574</v>
      </c>
      <c r="B7991" t="s">
        <v>430</v>
      </c>
      <c r="C7991" t="s">
        <v>417</v>
      </c>
      <c r="D7991">
        <v>5</v>
      </c>
      <c r="E7991">
        <v>39120</v>
      </c>
      <c r="F7991">
        <v>6800400</v>
      </c>
      <c r="G7991" s="1">
        <f t="shared" si="124"/>
        <v>680.04</v>
      </c>
    </row>
    <row r="7992" spans="1:7" x14ac:dyDescent="0.35">
      <c r="A7992" t="s">
        <v>1574</v>
      </c>
      <c r="B7992" t="s">
        <v>430</v>
      </c>
      <c r="C7992" t="s">
        <v>417</v>
      </c>
      <c r="D7992">
        <v>5</v>
      </c>
      <c r="E7992">
        <v>4380</v>
      </c>
      <c r="F7992">
        <v>423000</v>
      </c>
      <c r="G7992" s="1">
        <f t="shared" si="124"/>
        <v>42.3</v>
      </c>
    </row>
    <row r="7993" spans="1:7" x14ac:dyDescent="0.35">
      <c r="A7993" t="s">
        <v>1574</v>
      </c>
      <c r="B7993" t="s">
        <v>430</v>
      </c>
      <c r="C7993" t="s">
        <v>417</v>
      </c>
      <c r="D7993">
        <v>4</v>
      </c>
      <c r="E7993">
        <v>10754.94918</v>
      </c>
      <c r="F7993">
        <v>4535279.0269640004</v>
      </c>
      <c r="G7993" s="1">
        <f t="shared" si="124"/>
        <v>453.52790269640002</v>
      </c>
    </row>
    <row r="7994" spans="1:7" x14ac:dyDescent="0.35">
      <c r="A7994" t="s">
        <v>1574</v>
      </c>
      <c r="B7994" t="s">
        <v>430</v>
      </c>
      <c r="C7994" t="s">
        <v>417</v>
      </c>
      <c r="D7994">
        <v>5</v>
      </c>
      <c r="E7994">
        <v>9240</v>
      </c>
      <c r="F7994">
        <v>1908000</v>
      </c>
      <c r="G7994" s="1">
        <f t="shared" si="124"/>
        <v>190.8</v>
      </c>
    </row>
    <row r="7995" spans="1:7" x14ac:dyDescent="0.35">
      <c r="A7995" t="s">
        <v>1574</v>
      </c>
      <c r="B7995" t="s">
        <v>430</v>
      </c>
      <c r="C7995" t="s">
        <v>417</v>
      </c>
      <c r="D7995">
        <v>5</v>
      </c>
      <c r="E7995">
        <v>18420</v>
      </c>
      <c r="F7995">
        <v>3401100</v>
      </c>
      <c r="G7995" s="1">
        <f t="shared" si="124"/>
        <v>340.11</v>
      </c>
    </row>
    <row r="7996" spans="1:7" x14ac:dyDescent="0.35">
      <c r="A7996" t="s">
        <v>1574</v>
      </c>
      <c r="B7996" t="s">
        <v>430</v>
      </c>
      <c r="C7996" t="s">
        <v>417</v>
      </c>
      <c r="D7996">
        <v>4</v>
      </c>
      <c r="E7996">
        <v>240</v>
      </c>
      <c r="F7996">
        <v>2700</v>
      </c>
      <c r="G7996" s="1">
        <f t="shared" si="124"/>
        <v>0.27</v>
      </c>
    </row>
    <row r="7997" spans="1:7" x14ac:dyDescent="0.35">
      <c r="A7997" t="s">
        <v>1574</v>
      </c>
      <c r="B7997" t="s">
        <v>430</v>
      </c>
      <c r="C7997" t="s">
        <v>417</v>
      </c>
      <c r="D7997">
        <v>4</v>
      </c>
      <c r="E7997">
        <v>120</v>
      </c>
      <c r="F7997">
        <v>900</v>
      </c>
      <c r="G7997" s="1">
        <f t="shared" si="124"/>
        <v>0.09</v>
      </c>
    </row>
    <row r="7998" spans="1:7" x14ac:dyDescent="0.35">
      <c r="A7998" t="s">
        <v>1574</v>
      </c>
      <c r="B7998" t="s">
        <v>430</v>
      </c>
      <c r="C7998" t="s">
        <v>417</v>
      </c>
      <c r="D7998">
        <v>4</v>
      </c>
      <c r="E7998">
        <v>5789.7070629999998</v>
      </c>
      <c r="F7998">
        <v>1414376.2547220001</v>
      </c>
      <c r="G7998" s="1">
        <f t="shared" si="124"/>
        <v>141.43762547220001</v>
      </c>
    </row>
    <row r="7999" spans="1:7" x14ac:dyDescent="0.35">
      <c r="A7999" t="s">
        <v>1574</v>
      </c>
      <c r="B7999" t="s">
        <v>430</v>
      </c>
      <c r="C7999" t="s">
        <v>417</v>
      </c>
      <c r="D7999">
        <v>5</v>
      </c>
      <c r="E7999">
        <v>16930.995754</v>
      </c>
      <c r="F7999">
        <v>5357328.1323009999</v>
      </c>
      <c r="G7999" s="1">
        <f t="shared" si="124"/>
        <v>535.73281323009996</v>
      </c>
    </row>
    <row r="8000" spans="1:7" x14ac:dyDescent="0.35">
      <c r="A8000" t="s">
        <v>1574</v>
      </c>
      <c r="B8000" t="s">
        <v>430</v>
      </c>
      <c r="C8000" t="s">
        <v>417</v>
      </c>
      <c r="D8000">
        <v>5</v>
      </c>
      <c r="E8000">
        <v>8093.6856879999996</v>
      </c>
      <c r="F8000">
        <v>2172122.2675899998</v>
      </c>
      <c r="G8000" s="1">
        <f t="shared" si="124"/>
        <v>217.21222675899998</v>
      </c>
    </row>
    <row r="8001" spans="1:7" x14ac:dyDescent="0.35">
      <c r="A8001" t="s">
        <v>1574</v>
      </c>
      <c r="B8001" t="s">
        <v>430</v>
      </c>
      <c r="C8001" t="s">
        <v>417</v>
      </c>
      <c r="D8001">
        <v>4</v>
      </c>
      <c r="E8001">
        <v>19543.846086000001</v>
      </c>
      <c r="F8001">
        <v>9430832.3587650005</v>
      </c>
      <c r="G8001" s="1">
        <f t="shared" si="124"/>
        <v>943.0832358765</v>
      </c>
    </row>
    <row r="8002" spans="1:7" x14ac:dyDescent="0.35">
      <c r="A8002" t="s">
        <v>1574</v>
      </c>
      <c r="B8002" t="s">
        <v>430</v>
      </c>
      <c r="C8002" t="s">
        <v>417</v>
      </c>
      <c r="D8002">
        <v>4</v>
      </c>
      <c r="E8002">
        <v>1260</v>
      </c>
      <c r="F8002">
        <v>39600</v>
      </c>
      <c r="G8002" s="1">
        <f t="shared" si="124"/>
        <v>3.96</v>
      </c>
    </row>
    <row r="8003" spans="1:7" x14ac:dyDescent="0.35">
      <c r="A8003" t="s">
        <v>1574</v>
      </c>
      <c r="B8003" t="s">
        <v>430</v>
      </c>
      <c r="C8003" t="s">
        <v>417</v>
      </c>
      <c r="D8003">
        <v>4</v>
      </c>
      <c r="E8003">
        <v>5400</v>
      </c>
      <c r="F8003">
        <v>648900</v>
      </c>
      <c r="G8003" s="1">
        <f t="shared" ref="G8003:G8066" si="125">+F8003/10000</f>
        <v>64.89</v>
      </c>
    </row>
    <row r="8004" spans="1:7" x14ac:dyDescent="0.35">
      <c r="A8004" t="s">
        <v>1574</v>
      </c>
      <c r="B8004" t="s">
        <v>430</v>
      </c>
      <c r="C8004" t="s">
        <v>417</v>
      </c>
      <c r="D8004">
        <v>4</v>
      </c>
      <c r="E8004">
        <v>420</v>
      </c>
      <c r="F8004">
        <v>10800</v>
      </c>
      <c r="G8004" s="1">
        <f t="shared" si="125"/>
        <v>1.08</v>
      </c>
    </row>
    <row r="8005" spans="1:7" x14ac:dyDescent="0.35">
      <c r="A8005" t="s">
        <v>1574</v>
      </c>
      <c r="B8005" t="s">
        <v>430</v>
      </c>
      <c r="C8005" t="s">
        <v>417</v>
      </c>
      <c r="D8005">
        <v>4</v>
      </c>
      <c r="E8005">
        <v>600</v>
      </c>
      <c r="F8005">
        <v>21600</v>
      </c>
      <c r="G8005" s="1">
        <f t="shared" si="125"/>
        <v>2.16</v>
      </c>
    </row>
    <row r="8006" spans="1:7" x14ac:dyDescent="0.35">
      <c r="A8006" t="s">
        <v>1574</v>
      </c>
      <c r="B8006" t="s">
        <v>430</v>
      </c>
      <c r="C8006" t="s">
        <v>417</v>
      </c>
      <c r="D8006">
        <v>4</v>
      </c>
      <c r="E8006">
        <v>420</v>
      </c>
      <c r="F8006">
        <v>10800</v>
      </c>
      <c r="G8006" s="1">
        <f t="shared" si="125"/>
        <v>1.08</v>
      </c>
    </row>
    <row r="8007" spans="1:7" x14ac:dyDescent="0.35">
      <c r="A8007" t="s">
        <v>1574</v>
      </c>
      <c r="B8007" t="s">
        <v>430</v>
      </c>
      <c r="C8007" t="s">
        <v>417</v>
      </c>
      <c r="D8007">
        <v>5</v>
      </c>
      <c r="E8007">
        <v>86460</v>
      </c>
      <c r="F8007">
        <v>219332700</v>
      </c>
      <c r="G8007" s="1">
        <f t="shared" si="125"/>
        <v>21933.27</v>
      </c>
    </row>
    <row r="8008" spans="1:7" x14ac:dyDescent="0.35">
      <c r="A8008" t="s">
        <v>1574</v>
      </c>
      <c r="B8008" t="s">
        <v>430</v>
      </c>
      <c r="C8008" t="s">
        <v>417</v>
      </c>
      <c r="D8008">
        <v>4</v>
      </c>
      <c r="E8008">
        <v>20280</v>
      </c>
      <c r="F8008">
        <v>8105400</v>
      </c>
      <c r="G8008" s="1">
        <f t="shared" si="125"/>
        <v>810.54</v>
      </c>
    </row>
    <row r="8009" spans="1:7" x14ac:dyDescent="0.35">
      <c r="A8009" t="s">
        <v>1574</v>
      </c>
      <c r="B8009" t="s">
        <v>430</v>
      </c>
      <c r="C8009" t="s">
        <v>417</v>
      </c>
      <c r="D8009">
        <v>4</v>
      </c>
      <c r="E8009">
        <v>1740</v>
      </c>
      <c r="F8009">
        <v>89100</v>
      </c>
      <c r="G8009" s="1">
        <f t="shared" si="125"/>
        <v>8.91</v>
      </c>
    </row>
    <row r="8010" spans="1:7" x14ac:dyDescent="0.35">
      <c r="A8010" t="s">
        <v>1574</v>
      </c>
      <c r="B8010" t="s">
        <v>430</v>
      </c>
      <c r="C8010" t="s">
        <v>417</v>
      </c>
      <c r="D8010">
        <v>4</v>
      </c>
      <c r="E8010">
        <v>780</v>
      </c>
      <c r="F8010">
        <v>27000</v>
      </c>
      <c r="G8010" s="1">
        <f t="shared" si="125"/>
        <v>2.7</v>
      </c>
    </row>
    <row r="8011" spans="1:7" x14ac:dyDescent="0.35">
      <c r="A8011" t="s">
        <v>1574</v>
      </c>
      <c r="B8011" t="s">
        <v>430</v>
      </c>
      <c r="C8011" t="s">
        <v>417</v>
      </c>
      <c r="D8011">
        <v>4</v>
      </c>
      <c r="E8011">
        <v>360</v>
      </c>
      <c r="F8011">
        <v>5400</v>
      </c>
      <c r="G8011" s="1">
        <f t="shared" si="125"/>
        <v>0.54</v>
      </c>
    </row>
    <row r="8012" spans="1:7" x14ac:dyDescent="0.35">
      <c r="A8012" t="s">
        <v>1574</v>
      </c>
      <c r="B8012" t="s">
        <v>430</v>
      </c>
      <c r="C8012" t="s">
        <v>417</v>
      </c>
      <c r="D8012">
        <v>4</v>
      </c>
      <c r="E8012">
        <v>33840</v>
      </c>
      <c r="F8012">
        <v>11907900</v>
      </c>
      <c r="G8012" s="1">
        <f t="shared" si="125"/>
        <v>1190.79</v>
      </c>
    </row>
    <row r="8013" spans="1:7" x14ac:dyDescent="0.35">
      <c r="A8013" t="s">
        <v>1574</v>
      </c>
      <c r="B8013" t="s">
        <v>430</v>
      </c>
      <c r="C8013" t="s">
        <v>417</v>
      </c>
      <c r="D8013">
        <v>5</v>
      </c>
      <c r="E8013">
        <v>16200</v>
      </c>
      <c r="F8013">
        <v>3042000</v>
      </c>
      <c r="G8013" s="1">
        <f t="shared" si="125"/>
        <v>304.2</v>
      </c>
    </row>
    <row r="8014" spans="1:7" x14ac:dyDescent="0.35">
      <c r="A8014" t="s">
        <v>1574</v>
      </c>
      <c r="B8014" t="s">
        <v>430</v>
      </c>
      <c r="C8014" t="s">
        <v>417</v>
      </c>
      <c r="D8014">
        <v>4</v>
      </c>
      <c r="E8014">
        <v>3900</v>
      </c>
      <c r="F8014">
        <v>117000</v>
      </c>
      <c r="G8014" s="1">
        <f t="shared" si="125"/>
        <v>11.7</v>
      </c>
    </row>
    <row r="8015" spans="1:7" x14ac:dyDescent="0.35">
      <c r="A8015" t="s">
        <v>1574</v>
      </c>
      <c r="B8015" t="s">
        <v>430</v>
      </c>
      <c r="C8015" t="s">
        <v>417</v>
      </c>
      <c r="D8015">
        <v>4</v>
      </c>
      <c r="E8015">
        <v>6420</v>
      </c>
      <c r="F8015">
        <v>196200</v>
      </c>
      <c r="G8015" s="1">
        <f t="shared" si="125"/>
        <v>19.62</v>
      </c>
    </row>
    <row r="8016" spans="1:7" x14ac:dyDescent="0.35">
      <c r="A8016" t="s">
        <v>1574</v>
      </c>
      <c r="B8016" t="s">
        <v>430</v>
      </c>
      <c r="C8016" t="s">
        <v>417</v>
      </c>
      <c r="D8016">
        <v>4</v>
      </c>
      <c r="E8016">
        <v>5820</v>
      </c>
      <c r="F8016">
        <v>273600</v>
      </c>
      <c r="G8016" s="1">
        <f t="shared" si="125"/>
        <v>27.36</v>
      </c>
    </row>
    <row r="8017" spans="1:7" x14ac:dyDescent="0.35">
      <c r="A8017" t="s">
        <v>1574</v>
      </c>
      <c r="B8017" t="s">
        <v>430</v>
      </c>
      <c r="C8017" t="s">
        <v>417</v>
      </c>
      <c r="D8017">
        <v>4</v>
      </c>
      <c r="E8017">
        <v>3900</v>
      </c>
      <c r="F8017">
        <v>128700</v>
      </c>
      <c r="G8017" s="1">
        <f t="shared" si="125"/>
        <v>12.87</v>
      </c>
    </row>
    <row r="8018" spans="1:7" x14ac:dyDescent="0.35">
      <c r="A8018" t="s">
        <v>1574</v>
      </c>
      <c r="B8018" t="s">
        <v>430</v>
      </c>
      <c r="C8018" t="s">
        <v>417</v>
      </c>
      <c r="D8018">
        <v>4</v>
      </c>
      <c r="E8018">
        <v>18720</v>
      </c>
      <c r="F8018">
        <v>818100</v>
      </c>
      <c r="G8018" s="1">
        <f t="shared" si="125"/>
        <v>81.81</v>
      </c>
    </row>
    <row r="8019" spans="1:7" x14ac:dyDescent="0.35">
      <c r="A8019" t="s">
        <v>1574</v>
      </c>
      <c r="B8019" t="s">
        <v>430</v>
      </c>
      <c r="C8019" t="s">
        <v>417</v>
      </c>
      <c r="D8019">
        <v>4</v>
      </c>
      <c r="E8019">
        <v>6540</v>
      </c>
      <c r="F8019">
        <v>229500</v>
      </c>
      <c r="G8019" s="1">
        <f t="shared" si="125"/>
        <v>22.95</v>
      </c>
    </row>
    <row r="8020" spans="1:7" x14ac:dyDescent="0.35">
      <c r="A8020" t="s">
        <v>1574</v>
      </c>
      <c r="B8020" t="s">
        <v>430</v>
      </c>
      <c r="C8020" t="s">
        <v>417</v>
      </c>
      <c r="D8020">
        <v>4</v>
      </c>
      <c r="E8020">
        <v>9639.3245210000005</v>
      </c>
      <c r="F8020">
        <v>682108.65603499999</v>
      </c>
      <c r="G8020" s="1">
        <f t="shared" si="125"/>
        <v>68.210865603499997</v>
      </c>
    </row>
    <row r="8021" spans="1:7" x14ac:dyDescent="0.35">
      <c r="A8021" t="s">
        <v>1574</v>
      </c>
      <c r="B8021" t="s">
        <v>430</v>
      </c>
      <c r="C8021" t="s">
        <v>417</v>
      </c>
      <c r="D8021">
        <v>4</v>
      </c>
      <c r="E8021">
        <v>3840</v>
      </c>
      <c r="F8021">
        <v>101700</v>
      </c>
      <c r="G8021" s="1">
        <f t="shared" si="125"/>
        <v>10.17</v>
      </c>
    </row>
    <row r="8022" spans="1:7" x14ac:dyDescent="0.35">
      <c r="A8022" t="s">
        <v>1574</v>
      </c>
      <c r="B8022" t="s">
        <v>430</v>
      </c>
      <c r="C8022" t="s">
        <v>417</v>
      </c>
      <c r="D8022">
        <v>4</v>
      </c>
      <c r="E8022">
        <v>4620</v>
      </c>
      <c r="F8022">
        <v>138600</v>
      </c>
      <c r="G8022" s="1">
        <f t="shared" si="125"/>
        <v>13.86</v>
      </c>
    </row>
    <row r="8023" spans="1:7" x14ac:dyDescent="0.35">
      <c r="A8023" t="s">
        <v>1574</v>
      </c>
      <c r="B8023" t="s">
        <v>430</v>
      </c>
      <c r="C8023" t="s">
        <v>417</v>
      </c>
      <c r="D8023">
        <v>4</v>
      </c>
      <c r="E8023">
        <v>5460</v>
      </c>
      <c r="F8023">
        <v>146700</v>
      </c>
      <c r="G8023" s="1">
        <f t="shared" si="125"/>
        <v>14.67</v>
      </c>
    </row>
    <row r="8024" spans="1:7" x14ac:dyDescent="0.35">
      <c r="A8024" t="s">
        <v>1574</v>
      </c>
      <c r="B8024" t="s">
        <v>430</v>
      </c>
      <c r="C8024" t="s">
        <v>417</v>
      </c>
      <c r="D8024">
        <v>4</v>
      </c>
      <c r="E8024">
        <v>5700</v>
      </c>
      <c r="F8024">
        <v>1138500</v>
      </c>
      <c r="G8024" s="1">
        <f t="shared" si="125"/>
        <v>113.85</v>
      </c>
    </row>
    <row r="8025" spans="1:7" x14ac:dyDescent="0.35">
      <c r="A8025" t="s">
        <v>1574</v>
      </c>
      <c r="B8025" t="s">
        <v>430</v>
      </c>
      <c r="C8025" t="s">
        <v>417</v>
      </c>
      <c r="D8025">
        <v>4</v>
      </c>
      <c r="E8025">
        <v>4980</v>
      </c>
      <c r="F8025">
        <v>215100</v>
      </c>
      <c r="G8025" s="1">
        <f t="shared" si="125"/>
        <v>21.51</v>
      </c>
    </row>
    <row r="8026" spans="1:7" x14ac:dyDescent="0.35">
      <c r="A8026" t="s">
        <v>1574</v>
      </c>
      <c r="B8026" t="s">
        <v>430</v>
      </c>
      <c r="C8026" t="s">
        <v>417</v>
      </c>
      <c r="D8026">
        <v>4</v>
      </c>
      <c r="E8026">
        <v>600</v>
      </c>
      <c r="F8026">
        <v>9900</v>
      </c>
      <c r="G8026" s="1">
        <f t="shared" si="125"/>
        <v>0.99</v>
      </c>
    </row>
    <row r="8027" spans="1:7" x14ac:dyDescent="0.35">
      <c r="A8027" t="s">
        <v>1574</v>
      </c>
      <c r="B8027" t="s">
        <v>430</v>
      </c>
      <c r="C8027" t="s">
        <v>417</v>
      </c>
      <c r="D8027">
        <v>4</v>
      </c>
      <c r="E8027">
        <v>300</v>
      </c>
      <c r="F8027">
        <v>4500</v>
      </c>
      <c r="G8027" s="1">
        <f t="shared" si="125"/>
        <v>0.45</v>
      </c>
    </row>
    <row r="8028" spans="1:7" x14ac:dyDescent="0.35">
      <c r="A8028" t="s">
        <v>1574</v>
      </c>
      <c r="B8028" t="s">
        <v>430</v>
      </c>
      <c r="C8028" t="s">
        <v>417</v>
      </c>
      <c r="D8028">
        <v>4</v>
      </c>
      <c r="E8028">
        <v>212882.175605</v>
      </c>
      <c r="F8028">
        <v>74376713.473625004</v>
      </c>
      <c r="G8028" s="1">
        <f t="shared" si="125"/>
        <v>7437.6713473625005</v>
      </c>
    </row>
    <row r="8029" spans="1:7" x14ac:dyDescent="0.35">
      <c r="A8029" t="s">
        <v>1574</v>
      </c>
      <c r="B8029" t="s">
        <v>430</v>
      </c>
      <c r="C8029" t="s">
        <v>417</v>
      </c>
      <c r="D8029">
        <v>4</v>
      </c>
      <c r="E8029">
        <v>3840</v>
      </c>
      <c r="F8029">
        <v>101700</v>
      </c>
      <c r="G8029" s="1">
        <f t="shared" si="125"/>
        <v>10.17</v>
      </c>
    </row>
    <row r="8030" spans="1:7" x14ac:dyDescent="0.35">
      <c r="A8030" t="s">
        <v>1574</v>
      </c>
      <c r="B8030" t="s">
        <v>430</v>
      </c>
      <c r="C8030" t="s">
        <v>417</v>
      </c>
      <c r="D8030">
        <v>4</v>
      </c>
      <c r="E8030">
        <v>4080</v>
      </c>
      <c r="F8030">
        <v>137700</v>
      </c>
      <c r="G8030" s="1">
        <f t="shared" si="125"/>
        <v>13.77</v>
      </c>
    </row>
    <row r="8031" spans="1:7" x14ac:dyDescent="0.35">
      <c r="A8031" t="s">
        <v>1574</v>
      </c>
      <c r="B8031" t="s">
        <v>430</v>
      </c>
      <c r="C8031" t="s">
        <v>417</v>
      </c>
      <c r="D8031">
        <v>4</v>
      </c>
      <c r="E8031">
        <v>3780</v>
      </c>
      <c r="F8031">
        <v>125100</v>
      </c>
      <c r="G8031" s="1">
        <f t="shared" si="125"/>
        <v>12.51</v>
      </c>
    </row>
    <row r="8032" spans="1:7" x14ac:dyDescent="0.35">
      <c r="A8032" t="s">
        <v>1574</v>
      </c>
      <c r="B8032" t="s">
        <v>430</v>
      </c>
      <c r="C8032" t="s">
        <v>417</v>
      </c>
      <c r="D8032">
        <v>4</v>
      </c>
      <c r="E8032">
        <v>3540</v>
      </c>
      <c r="F8032">
        <v>142200</v>
      </c>
      <c r="G8032" s="1">
        <f t="shared" si="125"/>
        <v>14.22</v>
      </c>
    </row>
    <row r="8033" spans="1:7" x14ac:dyDescent="0.35">
      <c r="A8033" t="s">
        <v>1574</v>
      </c>
      <c r="B8033" t="s">
        <v>430</v>
      </c>
      <c r="C8033" t="s">
        <v>417</v>
      </c>
      <c r="D8033">
        <v>4</v>
      </c>
      <c r="E8033">
        <v>5400</v>
      </c>
      <c r="F8033">
        <v>135000</v>
      </c>
      <c r="G8033" s="1">
        <f t="shared" si="125"/>
        <v>13.5</v>
      </c>
    </row>
    <row r="8034" spans="1:7" x14ac:dyDescent="0.35">
      <c r="A8034" t="s">
        <v>1574</v>
      </c>
      <c r="B8034" t="s">
        <v>430</v>
      </c>
      <c r="C8034" t="s">
        <v>417</v>
      </c>
      <c r="D8034">
        <v>4</v>
      </c>
      <c r="E8034">
        <v>9600</v>
      </c>
      <c r="F8034">
        <v>2444400</v>
      </c>
      <c r="G8034" s="1">
        <f t="shared" si="125"/>
        <v>244.44</v>
      </c>
    </row>
    <row r="8035" spans="1:7" x14ac:dyDescent="0.35">
      <c r="A8035" t="s">
        <v>1574</v>
      </c>
      <c r="B8035" t="s">
        <v>430</v>
      </c>
      <c r="C8035" t="s">
        <v>417</v>
      </c>
      <c r="D8035">
        <v>4</v>
      </c>
      <c r="E8035">
        <v>2280</v>
      </c>
      <c r="F8035">
        <v>111600</v>
      </c>
      <c r="G8035" s="1">
        <f t="shared" si="125"/>
        <v>11.16</v>
      </c>
    </row>
    <row r="8036" spans="1:7" x14ac:dyDescent="0.35">
      <c r="A8036" t="s">
        <v>1574</v>
      </c>
      <c r="B8036" t="s">
        <v>430</v>
      </c>
      <c r="C8036" t="s">
        <v>417</v>
      </c>
      <c r="D8036">
        <v>4</v>
      </c>
      <c r="E8036">
        <v>10020</v>
      </c>
      <c r="F8036">
        <v>504000</v>
      </c>
      <c r="G8036" s="1">
        <f t="shared" si="125"/>
        <v>50.4</v>
      </c>
    </row>
    <row r="8037" spans="1:7" x14ac:dyDescent="0.35">
      <c r="A8037" t="s">
        <v>1574</v>
      </c>
      <c r="B8037" t="s">
        <v>430</v>
      </c>
      <c r="C8037" t="s">
        <v>417</v>
      </c>
      <c r="D8037">
        <v>4</v>
      </c>
      <c r="E8037">
        <v>720</v>
      </c>
      <c r="F8037">
        <v>15300</v>
      </c>
      <c r="G8037" s="1">
        <f t="shared" si="125"/>
        <v>1.53</v>
      </c>
    </row>
    <row r="8038" spans="1:7" x14ac:dyDescent="0.35">
      <c r="A8038" t="s">
        <v>1574</v>
      </c>
      <c r="B8038" t="s">
        <v>430</v>
      </c>
      <c r="C8038" t="s">
        <v>417</v>
      </c>
      <c r="D8038">
        <v>4</v>
      </c>
      <c r="E8038">
        <v>3480</v>
      </c>
      <c r="F8038">
        <v>104400</v>
      </c>
      <c r="G8038" s="1">
        <f t="shared" si="125"/>
        <v>10.44</v>
      </c>
    </row>
    <row r="8039" spans="1:7" x14ac:dyDescent="0.35">
      <c r="A8039" t="s">
        <v>1574</v>
      </c>
      <c r="B8039" t="s">
        <v>430</v>
      </c>
      <c r="C8039" t="s">
        <v>417</v>
      </c>
      <c r="D8039">
        <v>4</v>
      </c>
      <c r="E8039">
        <v>692456.772796</v>
      </c>
      <c r="F8039">
        <v>1751052875.8553801</v>
      </c>
      <c r="G8039" s="1">
        <f t="shared" si="125"/>
        <v>175105.287585538</v>
      </c>
    </row>
    <row r="8040" spans="1:7" x14ac:dyDescent="0.35">
      <c r="A8040" t="s">
        <v>1574</v>
      </c>
      <c r="B8040" t="s">
        <v>430</v>
      </c>
      <c r="C8040" t="s">
        <v>417</v>
      </c>
      <c r="D8040">
        <v>5</v>
      </c>
      <c r="E8040">
        <v>24240</v>
      </c>
      <c r="F8040">
        <v>2378700</v>
      </c>
      <c r="G8040" s="1">
        <f t="shared" si="125"/>
        <v>237.87</v>
      </c>
    </row>
    <row r="8041" spans="1:7" x14ac:dyDescent="0.35">
      <c r="A8041" t="s">
        <v>1574</v>
      </c>
      <c r="B8041" t="s">
        <v>430</v>
      </c>
      <c r="C8041" t="s">
        <v>417</v>
      </c>
      <c r="D8041">
        <v>4</v>
      </c>
      <c r="E8041">
        <v>131068.805773</v>
      </c>
      <c r="F8041">
        <v>139328021.188876</v>
      </c>
      <c r="G8041" s="1">
        <f t="shared" si="125"/>
        <v>13932.802118887601</v>
      </c>
    </row>
    <row r="8042" spans="1:7" x14ac:dyDescent="0.35">
      <c r="A8042" t="s">
        <v>1574</v>
      </c>
      <c r="B8042" t="s">
        <v>430</v>
      </c>
      <c r="C8042" t="s">
        <v>417</v>
      </c>
      <c r="D8042">
        <v>4</v>
      </c>
      <c r="E8042">
        <v>256772.42806599999</v>
      </c>
      <c r="F8042">
        <v>109056901.592527</v>
      </c>
      <c r="G8042" s="1">
        <f t="shared" si="125"/>
        <v>10905.690159252701</v>
      </c>
    </row>
    <row r="8043" spans="1:7" x14ac:dyDescent="0.35">
      <c r="A8043" t="s">
        <v>1574</v>
      </c>
      <c r="B8043" t="s">
        <v>430</v>
      </c>
      <c r="C8043" t="s">
        <v>417</v>
      </c>
      <c r="D8043">
        <v>5</v>
      </c>
      <c r="E8043">
        <v>1144918.3736950001</v>
      </c>
      <c r="F8043">
        <v>2149488403.6096802</v>
      </c>
      <c r="G8043" s="1">
        <f t="shared" si="125"/>
        <v>214948.84036096802</v>
      </c>
    </row>
    <row r="8044" spans="1:7" x14ac:dyDescent="0.35">
      <c r="A8044" t="s">
        <v>1736</v>
      </c>
      <c r="B8044" t="s">
        <v>1513</v>
      </c>
      <c r="C8044" t="s">
        <v>1514</v>
      </c>
      <c r="D8044">
        <v>6</v>
      </c>
      <c r="E8044">
        <v>181176.822151</v>
      </c>
      <c r="F8044">
        <v>821822861.589872</v>
      </c>
      <c r="G8044" s="1">
        <f t="shared" si="125"/>
        <v>82182.286158987205</v>
      </c>
    </row>
    <row r="8045" spans="1:7" x14ac:dyDescent="0.35">
      <c r="A8045" t="s">
        <v>1736</v>
      </c>
      <c r="B8045" t="s">
        <v>1513</v>
      </c>
      <c r="C8045" t="s">
        <v>1514</v>
      </c>
      <c r="D8045">
        <v>3</v>
      </c>
      <c r="E8045">
        <v>225391.343536</v>
      </c>
      <c r="F8045">
        <v>1773662489.1791301</v>
      </c>
      <c r="G8045" s="1">
        <f t="shared" si="125"/>
        <v>177366.24891791301</v>
      </c>
    </row>
    <row r="8046" spans="1:7" x14ac:dyDescent="0.35">
      <c r="A8046" t="s">
        <v>1557</v>
      </c>
      <c r="B8046" t="s">
        <v>1557</v>
      </c>
      <c r="C8046" t="s">
        <v>435</v>
      </c>
      <c r="D8046">
        <v>5</v>
      </c>
      <c r="E8046">
        <v>203623.852105</v>
      </c>
      <c r="F8046">
        <v>79805949.462766007</v>
      </c>
      <c r="G8046" s="1">
        <f t="shared" si="125"/>
        <v>7980.5949462766002</v>
      </c>
    </row>
    <row r="8047" spans="1:7" x14ac:dyDescent="0.35">
      <c r="A8047" t="s">
        <v>1557</v>
      </c>
      <c r="B8047" t="s">
        <v>1557</v>
      </c>
      <c r="C8047" t="s">
        <v>435</v>
      </c>
      <c r="D8047">
        <v>5</v>
      </c>
      <c r="E8047">
        <v>2645.8228640000002</v>
      </c>
      <c r="F8047">
        <v>184684.834194</v>
      </c>
      <c r="G8047" s="1">
        <f t="shared" si="125"/>
        <v>18.468483419399998</v>
      </c>
    </row>
    <row r="8048" spans="1:7" x14ac:dyDescent="0.35">
      <c r="A8048" t="s">
        <v>1557</v>
      </c>
      <c r="B8048" t="s">
        <v>1557</v>
      </c>
      <c r="C8048" t="s">
        <v>435</v>
      </c>
      <c r="D8048">
        <v>5</v>
      </c>
      <c r="E8048">
        <v>14704.657224</v>
      </c>
      <c r="F8048">
        <v>2614070.7816559998</v>
      </c>
      <c r="G8048" s="1">
        <f t="shared" si="125"/>
        <v>261.40707816559996</v>
      </c>
    </row>
    <row r="8049" spans="1:7" x14ac:dyDescent="0.35">
      <c r="A8049" t="s">
        <v>1557</v>
      </c>
      <c r="B8049" t="s">
        <v>1557</v>
      </c>
      <c r="C8049" t="s">
        <v>435</v>
      </c>
      <c r="D8049">
        <v>4</v>
      </c>
      <c r="E8049">
        <v>3346.0659780000001</v>
      </c>
      <c r="F8049">
        <v>111628.873727</v>
      </c>
      <c r="G8049" s="1">
        <f t="shared" si="125"/>
        <v>11.1628873727</v>
      </c>
    </row>
    <row r="8050" spans="1:7" x14ac:dyDescent="0.35">
      <c r="A8050" t="s">
        <v>1737</v>
      </c>
      <c r="B8050" t="s">
        <v>1601</v>
      </c>
      <c r="C8050" t="s">
        <v>417</v>
      </c>
      <c r="D8050">
        <v>4</v>
      </c>
      <c r="E8050">
        <v>120</v>
      </c>
      <c r="F8050">
        <v>900</v>
      </c>
      <c r="G8050" s="1">
        <f t="shared" si="125"/>
        <v>0.09</v>
      </c>
    </row>
    <row r="8051" spans="1:7" x14ac:dyDescent="0.35">
      <c r="A8051" t="s">
        <v>1737</v>
      </c>
      <c r="B8051" t="s">
        <v>1601</v>
      </c>
      <c r="C8051" t="s">
        <v>417</v>
      </c>
      <c r="D8051">
        <v>4</v>
      </c>
      <c r="E8051">
        <v>11700</v>
      </c>
      <c r="F8051">
        <v>2262600</v>
      </c>
      <c r="G8051" s="1">
        <f t="shared" si="125"/>
        <v>226.26</v>
      </c>
    </row>
    <row r="8052" spans="1:7" x14ac:dyDescent="0.35">
      <c r="A8052" t="s">
        <v>1737</v>
      </c>
      <c r="B8052" t="s">
        <v>1601</v>
      </c>
      <c r="C8052" t="s">
        <v>417</v>
      </c>
      <c r="D8052">
        <v>5</v>
      </c>
      <c r="E8052">
        <v>120</v>
      </c>
      <c r="F8052">
        <v>900</v>
      </c>
      <c r="G8052" s="1">
        <f t="shared" si="125"/>
        <v>0.09</v>
      </c>
    </row>
    <row r="8053" spans="1:7" x14ac:dyDescent="0.35">
      <c r="A8053" t="s">
        <v>1737</v>
      </c>
      <c r="B8053" t="s">
        <v>1601</v>
      </c>
      <c r="C8053" t="s">
        <v>417</v>
      </c>
      <c r="D8053">
        <v>5</v>
      </c>
      <c r="E8053">
        <v>9840</v>
      </c>
      <c r="F8053">
        <v>609300</v>
      </c>
      <c r="G8053" s="1">
        <f t="shared" si="125"/>
        <v>60.93</v>
      </c>
    </row>
    <row r="8054" spans="1:7" x14ac:dyDescent="0.35">
      <c r="A8054" t="s">
        <v>1737</v>
      </c>
      <c r="B8054" t="s">
        <v>1601</v>
      </c>
      <c r="C8054" t="s">
        <v>417</v>
      </c>
      <c r="D8054">
        <v>5</v>
      </c>
      <c r="E8054">
        <v>120</v>
      </c>
      <c r="F8054">
        <v>900</v>
      </c>
      <c r="G8054" s="1">
        <f t="shared" si="125"/>
        <v>0.09</v>
      </c>
    </row>
    <row r="8055" spans="1:7" x14ac:dyDescent="0.35">
      <c r="A8055" t="s">
        <v>1737</v>
      </c>
      <c r="B8055" t="s">
        <v>1601</v>
      </c>
      <c r="C8055" t="s">
        <v>417</v>
      </c>
      <c r="D8055">
        <v>5</v>
      </c>
      <c r="E8055">
        <v>3300</v>
      </c>
      <c r="F8055">
        <v>149400</v>
      </c>
      <c r="G8055" s="1">
        <f t="shared" si="125"/>
        <v>14.94</v>
      </c>
    </row>
    <row r="8056" spans="1:7" x14ac:dyDescent="0.35">
      <c r="A8056" t="s">
        <v>1737</v>
      </c>
      <c r="B8056" t="s">
        <v>1601</v>
      </c>
      <c r="C8056" t="s">
        <v>417</v>
      </c>
      <c r="D8056">
        <v>4</v>
      </c>
      <c r="E8056">
        <v>11100</v>
      </c>
      <c r="F8056">
        <v>886500</v>
      </c>
      <c r="G8056" s="1">
        <f t="shared" si="125"/>
        <v>88.65</v>
      </c>
    </row>
    <row r="8057" spans="1:7" x14ac:dyDescent="0.35">
      <c r="A8057" t="s">
        <v>1737</v>
      </c>
      <c r="B8057" t="s">
        <v>1601</v>
      </c>
      <c r="C8057" t="s">
        <v>417</v>
      </c>
      <c r="D8057">
        <v>4</v>
      </c>
      <c r="E8057">
        <v>2160</v>
      </c>
      <c r="F8057">
        <v>127800</v>
      </c>
      <c r="G8057" s="1">
        <f t="shared" si="125"/>
        <v>12.78</v>
      </c>
    </row>
    <row r="8058" spans="1:7" x14ac:dyDescent="0.35">
      <c r="A8058" t="s">
        <v>1737</v>
      </c>
      <c r="B8058" t="s">
        <v>1601</v>
      </c>
      <c r="C8058" t="s">
        <v>417</v>
      </c>
      <c r="D8058">
        <v>5</v>
      </c>
      <c r="E8058">
        <v>3720</v>
      </c>
      <c r="F8058">
        <v>124200</v>
      </c>
      <c r="G8058" s="1">
        <f t="shared" si="125"/>
        <v>12.42</v>
      </c>
    </row>
    <row r="8059" spans="1:7" x14ac:dyDescent="0.35">
      <c r="A8059" t="s">
        <v>1737</v>
      </c>
      <c r="B8059" t="s">
        <v>1601</v>
      </c>
      <c r="C8059" t="s">
        <v>417</v>
      </c>
      <c r="D8059">
        <v>4</v>
      </c>
      <c r="E8059">
        <v>120</v>
      </c>
      <c r="F8059">
        <v>900</v>
      </c>
      <c r="G8059" s="1">
        <f t="shared" si="125"/>
        <v>0.09</v>
      </c>
    </row>
    <row r="8060" spans="1:7" x14ac:dyDescent="0.35">
      <c r="A8060" t="s">
        <v>1737</v>
      </c>
      <c r="B8060" t="s">
        <v>1601</v>
      </c>
      <c r="C8060" t="s">
        <v>417</v>
      </c>
      <c r="D8060">
        <v>4</v>
      </c>
      <c r="E8060">
        <v>4500</v>
      </c>
      <c r="F8060">
        <v>209700</v>
      </c>
      <c r="G8060" s="1">
        <f t="shared" si="125"/>
        <v>20.97</v>
      </c>
    </row>
    <row r="8061" spans="1:7" x14ac:dyDescent="0.35">
      <c r="A8061" t="s">
        <v>1737</v>
      </c>
      <c r="B8061" t="s">
        <v>1601</v>
      </c>
      <c r="C8061" t="s">
        <v>417</v>
      </c>
      <c r="D8061">
        <v>4</v>
      </c>
      <c r="E8061">
        <v>540</v>
      </c>
      <c r="F8061">
        <v>11700</v>
      </c>
      <c r="G8061" s="1">
        <f t="shared" si="125"/>
        <v>1.17</v>
      </c>
    </row>
    <row r="8062" spans="1:7" x14ac:dyDescent="0.35">
      <c r="A8062" t="s">
        <v>1737</v>
      </c>
      <c r="B8062" t="s">
        <v>1601</v>
      </c>
      <c r="C8062" t="s">
        <v>417</v>
      </c>
      <c r="D8062">
        <v>4</v>
      </c>
      <c r="E8062">
        <v>3000</v>
      </c>
      <c r="F8062">
        <v>204300</v>
      </c>
      <c r="G8062" s="1">
        <f t="shared" si="125"/>
        <v>20.43</v>
      </c>
    </row>
    <row r="8063" spans="1:7" x14ac:dyDescent="0.35">
      <c r="A8063" t="s">
        <v>1737</v>
      </c>
      <c r="B8063" t="s">
        <v>1601</v>
      </c>
      <c r="C8063" t="s">
        <v>417</v>
      </c>
      <c r="D8063">
        <v>4</v>
      </c>
      <c r="E8063">
        <v>120</v>
      </c>
      <c r="F8063">
        <v>900</v>
      </c>
      <c r="G8063" s="1">
        <f t="shared" si="125"/>
        <v>0.09</v>
      </c>
    </row>
    <row r="8064" spans="1:7" x14ac:dyDescent="0.35">
      <c r="A8064" t="s">
        <v>1737</v>
      </c>
      <c r="B8064" t="s">
        <v>1601</v>
      </c>
      <c r="C8064" t="s">
        <v>417</v>
      </c>
      <c r="D8064">
        <v>4</v>
      </c>
      <c r="E8064">
        <v>120</v>
      </c>
      <c r="F8064">
        <v>900</v>
      </c>
      <c r="G8064" s="1">
        <f t="shared" si="125"/>
        <v>0.09</v>
      </c>
    </row>
    <row r="8065" spans="1:7" x14ac:dyDescent="0.35">
      <c r="A8065" t="s">
        <v>1737</v>
      </c>
      <c r="B8065" t="s">
        <v>1601</v>
      </c>
      <c r="C8065" t="s">
        <v>417</v>
      </c>
      <c r="D8065">
        <v>4</v>
      </c>
      <c r="E8065">
        <v>7028.4383589999998</v>
      </c>
      <c r="F8065">
        <v>504450.17252999998</v>
      </c>
      <c r="G8065" s="1">
        <f t="shared" si="125"/>
        <v>50.445017252999996</v>
      </c>
    </row>
    <row r="8066" spans="1:7" x14ac:dyDescent="0.35">
      <c r="A8066" t="s">
        <v>1737</v>
      </c>
      <c r="B8066" t="s">
        <v>1601</v>
      </c>
      <c r="C8066" t="s">
        <v>417</v>
      </c>
      <c r="D8066">
        <v>4</v>
      </c>
      <c r="E8066">
        <v>42420</v>
      </c>
      <c r="F8066">
        <v>7074900</v>
      </c>
      <c r="G8066" s="1">
        <f t="shared" si="125"/>
        <v>707.49</v>
      </c>
    </row>
    <row r="8067" spans="1:7" x14ac:dyDescent="0.35">
      <c r="A8067" t="s">
        <v>1737</v>
      </c>
      <c r="B8067" t="s">
        <v>1601</v>
      </c>
      <c r="C8067" t="s">
        <v>417</v>
      </c>
      <c r="D8067">
        <v>4</v>
      </c>
      <c r="E8067">
        <v>180</v>
      </c>
      <c r="F8067">
        <v>1800</v>
      </c>
      <c r="G8067" s="1">
        <f t="shared" ref="G8067:G8130" si="126">+F8067/10000</f>
        <v>0.18</v>
      </c>
    </row>
    <row r="8068" spans="1:7" x14ac:dyDescent="0.35">
      <c r="A8068" t="s">
        <v>1737</v>
      </c>
      <c r="B8068" t="s">
        <v>1601</v>
      </c>
      <c r="C8068" t="s">
        <v>417</v>
      </c>
      <c r="D8068">
        <v>4</v>
      </c>
      <c r="E8068">
        <v>120</v>
      </c>
      <c r="F8068">
        <v>900</v>
      </c>
      <c r="G8068" s="1">
        <f t="shared" si="126"/>
        <v>0.09</v>
      </c>
    </row>
    <row r="8069" spans="1:7" x14ac:dyDescent="0.35">
      <c r="A8069" t="s">
        <v>1737</v>
      </c>
      <c r="B8069" t="s">
        <v>1601</v>
      </c>
      <c r="C8069" t="s">
        <v>417</v>
      </c>
      <c r="D8069">
        <v>4</v>
      </c>
      <c r="E8069">
        <v>120</v>
      </c>
      <c r="F8069">
        <v>900</v>
      </c>
      <c r="G8069" s="1">
        <f t="shared" si="126"/>
        <v>0.09</v>
      </c>
    </row>
    <row r="8070" spans="1:7" x14ac:dyDescent="0.35">
      <c r="A8070" t="s">
        <v>1737</v>
      </c>
      <c r="B8070" t="s">
        <v>1601</v>
      </c>
      <c r="C8070" t="s">
        <v>417</v>
      </c>
      <c r="D8070">
        <v>4</v>
      </c>
      <c r="E8070">
        <v>960</v>
      </c>
      <c r="F8070">
        <v>22500</v>
      </c>
      <c r="G8070" s="1">
        <f t="shared" si="126"/>
        <v>2.25</v>
      </c>
    </row>
    <row r="8071" spans="1:7" x14ac:dyDescent="0.35">
      <c r="A8071" t="s">
        <v>1737</v>
      </c>
      <c r="B8071" t="s">
        <v>1601</v>
      </c>
      <c r="C8071" t="s">
        <v>417</v>
      </c>
      <c r="D8071">
        <v>4</v>
      </c>
      <c r="E8071">
        <v>180</v>
      </c>
      <c r="F8071">
        <v>1800</v>
      </c>
      <c r="G8071" s="1">
        <f t="shared" si="126"/>
        <v>0.18</v>
      </c>
    </row>
    <row r="8072" spans="1:7" x14ac:dyDescent="0.35">
      <c r="A8072" t="s">
        <v>1737</v>
      </c>
      <c r="B8072" t="s">
        <v>1601</v>
      </c>
      <c r="C8072" t="s">
        <v>417</v>
      </c>
      <c r="D8072">
        <v>5</v>
      </c>
      <c r="E8072">
        <v>120</v>
      </c>
      <c r="F8072">
        <v>900</v>
      </c>
      <c r="G8072" s="1">
        <f t="shared" si="126"/>
        <v>0.09</v>
      </c>
    </row>
    <row r="8073" spans="1:7" x14ac:dyDescent="0.35">
      <c r="A8073" t="s">
        <v>1737</v>
      </c>
      <c r="B8073" t="s">
        <v>1601</v>
      </c>
      <c r="C8073" t="s">
        <v>417</v>
      </c>
      <c r="D8073">
        <v>4</v>
      </c>
      <c r="E8073">
        <v>7260</v>
      </c>
      <c r="F8073">
        <v>1321200</v>
      </c>
      <c r="G8073" s="1">
        <f t="shared" si="126"/>
        <v>132.12</v>
      </c>
    </row>
    <row r="8074" spans="1:7" x14ac:dyDescent="0.35">
      <c r="A8074" t="s">
        <v>1737</v>
      </c>
      <c r="B8074" t="s">
        <v>1601</v>
      </c>
      <c r="C8074" t="s">
        <v>417</v>
      </c>
      <c r="D8074">
        <v>4</v>
      </c>
      <c r="E8074">
        <v>138480</v>
      </c>
      <c r="F8074">
        <v>66564000</v>
      </c>
      <c r="G8074" s="1">
        <f t="shared" si="126"/>
        <v>6656.4</v>
      </c>
    </row>
    <row r="8075" spans="1:7" x14ac:dyDescent="0.35">
      <c r="A8075" t="s">
        <v>1737</v>
      </c>
      <c r="B8075" t="s">
        <v>1601</v>
      </c>
      <c r="C8075" t="s">
        <v>417</v>
      </c>
      <c r="D8075">
        <v>4</v>
      </c>
      <c r="E8075">
        <v>14830.854380000001</v>
      </c>
      <c r="F8075">
        <v>6133320.9730359996</v>
      </c>
      <c r="G8075" s="1">
        <f t="shared" si="126"/>
        <v>613.33209730359999</v>
      </c>
    </row>
    <row r="8076" spans="1:7" x14ac:dyDescent="0.35">
      <c r="A8076" t="s">
        <v>1737</v>
      </c>
      <c r="B8076" t="s">
        <v>1601</v>
      </c>
      <c r="C8076" t="s">
        <v>417</v>
      </c>
      <c r="D8076">
        <v>4</v>
      </c>
      <c r="E8076">
        <v>3120</v>
      </c>
      <c r="F8076">
        <v>333900</v>
      </c>
      <c r="G8076" s="1">
        <f t="shared" si="126"/>
        <v>33.39</v>
      </c>
    </row>
    <row r="8077" spans="1:7" x14ac:dyDescent="0.35">
      <c r="A8077" t="s">
        <v>1737</v>
      </c>
      <c r="B8077" t="s">
        <v>1601</v>
      </c>
      <c r="C8077" t="s">
        <v>417</v>
      </c>
      <c r="D8077">
        <v>4</v>
      </c>
      <c r="E8077">
        <v>24300</v>
      </c>
      <c r="F8077">
        <v>9425700</v>
      </c>
      <c r="G8077" s="1">
        <f t="shared" si="126"/>
        <v>942.57</v>
      </c>
    </row>
    <row r="8078" spans="1:7" x14ac:dyDescent="0.35">
      <c r="A8078" t="s">
        <v>1737</v>
      </c>
      <c r="B8078" t="s">
        <v>1601</v>
      </c>
      <c r="C8078" t="s">
        <v>417</v>
      </c>
      <c r="D8078">
        <v>4</v>
      </c>
      <c r="E8078">
        <v>1440</v>
      </c>
      <c r="F8078">
        <v>45000</v>
      </c>
      <c r="G8078" s="1">
        <f t="shared" si="126"/>
        <v>4.5</v>
      </c>
    </row>
    <row r="8079" spans="1:7" x14ac:dyDescent="0.35">
      <c r="A8079" t="s">
        <v>1737</v>
      </c>
      <c r="B8079" t="s">
        <v>1601</v>
      </c>
      <c r="C8079" t="s">
        <v>417</v>
      </c>
      <c r="D8079">
        <v>4</v>
      </c>
      <c r="E8079">
        <v>120</v>
      </c>
      <c r="F8079">
        <v>900</v>
      </c>
      <c r="G8079" s="1">
        <f t="shared" si="126"/>
        <v>0.09</v>
      </c>
    </row>
    <row r="8080" spans="1:7" x14ac:dyDescent="0.35">
      <c r="A8080" t="s">
        <v>1737</v>
      </c>
      <c r="B8080" t="s">
        <v>1601</v>
      </c>
      <c r="C8080" t="s">
        <v>417</v>
      </c>
      <c r="D8080">
        <v>4</v>
      </c>
      <c r="E8080">
        <v>120</v>
      </c>
      <c r="F8080">
        <v>900</v>
      </c>
      <c r="G8080" s="1">
        <f t="shared" si="126"/>
        <v>0.09</v>
      </c>
    </row>
    <row r="8081" spans="1:7" x14ac:dyDescent="0.35">
      <c r="A8081" t="s">
        <v>1737</v>
      </c>
      <c r="B8081" t="s">
        <v>1601</v>
      </c>
      <c r="C8081" t="s">
        <v>417</v>
      </c>
      <c r="D8081">
        <v>4</v>
      </c>
      <c r="E8081">
        <v>660</v>
      </c>
      <c r="F8081">
        <v>11700</v>
      </c>
      <c r="G8081" s="1">
        <f t="shared" si="126"/>
        <v>1.17</v>
      </c>
    </row>
    <row r="8082" spans="1:7" x14ac:dyDescent="0.35">
      <c r="A8082" t="s">
        <v>1737</v>
      </c>
      <c r="B8082" t="s">
        <v>1601</v>
      </c>
      <c r="C8082" t="s">
        <v>417</v>
      </c>
      <c r="D8082">
        <v>4</v>
      </c>
      <c r="E8082">
        <v>2700</v>
      </c>
      <c r="F8082">
        <v>224100</v>
      </c>
      <c r="G8082" s="1">
        <f t="shared" si="126"/>
        <v>22.41</v>
      </c>
    </row>
    <row r="8083" spans="1:7" x14ac:dyDescent="0.35">
      <c r="A8083" t="s">
        <v>1737</v>
      </c>
      <c r="B8083" t="s">
        <v>1601</v>
      </c>
      <c r="C8083" t="s">
        <v>417</v>
      </c>
      <c r="D8083">
        <v>4</v>
      </c>
      <c r="E8083">
        <v>19680</v>
      </c>
      <c r="F8083">
        <v>6031800</v>
      </c>
      <c r="G8083" s="1">
        <f t="shared" si="126"/>
        <v>603.17999999999995</v>
      </c>
    </row>
    <row r="8084" spans="1:7" x14ac:dyDescent="0.35">
      <c r="A8084" t="s">
        <v>1737</v>
      </c>
      <c r="B8084" t="s">
        <v>1601</v>
      </c>
      <c r="C8084" t="s">
        <v>417</v>
      </c>
      <c r="D8084">
        <v>4</v>
      </c>
      <c r="E8084">
        <v>13691.299863</v>
      </c>
      <c r="F8084">
        <v>4234923.7452779999</v>
      </c>
      <c r="G8084" s="1">
        <f t="shared" si="126"/>
        <v>423.4923745278</v>
      </c>
    </row>
    <row r="8085" spans="1:7" x14ac:dyDescent="0.35">
      <c r="A8085" t="s">
        <v>1737</v>
      </c>
      <c r="B8085" t="s">
        <v>1601</v>
      </c>
      <c r="C8085" t="s">
        <v>417</v>
      </c>
      <c r="D8085">
        <v>4</v>
      </c>
      <c r="E8085">
        <v>24512.162686</v>
      </c>
      <c r="F8085">
        <v>8183967.6412350005</v>
      </c>
      <c r="G8085" s="1">
        <f t="shared" si="126"/>
        <v>818.39676412350002</v>
      </c>
    </row>
    <row r="8086" spans="1:7" x14ac:dyDescent="0.35">
      <c r="A8086" t="s">
        <v>1737</v>
      </c>
      <c r="B8086" t="s">
        <v>1601</v>
      </c>
      <c r="C8086" t="s">
        <v>417</v>
      </c>
      <c r="D8086">
        <v>4</v>
      </c>
      <c r="E8086">
        <v>1800</v>
      </c>
      <c r="F8086">
        <v>106200</v>
      </c>
      <c r="G8086" s="1">
        <f t="shared" si="126"/>
        <v>10.62</v>
      </c>
    </row>
    <row r="8087" spans="1:7" x14ac:dyDescent="0.35">
      <c r="A8087" t="s">
        <v>1737</v>
      </c>
      <c r="B8087" t="s">
        <v>1601</v>
      </c>
      <c r="C8087" t="s">
        <v>417</v>
      </c>
      <c r="D8087">
        <v>4</v>
      </c>
      <c r="E8087">
        <v>420</v>
      </c>
      <c r="F8087">
        <v>10800</v>
      </c>
      <c r="G8087" s="1">
        <f t="shared" si="126"/>
        <v>1.08</v>
      </c>
    </row>
    <row r="8088" spans="1:7" x14ac:dyDescent="0.35">
      <c r="A8088" t="s">
        <v>1737</v>
      </c>
      <c r="B8088" t="s">
        <v>1601</v>
      </c>
      <c r="C8088" t="s">
        <v>417</v>
      </c>
      <c r="D8088">
        <v>4</v>
      </c>
      <c r="E8088">
        <v>240</v>
      </c>
      <c r="F8088">
        <v>2700</v>
      </c>
      <c r="G8088" s="1">
        <f t="shared" si="126"/>
        <v>0.27</v>
      </c>
    </row>
    <row r="8089" spans="1:7" x14ac:dyDescent="0.35">
      <c r="A8089" t="s">
        <v>1737</v>
      </c>
      <c r="B8089" t="s">
        <v>1601</v>
      </c>
      <c r="C8089" t="s">
        <v>417</v>
      </c>
      <c r="D8089">
        <v>4</v>
      </c>
      <c r="E8089">
        <v>180</v>
      </c>
      <c r="F8089">
        <v>1800</v>
      </c>
      <c r="G8089" s="1">
        <f t="shared" si="126"/>
        <v>0.18</v>
      </c>
    </row>
    <row r="8090" spans="1:7" x14ac:dyDescent="0.35">
      <c r="A8090" t="s">
        <v>1737</v>
      </c>
      <c r="B8090" t="s">
        <v>1601</v>
      </c>
      <c r="C8090" t="s">
        <v>417</v>
      </c>
      <c r="D8090">
        <v>4</v>
      </c>
      <c r="E8090">
        <v>4740</v>
      </c>
      <c r="F8090">
        <v>296100</v>
      </c>
      <c r="G8090" s="1">
        <f t="shared" si="126"/>
        <v>29.61</v>
      </c>
    </row>
    <row r="8091" spans="1:7" x14ac:dyDescent="0.35">
      <c r="A8091" t="s">
        <v>1737</v>
      </c>
      <c r="B8091" t="s">
        <v>1601</v>
      </c>
      <c r="C8091" t="s">
        <v>417</v>
      </c>
      <c r="D8091">
        <v>4</v>
      </c>
      <c r="E8091">
        <v>660</v>
      </c>
      <c r="F8091">
        <v>14400</v>
      </c>
      <c r="G8091" s="1">
        <f t="shared" si="126"/>
        <v>1.44</v>
      </c>
    </row>
    <row r="8092" spans="1:7" x14ac:dyDescent="0.35">
      <c r="A8092" t="s">
        <v>1737</v>
      </c>
      <c r="B8092" t="s">
        <v>1601</v>
      </c>
      <c r="C8092" t="s">
        <v>417</v>
      </c>
      <c r="D8092">
        <v>4</v>
      </c>
      <c r="E8092">
        <v>5160</v>
      </c>
      <c r="F8092">
        <v>166500</v>
      </c>
      <c r="G8092" s="1">
        <f t="shared" si="126"/>
        <v>16.649999999999999</v>
      </c>
    </row>
    <row r="8093" spans="1:7" x14ac:dyDescent="0.35">
      <c r="A8093" t="s">
        <v>1737</v>
      </c>
      <c r="B8093" t="s">
        <v>1601</v>
      </c>
      <c r="C8093" t="s">
        <v>417</v>
      </c>
      <c r="D8093">
        <v>4</v>
      </c>
      <c r="E8093">
        <v>4981.5951210000003</v>
      </c>
      <c r="F8093">
        <v>242191.34396500001</v>
      </c>
      <c r="G8093" s="1">
        <f t="shared" si="126"/>
        <v>24.219134396499999</v>
      </c>
    </row>
    <row r="8094" spans="1:7" x14ac:dyDescent="0.35">
      <c r="A8094" t="s">
        <v>1737</v>
      </c>
      <c r="B8094" t="s">
        <v>1601</v>
      </c>
      <c r="C8094" t="s">
        <v>417</v>
      </c>
      <c r="D8094">
        <v>4</v>
      </c>
      <c r="E8094">
        <v>4020</v>
      </c>
      <c r="F8094">
        <v>481500</v>
      </c>
      <c r="G8094" s="1">
        <f t="shared" si="126"/>
        <v>48.15</v>
      </c>
    </row>
    <row r="8095" spans="1:7" x14ac:dyDescent="0.35">
      <c r="A8095" t="s">
        <v>1737</v>
      </c>
      <c r="B8095" t="s">
        <v>1601</v>
      </c>
      <c r="C8095" t="s">
        <v>417</v>
      </c>
      <c r="D8095">
        <v>4</v>
      </c>
      <c r="E8095">
        <v>167944.67920499999</v>
      </c>
      <c r="F8095">
        <v>183177186.526375</v>
      </c>
      <c r="G8095" s="1">
        <f t="shared" si="126"/>
        <v>18317.718652637501</v>
      </c>
    </row>
    <row r="8096" spans="1:7" x14ac:dyDescent="0.35">
      <c r="A8096" t="s">
        <v>1737</v>
      </c>
      <c r="B8096" t="s">
        <v>1601</v>
      </c>
      <c r="C8096" t="s">
        <v>417</v>
      </c>
      <c r="D8096">
        <v>4</v>
      </c>
      <c r="E8096">
        <v>420</v>
      </c>
      <c r="F8096">
        <v>10800</v>
      </c>
      <c r="G8096" s="1">
        <f t="shared" si="126"/>
        <v>1.08</v>
      </c>
    </row>
    <row r="8097" spans="1:7" x14ac:dyDescent="0.35">
      <c r="A8097" t="s">
        <v>1737</v>
      </c>
      <c r="B8097" t="s">
        <v>1601</v>
      </c>
      <c r="C8097" t="s">
        <v>417</v>
      </c>
      <c r="D8097">
        <v>4</v>
      </c>
      <c r="E8097">
        <v>360</v>
      </c>
      <c r="F8097">
        <v>8100</v>
      </c>
      <c r="G8097" s="1">
        <f t="shared" si="126"/>
        <v>0.81</v>
      </c>
    </row>
    <row r="8098" spans="1:7" x14ac:dyDescent="0.35">
      <c r="A8098" t="s">
        <v>1737</v>
      </c>
      <c r="B8098" t="s">
        <v>1601</v>
      </c>
      <c r="C8098" t="s">
        <v>417</v>
      </c>
      <c r="D8098">
        <v>4</v>
      </c>
      <c r="E8098">
        <v>42900</v>
      </c>
      <c r="F8098">
        <v>17561700</v>
      </c>
      <c r="G8098" s="1">
        <f t="shared" si="126"/>
        <v>1756.17</v>
      </c>
    </row>
    <row r="8099" spans="1:7" x14ac:dyDescent="0.35">
      <c r="A8099" t="s">
        <v>1737</v>
      </c>
      <c r="B8099" t="s">
        <v>1601</v>
      </c>
      <c r="C8099" t="s">
        <v>417</v>
      </c>
      <c r="D8099">
        <v>5</v>
      </c>
      <c r="E8099">
        <v>6420</v>
      </c>
      <c r="F8099">
        <v>1167300</v>
      </c>
      <c r="G8099" s="1">
        <f t="shared" si="126"/>
        <v>116.73</v>
      </c>
    </row>
    <row r="8100" spans="1:7" x14ac:dyDescent="0.35">
      <c r="A8100" t="s">
        <v>1737</v>
      </c>
      <c r="B8100" t="s">
        <v>1601</v>
      </c>
      <c r="C8100" t="s">
        <v>417</v>
      </c>
      <c r="D8100">
        <v>4</v>
      </c>
      <c r="E8100">
        <v>63732.853992999997</v>
      </c>
      <c r="F8100">
        <v>91381741.719965994</v>
      </c>
      <c r="G8100" s="1">
        <f t="shared" si="126"/>
        <v>9138.1741719965994</v>
      </c>
    </row>
    <row r="8101" spans="1:7" x14ac:dyDescent="0.35">
      <c r="A8101" t="s">
        <v>1737</v>
      </c>
      <c r="B8101" t="s">
        <v>1601</v>
      </c>
      <c r="C8101" t="s">
        <v>417</v>
      </c>
      <c r="D8101">
        <v>5</v>
      </c>
      <c r="E8101">
        <v>35677.007052000001</v>
      </c>
      <c r="F8101">
        <v>11516630.660124</v>
      </c>
      <c r="G8101" s="1">
        <f t="shared" si="126"/>
        <v>1151.6630660124001</v>
      </c>
    </row>
    <row r="8102" spans="1:7" x14ac:dyDescent="0.35">
      <c r="A8102" t="s">
        <v>1737</v>
      </c>
      <c r="B8102" t="s">
        <v>1601</v>
      </c>
      <c r="C8102" t="s">
        <v>417</v>
      </c>
      <c r="D8102">
        <v>4</v>
      </c>
      <c r="E8102">
        <v>469531.94711800001</v>
      </c>
      <c r="F8102">
        <v>703258001.03762102</v>
      </c>
      <c r="G8102" s="1">
        <f t="shared" si="126"/>
        <v>70325.8001037621</v>
      </c>
    </row>
    <row r="8103" spans="1:7" x14ac:dyDescent="0.35">
      <c r="A8103" t="s">
        <v>1737</v>
      </c>
      <c r="B8103" t="s">
        <v>1601</v>
      </c>
      <c r="C8103" t="s">
        <v>417</v>
      </c>
      <c r="D8103">
        <v>5</v>
      </c>
      <c r="E8103">
        <v>971439.45298499998</v>
      </c>
      <c r="F8103">
        <v>3065599414.6886501</v>
      </c>
      <c r="G8103" s="1">
        <f t="shared" si="126"/>
        <v>306559.94146886503</v>
      </c>
    </row>
    <row r="8104" spans="1:7" x14ac:dyDescent="0.35">
      <c r="A8104" t="s">
        <v>1737</v>
      </c>
      <c r="B8104" t="s">
        <v>1601</v>
      </c>
      <c r="C8104" t="s">
        <v>417</v>
      </c>
      <c r="D8104">
        <v>4</v>
      </c>
      <c r="E8104">
        <v>3013.44686</v>
      </c>
      <c r="F8104">
        <v>10189.10462</v>
      </c>
      <c r="G8104" s="1">
        <f t="shared" si="126"/>
        <v>1.018910462</v>
      </c>
    </row>
    <row r="8105" spans="1:7" x14ac:dyDescent="0.35">
      <c r="A8105" t="s">
        <v>1737</v>
      </c>
      <c r="B8105" t="s">
        <v>1601</v>
      </c>
      <c r="C8105" t="s">
        <v>417</v>
      </c>
      <c r="D8105">
        <v>4</v>
      </c>
      <c r="E8105">
        <v>81228.119030999995</v>
      </c>
      <c r="F8105">
        <v>259674.75742400001</v>
      </c>
      <c r="G8105" s="1">
        <f t="shared" si="126"/>
        <v>25.967475742400001</v>
      </c>
    </row>
    <row r="8106" spans="1:7" x14ac:dyDescent="0.35">
      <c r="A8106" t="s">
        <v>1737</v>
      </c>
      <c r="B8106" t="s">
        <v>1601</v>
      </c>
      <c r="C8106" t="s">
        <v>417</v>
      </c>
      <c r="D8106">
        <v>5</v>
      </c>
      <c r="E8106">
        <v>32203.827280000001</v>
      </c>
      <c r="F8106">
        <v>104304.827535</v>
      </c>
      <c r="G8106" s="1">
        <f t="shared" si="126"/>
        <v>10.4304827535</v>
      </c>
    </row>
    <row r="8107" spans="1:7" x14ac:dyDescent="0.35">
      <c r="A8107" t="s">
        <v>979</v>
      </c>
      <c r="B8107" t="s">
        <v>1605</v>
      </c>
      <c r="C8107" t="s">
        <v>1514</v>
      </c>
      <c r="D8107">
        <v>4</v>
      </c>
      <c r="E8107">
        <v>40819.325008</v>
      </c>
      <c r="F8107">
        <v>129645.845697</v>
      </c>
      <c r="G8107" s="1">
        <f t="shared" si="126"/>
        <v>12.9645845697</v>
      </c>
    </row>
    <row r="8108" spans="1:7" x14ac:dyDescent="0.35">
      <c r="A8108" t="s">
        <v>979</v>
      </c>
      <c r="B8108" t="s">
        <v>1605</v>
      </c>
      <c r="C8108" t="s">
        <v>1514</v>
      </c>
      <c r="D8108">
        <v>6</v>
      </c>
      <c r="E8108">
        <v>120</v>
      </c>
      <c r="F8108">
        <v>900</v>
      </c>
      <c r="G8108" s="1">
        <f t="shared" si="126"/>
        <v>0.09</v>
      </c>
    </row>
    <row r="8109" spans="1:7" x14ac:dyDescent="0.35">
      <c r="A8109" t="s">
        <v>979</v>
      </c>
      <c r="B8109" t="s">
        <v>1605</v>
      </c>
      <c r="C8109" t="s">
        <v>1514</v>
      </c>
      <c r="D8109">
        <v>5</v>
      </c>
      <c r="E8109">
        <v>21600</v>
      </c>
      <c r="F8109">
        <v>11737800</v>
      </c>
      <c r="G8109" s="1">
        <f t="shared" si="126"/>
        <v>1173.78</v>
      </c>
    </row>
    <row r="8110" spans="1:7" x14ac:dyDescent="0.35">
      <c r="A8110" t="s">
        <v>979</v>
      </c>
      <c r="B8110" t="s">
        <v>1605</v>
      </c>
      <c r="C8110" t="s">
        <v>1514</v>
      </c>
      <c r="D8110">
        <v>6</v>
      </c>
      <c r="E8110">
        <v>120</v>
      </c>
      <c r="F8110">
        <v>900</v>
      </c>
      <c r="G8110" s="1">
        <f t="shared" si="126"/>
        <v>0.09</v>
      </c>
    </row>
    <row r="8111" spans="1:7" x14ac:dyDescent="0.35">
      <c r="A8111" t="s">
        <v>979</v>
      </c>
      <c r="B8111" t="s">
        <v>1605</v>
      </c>
      <c r="C8111" t="s">
        <v>1514</v>
      </c>
      <c r="D8111">
        <v>6</v>
      </c>
      <c r="E8111">
        <v>120</v>
      </c>
      <c r="F8111">
        <v>900</v>
      </c>
      <c r="G8111" s="1">
        <f t="shared" si="126"/>
        <v>0.09</v>
      </c>
    </row>
    <row r="8112" spans="1:7" x14ac:dyDescent="0.35">
      <c r="A8112" t="s">
        <v>979</v>
      </c>
      <c r="B8112" t="s">
        <v>1605</v>
      </c>
      <c r="C8112" t="s">
        <v>1514</v>
      </c>
      <c r="D8112">
        <v>4</v>
      </c>
      <c r="E8112">
        <v>4920</v>
      </c>
      <c r="F8112">
        <v>422100</v>
      </c>
      <c r="G8112" s="1">
        <f t="shared" si="126"/>
        <v>42.21</v>
      </c>
    </row>
    <row r="8113" spans="1:7" x14ac:dyDescent="0.35">
      <c r="A8113" t="s">
        <v>979</v>
      </c>
      <c r="B8113" t="s">
        <v>1605</v>
      </c>
      <c r="C8113" t="s">
        <v>1514</v>
      </c>
      <c r="D8113">
        <v>5</v>
      </c>
      <c r="E8113">
        <v>30840</v>
      </c>
      <c r="F8113">
        <v>24201000</v>
      </c>
      <c r="G8113" s="1">
        <f t="shared" si="126"/>
        <v>2420.1</v>
      </c>
    </row>
    <row r="8114" spans="1:7" x14ac:dyDescent="0.35">
      <c r="A8114" t="s">
        <v>979</v>
      </c>
      <c r="B8114" t="s">
        <v>1605</v>
      </c>
      <c r="C8114" t="s">
        <v>1514</v>
      </c>
      <c r="D8114">
        <v>5</v>
      </c>
      <c r="E8114">
        <v>120</v>
      </c>
      <c r="F8114">
        <v>900</v>
      </c>
      <c r="G8114" s="1">
        <f t="shared" si="126"/>
        <v>0.09</v>
      </c>
    </row>
    <row r="8115" spans="1:7" x14ac:dyDescent="0.35">
      <c r="A8115" t="s">
        <v>979</v>
      </c>
      <c r="B8115" t="s">
        <v>1605</v>
      </c>
      <c r="C8115" t="s">
        <v>1514</v>
      </c>
      <c r="D8115">
        <v>4</v>
      </c>
      <c r="E8115">
        <v>840</v>
      </c>
      <c r="F8115">
        <v>26100</v>
      </c>
      <c r="G8115" s="1">
        <f t="shared" si="126"/>
        <v>2.61</v>
      </c>
    </row>
    <row r="8116" spans="1:7" x14ac:dyDescent="0.35">
      <c r="A8116" t="s">
        <v>979</v>
      </c>
      <c r="B8116" t="s">
        <v>1605</v>
      </c>
      <c r="C8116" t="s">
        <v>1514</v>
      </c>
      <c r="D8116">
        <v>5</v>
      </c>
      <c r="E8116">
        <v>120</v>
      </c>
      <c r="F8116">
        <v>900</v>
      </c>
      <c r="G8116" s="1">
        <f t="shared" si="126"/>
        <v>0.09</v>
      </c>
    </row>
    <row r="8117" spans="1:7" x14ac:dyDescent="0.35">
      <c r="A8117" t="s">
        <v>979</v>
      </c>
      <c r="B8117" t="s">
        <v>1605</v>
      </c>
      <c r="C8117" t="s">
        <v>1514</v>
      </c>
      <c r="D8117">
        <v>5</v>
      </c>
      <c r="E8117">
        <v>3300</v>
      </c>
      <c r="F8117">
        <v>148500</v>
      </c>
      <c r="G8117" s="1">
        <f t="shared" si="126"/>
        <v>14.85</v>
      </c>
    </row>
    <row r="8118" spans="1:7" x14ac:dyDescent="0.35">
      <c r="A8118" t="s">
        <v>979</v>
      </c>
      <c r="B8118" t="s">
        <v>1605</v>
      </c>
      <c r="C8118" t="s">
        <v>1514</v>
      </c>
      <c r="D8118">
        <v>5</v>
      </c>
      <c r="E8118">
        <v>1500</v>
      </c>
      <c r="F8118">
        <v>63000</v>
      </c>
      <c r="G8118" s="1">
        <f t="shared" si="126"/>
        <v>6.3</v>
      </c>
    </row>
    <row r="8119" spans="1:7" x14ac:dyDescent="0.35">
      <c r="A8119" t="s">
        <v>979</v>
      </c>
      <c r="B8119" t="s">
        <v>1605</v>
      </c>
      <c r="C8119" t="s">
        <v>1514</v>
      </c>
      <c r="D8119">
        <v>3</v>
      </c>
      <c r="E8119">
        <v>210448.09732900001</v>
      </c>
      <c r="F8119">
        <v>570234747.27867496</v>
      </c>
      <c r="G8119" s="1">
        <f t="shared" si="126"/>
        <v>57023.474727867499</v>
      </c>
    </row>
    <row r="8120" spans="1:7" x14ac:dyDescent="0.35">
      <c r="A8120" t="s">
        <v>979</v>
      </c>
      <c r="B8120" t="s">
        <v>1605</v>
      </c>
      <c r="C8120" t="s">
        <v>1514</v>
      </c>
      <c r="D8120">
        <v>5</v>
      </c>
      <c r="E8120">
        <v>32400</v>
      </c>
      <c r="F8120">
        <v>50266800</v>
      </c>
      <c r="G8120" s="1">
        <f t="shared" si="126"/>
        <v>5026.68</v>
      </c>
    </row>
    <row r="8121" spans="1:7" x14ac:dyDescent="0.35">
      <c r="A8121" t="s">
        <v>979</v>
      </c>
      <c r="B8121" t="s">
        <v>1605</v>
      </c>
      <c r="C8121" t="s">
        <v>1514</v>
      </c>
      <c r="D8121">
        <v>4</v>
      </c>
      <c r="E8121">
        <v>381196.05625000002</v>
      </c>
      <c r="F8121">
        <v>2695038496.1394401</v>
      </c>
      <c r="G8121" s="1">
        <f t="shared" si="126"/>
        <v>269503.84961394401</v>
      </c>
    </row>
    <row r="8122" spans="1:7" x14ac:dyDescent="0.35">
      <c r="A8122" t="s">
        <v>979</v>
      </c>
      <c r="B8122" t="s">
        <v>1605</v>
      </c>
      <c r="C8122" t="s">
        <v>1514</v>
      </c>
      <c r="D8122">
        <v>6</v>
      </c>
      <c r="E8122">
        <v>598287.96136199997</v>
      </c>
      <c r="F8122">
        <v>3677790758.8741398</v>
      </c>
      <c r="G8122" s="1">
        <f t="shared" si="126"/>
        <v>367779.07588741399</v>
      </c>
    </row>
    <row r="8123" spans="1:7" x14ac:dyDescent="0.35">
      <c r="A8123" t="s">
        <v>979</v>
      </c>
      <c r="B8123" t="s">
        <v>1605</v>
      </c>
      <c r="C8123" t="s">
        <v>1514</v>
      </c>
      <c r="D8123">
        <v>5</v>
      </c>
      <c r="E8123">
        <v>42595.731006000002</v>
      </c>
      <c r="F8123">
        <v>31578766.040732</v>
      </c>
      <c r="G8123" s="1">
        <f t="shared" si="126"/>
        <v>3157.8766040731998</v>
      </c>
    </row>
    <row r="8124" spans="1:7" x14ac:dyDescent="0.35">
      <c r="A8124" t="s">
        <v>979</v>
      </c>
      <c r="B8124" t="s">
        <v>1605</v>
      </c>
      <c r="C8124" t="s">
        <v>1514</v>
      </c>
      <c r="D8124">
        <v>3</v>
      </c>
      <c r="E8124">
        <v>10813.905446000001</v>
      </c>
      <c r="F8124">
        <v>1274625.56752</v>
      </c>
      <c r="G8124" s="1">
        <f t="shared" si="126"/>
        <v>127.462556752</v>
      </c>
    </row>
    <row r="8125" spans="1:7" x14ac:dyDescent="0.35">
      <c r="A8125" t="s">
        <v>979</v>
      </c>
      <c r="B8125" t="s">
        <v>1605</v>
      </c>
      <c r="C8125" t="s">
        <v>1514</v>
      </c>
      <c r="D8125">
        <v>4</v>
      </c>
      <c r="E8125">
        <v>96414.074728000007</v>
      </c>
      <c r="F8125">
        <v>310138.76458399999</v>
      </c>
      <c r="G8125" s="1">
        <f t="shared" si="126"/>
        <v>31.013876458399999</v>
      </c>
    </row>
    <row r="8126" spans="1:7" x14ac:dyDescent="0.35">
      <c r="A8126" t="s">
        <v>979</v>
      </c>
      <c r="B8126" t="s">
        <v>1605</v>
      </c>
      <c r="C8126" t="s">
        <v>1514</v>
      </c>
      <c r="D8126">
        <v>5</v>
      </c>
      <c r="E8126">
        <v>19571.019370999999</v>
      </c>
      <c r="F8126">
        <v>62468.914502</v>
      </c>
      <c r="G8126" s="1">
        <f t="shared" si="126"/>
        <v>6.2468914501999997</v>
      </c>
    </row>
    <row r="8127" spans="1:7" x14ac:dyDescent="0.35">
      <c r="A8127" t="s">
        <v>1738</v>
      </c>
      <c r="B8127" t="s">
        <v>1605</v>
      </c>
      <c r="C8127" t="s">
        <v>1514</v>
      </c>
      <c r="D8127">
        <v>4</v>
      </c>
      <c r="E8127">
        <v>35481.775410000002</v>
      </c>
      <c r="F8127">
        <v>120064.601065</v>
      </c>
      <c r="G8127" s="1">
        <f t="shared" si="126"/>
        <v>12.006460106499999</v>
      </c>
    </row>
    <row r="8128" spans="1:7" x14ac:dyDescent="0.35">
      <c r="A8128" t="s">
        <v>1738</v>
      </c>
      <c r="B8128" t="s">
        <v>1605</v>
      </c>
      <c r="C8128" t="s">
        <v>1514</v>
      </c>
      <c r="D8128">
        <v>4</v>
      </c>
      <c r="E8128">
        <v>84784.885085999995</v>
      </c>
      <c r="F8128">
        <v>268894.96788900002</v>
      </c>
      <c r="G8128" s="1">
        <f t="shared" si="126"/>
        <v>26.889496788900001</v>
      </c>
    </row>
    <row r="8129" spans="1:7" x14ac:dyDescent="0.35">
      <c r="A8129" t="s">
        <v>1738</v>
      </c>
      <c r="B8129" t="s">
        <v>1605</v>
      </c>
      <c r="C8129" t="s">
        <v>1514</v>
      </c>
      <c r="D8129">
        <v>5</v>
      </c>
      <c r="E8129">
        <v>35364.852880999999</v>
      </c>
      <c r="F8129">
        <v>117265.87982</v>
      </c>
      <c r="G8129" s="1">
        <f t="shared" si="126"/>
        <v>11.726587982</v>
      </c>
    </row>
    <row r="8130" spans="1:7" x14ac:dyDescent="0.35">
      <c r="A8130" t="s">
        <v>1738</v>
      </c>
      <c r="B8130" t="s">
        <v>1605</v>
      </c>
      <c r="C8130" t="s">
        <v>1514</v>
      </c>
      <c r="D8130">
        <v>5</v>
      </c>
      <c r="E8130">
        <v>28380</v>
      </c>
      <c r="F8130">
        <v>31322700</v>
      </c>
      <c r="G8130" s="1">
        <f t="shared" si="126"/>
        <v>3132.27</v>
      </c>
    </row>
    <row r="8131" spans="1:7" x14ac:dyDescent="0.35">
      <c r="A8131" t="s">
        <v>1738</v>
      </c>
      <c r="B8131" t="s">
        <v>1605</v>
      </c>
      <c r="C8131" t="s">
        <v>1514</v>
      </c>
      <c r="D8131">
        <v>5</v>
      </c>
      <c r="E8131">
        <v>34140</v>
      </c>
      <c r="F8131">
        <v>29694600</v>
      </c>
      <c r="G8131" s="1">
        <f t="shared" ref="G8131:G8194" si="127">+F8131/10000</f>
        <v>2969.46</v>
      </c>
    </row>
    <row r="8132" spans="1:7" x14ac:dyDescent="0.35">
      <c r="A8132" t="s">
        <v>1738</v>
      </c>
      <c r="B8132" t="s">
        <v>1605</v>
      </c>
      <c r="C8132" t="s">
        <v>1514</v>
      </c>
      <c r="D8132">
        <v>5</v>
      </c>
      <c r="E8132">
        <v>2820</v>
      </c>
      <c r="F8132">
        <v>247500</v>
      </c>
      <c r="G8132" s="1">
        <f t="shared" si="127"/>
        <v>24.75</v>
      </c>
    </row>
    <row r="8133" spans="1:7" x14ac:dyDescent="0.35">
      <c r="A8133" t="s">
        <v>1738</v>
      </c>
      <c r="B8133" t="s">
        <v>1605</v>
      </c>
      <c r="C8133" t="s">
        <v>1514</v>
      </c>
      <c r="D8133">
        <v>4</v>
      </c>
      <c r="E8133">
        <v>144373.63961700001</v>
      </c>
      <c r="F8133">
        <v>231467232.907646</v>
      </c>
      <c r="G8133" s="1">
        <f t="shared" si="127"/>
        <v>23146.723290764599</v>
      </c>
    </row>
    <row r="8134" spans="1:7" x14ac:dyDescent="0.35">
      <c r="A8134" t="s">
        <v>1738</v>
      </c>
      <c r="B8134" t="s">
        <v>1605</v>
      </c>
      <c r="C8134" t="s">
        <v>1514</v>
      </c>
      <c r="D8134">
        <v>4</v>
      </c>
      <c r="E8134">
        <v>28440</v>
      </c>
      <c r="F8134">
        <v>10563300</v>
      </c>
      <c r="G8134" s="1">
        <f t="shared" si="127"/>
        <v>1056.33</v>
      </c>
    </row>
    <row r="8135" spans="1:7" x14ac:dyDescent="0.35">
      <c r="A8135" t="s">
        <v>1738</v>
      </c>
      <c r="B8135" t="s">
        <v>1605</v>
      </c>
      <c r="C8135" t="s">
        <v>1514</v>
      </c>
      <c r="D8135">
        <v>3</v>
      </c>
      <c r="E8135">
        <v>240</v>
      </c>
      <c r="F8135">
        <v>2700</v>
      </c>
      <c r="G8135" s="1">
        <f t="shared" si="127"/>
        <v>0.27</v>
      </c>
    </row>
    <row r="8136" spans="1:7" x14ac:dyDescent="0.35">
      <c r="A8136" t="s">
        <v>1738</v>
      </c>
      <c r="B8136" t="s">
        <v>1605</v>
      </c>
      <c r="C8136" t="s">
        <v>1514</v>
      </c>
      <c r="D8136">
        <v>3</v>
      </c>
      <c r="E8136">
        <v>360</v>
      </c>
      <c r="F8136">
        <v>5400</v>
      </c>
      <c r="G8136" s="1">
        <f t="shared" si="127"/>
        <v>0.54</v>
      </c>
    </row>
    <row r="8137" spans="1:7" x14ac:dyDescent="0.35">
      <c r="A8137" t="s">
        <v>1738</v>
      </c>
      <c r="B8137" t="s">
        <v>1605</v>
      </c>
      <c r="C8137" t="s">
        <v>1514</v>
      </c>
      <c r="D8137">
        <v>5</v>
      </c>
      <c r="E8137">
        <v>3900</v>
      </c>
      <c r="F8137">
        <v>136800</v>
      </c>
      <c r="G8137" s="1">
        <f t="shared" si="127"/>
        <v>13.68</v>
      </c>
    </row>
    <row r="8138" spans="1:7" x14ac:dyDescent="0.35">
      <c r="A8138" t="s">
        <v>1738</v>
      </c>
      <c r="B8138" t="s">
        <v>1605</v>
      </c>
      <c r="C8138" t="s">
        <v>1514</v>
      </c>
      <c r="D8138">
        <v>5</v>
      </c>
      <c r="E8138">
        <v>120</v>
      </c>
      <c r="F8138">
        <v>900</v>
      </c>
      <c r="G8138" s="1">
        <f t="shared" si="127"/>
        <v>0.09</v>
      </c>
    </row>
    <row r="8139" spans="1:7" x14ac:dyDescent="0.35">
      <c r="A8139" t="s">
        <v>1738</v>
      </c>
      <c r="B8139" t="s">
        <v>1605</v>
      </c>
      <c r="C8139" t="s">
        <v>1514</v>
      </c>
      <c r="D8139">
        <v>5</v>
      </c>
      <c r="E8139">
        <v>4020</v>
      </c>
      <c r="F8139">
        <v>139500</v>
      </c>
      <c r="G8139" s="1">
        <f t="shared" si="127"/>
        <v>13.95</v>
      </c>
    </row>
    <row r="8140" spans="1:7" x14ac:dyDescent="0.35">
      <c r="A8140" t="s">
        <v>1738</v>
      </c>
      <c r="B8140" t="s">
        <v>1605</v>
      </c>
      <c r="C8140" t="s">
        <v>1514</v>
      </c>
      <c r="D8140">
        <v>5</v>
      </c>
      <c r="E8140">
        <v>3360</v>
      </c>
      <c r="F8140">
        <v>108000</v>
      </c>
      <c r="G8140" s="1">
        <f t="shared" si="127"/>
        <v>10.8</v>
      </c>
    </row>
    <row r="8141" spans="1:7" x14ac:dyDescent="0.35">
      <c r="A8141" t="s">
        <v>1738</v>
      </c>
      <c r="B8141" t="s">
        <v>1605</v>
      </c>
      <c r="C8141" t="s">
        <v>1514</v>
      </c>
      <c r="D8141">
        <v>5</v>
      </c>
      <c r="E8141">
        <v>180</v>
      </c>
      <c r="F8141">
        <v>1800</v>
      </c>
      <c r="G8141" s="1">
        <f t="shared" si="127"/>
        <v>0.18</v>
      </c>
    </row>
    <row r="8142" spans="1:7" x14ac:dyDescent="0.35">
      <c r="A8142" t="s">
        <v>1738</v>
      </c>
      <c r="B8142" t="s">
        <v>1605</v>
      </c>
      <c r="C8142" t="s">
        <v>1514</v>
      </c>
      <c r="D8142">
        <v>5</v>
      </c>
      <c r="E8142">
        <v>480</v>
      </c>
      <c r="F8142">
        <v>9900</v>
      </c>
      <c r="G8142" s="1">
        <f t="shared" si="127"/>
        <v>0.99</v>
      </c>
    </row>
    <row r="8143" spans="1:7" x14ac:dyDescent="0.35">
      <c r="A8143" t="s">
        <v>1738</v>
      </c>
      <c r="B8143" t="s">
        <v>1605</v>
      </c>
      <c r="C8143" t="s">
        <v>1514</v>
      </c>
      <c r="D8143">
        <v>5</v>
      </c>
      <c r="E8143">
        <v>10560</v>
      </c>
      <c r="F8143">
        <v>643500</v>
      </c>
      <c r="G8143" s="1">
        <f t="shared" si="127"/>
        <v>64.349999999999994</v>
      </c>
    </row>
    <row r="8144" spans="1:7" x14ac:dyDescent="0.35">
      <c r="A8144" t="s">
        <v>1738</v>
      </c>
      <c r="B8144" t="s">
        <v>1605</v>
      </c>
      <c r="C8144" t="s">
        <v>1514</v>
      </c>
      <c r="D8144">
        <v>5</v>
      </c>
      <c r="E8144">
        <v>2460</v>
      </c>
      <c r="F8144">
        <v>89100</v>
      </c>
      <c r="G8144" s="1">
        <f t="shared" si="127"/>
        <v>8.91</v>
      </c>
    </row>
    <row r="8145" spans="1:7" x14ac:dyDescent="0.35">
      <c r="A8145" t="s">
        <v>1738</v>
      </c>
      <c r="B8145" t="s">
        <v>1605</v>
      </c>
      <c r="C8145" t="s">
        <v>1514</v>
      </c>
      <c r="D8145">
        <v>5</v>
      </c>
      <c r="E8145">
        <v>3360</v>
      </c>
      <c r="F8145">
        <v>163800</v>
      </c>
      <c r="G8145" s="1">
        <f t="shared" si="127"/>
        <v>16.38</v>
      </c>
    </row>
    <row r="8146" spans="1:7" x14ac:dyDescent="0.35">
      <c r="A8146" t="s">
        <v>1738</v>
      </c>
      <c r="B8146" t="s">
        <v>1605</v>
      </c>
      <c r="C8146" t="s">
        <v>1514</v>
      </c>
      <c r="D8146">
        <v>5</v>
      </c>
      <c r="E8146">
        <v>120</v>
      </c>
      <c r="F8146">
        <v>900</v>
      </c>
      <c r="G8146" s="1">
        <f t="shared" si="127"/>
        <v>0.09</v>
      </c>
    </row>
    <row r="8147" spans="1:7" x14ac:dyDescent="0.35">
      <c r="A8147" t="s">
        <v>1738</v>
      </c>
      <c r="B8147" t="s">
        <v>1605</v>
      </c>
      <c r="C8147" t="s">
        <v>1514</v>
      </c>
      <c r="D8147">
        <v>3</v>
      </c>
      <c r="E8147">
        <v>1200</v>
      </c>
      <c r="F8147">
        <v>29700</v>
      </c>
      <c r="G8147" s="1">
        <f t="shared" si="127"/>
        <v>2.97</v>
      </c>
    </row>
    <row r="8148" spans="1:7" x14ac:dyDescent="0.35">
      <c r="A8148" t="s">
        <v>1738</v>
      </c>
      <c r="B8148" t="s">
        <v>1605</v>
      </c>
      <c r="C8148" t="s">
        <v>1514</v>
      </c>
      <c r="D8148">
        <v>5</v>
      </c>
      <c r="E8148">
        <v>2400</v>
      </c>
      <c r="F8148">
        <v>71100</v>
      </c>
      <c r="G8148" s="1">
        <f t="shared" si="127"/>
        <v>7.11</v>
      </c>
    </row>
    <row r="8149" spans="1:7" x14ac:dyDescent="0.35">
      <c r="A8149" t="s">
        <v>1738</v>
      </c>
      <c r="B8149" t="s">
        <v>1605</v>
      </c>
      <c r="C8149" t="s">
        <v>1514</v>
      </c>
      <c r="D8149">
        <v>5</v>
      </c>
      <c r="E8149">
        <v>32400</v>
      </c>
      <c r="F8149">
        <v>50266800</v>
      </c>
      <c r="G8149" s="1">
        <f t="shared" si="127"/>
        <v>5026.68</v>
      </c>
    </row>
    <row r="8150" spans="1:7" x14ac:dyDescent="0.35">
      <c r="A8150" t="s">
        <v>1738</v>
      </c>
      <c r="B8150" t="s">
        <v>1605</v>
      </c>
      <c r="C8150" t="s">
        <v>1514</v>
      </c>
      <c r="D8150">
        <v>4</v>
      </c>
      <c r="E8150">
        <v>120</v>
      </c>
      <c r="F8150">
        <v>900</v>
      </c>
      <c r="G8150" s="1">
        <f t="shared" si="127"/>
        <v>0.09</v>
      </c>
    </row>
    <row r="8151" spans="1:7" x14ac:dyDescent="0.35">
      <c r="A8151" t="s">
        <v>1738</v>
      </c>
      <c r="B8151" t="s">
        <v>1605</v>
      </c>
      <c r="C8151" t="s">
        <v>1514</v>
      </c>
      <c r="D8151">
        <v>6</v>
      </c>
      <c r="E8151">
        <v>120</v>
      </c>
      <c r="F8151">
        <v>900</v>
      </c>
      <c r="G8151" s="1">
        <f t="shared" si="127"/>
        <v>0.09</v>
      </c>
    </row>
    <row r="8152" spans="1:7" x14ac:dyDescent="0.35">
      <c r="A8152" t="s">
        <v>1738</v>
      </c>
      <c r="B8152" t="s">
        <v>1605</v>
      </c>
      <c r="C8152" t="s">
        <v>1514</v>
      </c>
      <c r="D8152">
        <v>4</v>
      </c>
      <c r="E8152">
        <v>120</v>
      </c>
      <c r="F8152">
        <v>900</v>
      </c>
      <c r="G8152" s="1">
        <f t="shared" si="127"/>
        <v>0.09</v>
      </c>
    </row>
    <row r="8153" spans="1:7" x14ac:dyDescent="0.35">
      <c r="A8153" t="s">
        <v>1738</v>
      </c>
      <c r="B8153" t="s">
        <v>1605</v>
      </c>
      <c r="C8153" t="s">
        <v>1514</v>
      </c>
      <c r="D8153">
        <v>5</v>
      </c>
      <c r="E8153">
        <v>45360</v>
      </c>
      <c r="F8153">
        <v>80264700</v>
      </c>
      <c r="G8153" s="1">
        <f t="shared" si="127"/>
        <v>8026.47</v>
      </c>
    </row>
    <row r="8154" spans="1:7" x14ac:dyDescent="0.35">
      <c r="A8154" t="s">
        <v>1738</v>
      </c>
      <c r="B8154" t="s">
        <v>1605</v>
      </c>
      <c r="C8154" t="s">
        <v>1514</v>
      </c>
      <c r="D8154">
        <v>4</v>
      </c>
      <c r="E8154">
        <v>120</v>
      </c>
      <c r="F8154">
        <v>900</v>
      </c>
      <c r="G8154" s="1">
        <f t="shared" si="127"/>
        <v>0.09</v>
      </c>
    </row>
    <row r="8155" spans="1:7" x14ac:dyDescent="0.35">
      <c r="A8155" t="s">
        <v>1738</v>
      </c>
      <c r="B8155" t="s">
        <v>1605</v>
      </c>
      <c r="C8155" t="s">
        <v>1514</v>
      </c>
      <c r="D8155">
        <v>5</v>
      </c>
      <c r="E8155">
        <v>32400</v>
      </c>
      <c r="F8155">
        <v>47980800</v>
      </c>
      <c r="G8155" s="1">
        <f t="shared" si="127"/>
        <v>4798.08</v>
      </c>
    </row>
    <row r="8156" spans="1:7" x14ac:dyDescent="0.35">
      <c r="A8156" t="s">
        <v>1738</v>
      </c>
      <c r="B8156" t="s">
        <v>1605</v>
      </c>
      <c r="C8156" t="s">
        <v>1514</v>
      </c>
      <c r="D8156">
        <v>5</v>
      </c>
      <c r="E8156">
        <v>32400</v>
      </c>
      <c r="F8156">
        <v>50266800</v>
      </c>
      <c r="G8156" s="1">
        <f t="shared" si="127"/>
        <v>5026.68</v>
      </c>
    </row>
    <row r="8157" spans="1:7" x14ac:dyDescent="0.35">
      <c r="A8157" t="s">
        <v>1738</v>
      </c>
      <c r="B8157" t="s">
        <v>1605</v>
      </c>
      <c r="C8157" t="s">
        <v>1514</v>
      </c>
      <c r="D8157">
        <v>3</v>
      </c>
      <c r="E8157">
        <v>97865.568503999995</v>
      </c>
      <c r="F8157">
        <v>134102036.940786</v>
      </c>
      <c r="G8157" s="1">
        <f t="shared" si="127"/>
        <v>13410.2036940786</v>
      </c>
    </row>
    <row r="8158" spans="1:7" x14ac:dyDescent="0.35">
      <c r="A8158" t="s">
        <v>1738</v>
      </c>
      <c r="B8158" t="s">
        <v>1605</v>
      </c>
      <c r="C8158" t="s">
        <v>1514</v>
      </c>
      <c r="D8158">
        <v>4</v>
      </c>
      <c r="E8158">
        <v>384700.47447199997</v>
      </c>
      <c r="F8158">
        <v>975161565.46442401</v>
      </c>
      <c r="G8158" s="1">
        <f t="shared" si="127"/>
        <v>97516.156546442406</v>
      </c>
    </row>
    <row r="8159" spans="1:7" x14ac:dyDescent="0.35">
      <c r="A8159" t="s">
        <v>1738</v>
      </c>
      <c r="B8159" t="s">
        <v>1605</v>
      </c>
      <c r="C8159" t="s">
        <v>1514</v>
      </c>
      <c r="D8159">
        <v>6</v>
      </c>
      <c r="E8159">
        <v>306184.00045200001</v>
      </c>
      <c r="F8159">
        <v>973238552.11925995</v>
      </c>
      <c r="G8159" s="1">
        <f t="shared" si="127"/>
        <v>97323.855211925998</v>
      </c>
    </row>
    <row r="8160" spans="1:7" x14ac:dyDescent="0.35">
      <c r="A8160" t="s">
        <v>1738</v>
      </c>
      <c r="B8160" t="s">
        <v>1605</v>
      </c>
      <c r="C8160" t="s">
        <v>1514</v>
      </c>
      <c r="D8160">
        <v>5</v>
      </c>
      <c r="E8160">
        <v>86972.174792999998</v>
      </c>
      <c r="F8160">
        <v>59156110.834022</v>
      </c>
      <c r="G8160" s="1">
        <f t="shared" si="127"/>
        <v>5915.6110834022002</v>
      </c>
    </row>
    <row r="8161" spans="1:7" x14ac:dyDescent="0.35">
      <c r="A8161" t="s">
        <v>1738</v>
      </c>
      <c r="B8161" t="s">
        <v>1605</v>
      </c>
      <c r="C8161" t="s">
        <v>1514</v>
      </c>
      <c r="D8161">
        <v>3</v>
      </c>
      <c r="E8161">
        <v>357731.05299300002</v>
      </c>
      <c r="F8161">
        <v>894398155.08930898</v>
      </c>
      <c r="G8161" s="1">
        <f t="shared" si="127"/>
        <v>89439.8155089309</v>
      </c>
    </row>
    <row r="8162" spans="1:7" x14ac:dyDescent="0.35">
      <c r="A8162" t="s">
        <v>1584</v>
      </c>
      <c r="B8162" t="s">
        <v>1585</v>
      </c>
      <c r="C8162" t="s">
        <v>1514</v>
      </c>
      <c r="D8162">
        <v>3</v>
      </c>
      <c r="E8162">
        <v>1475522.974744</v>
      </c>
      <c r="F8162">
        <v>14366546712.5977</v>
      </c>
      <c r="G8162" s="1">
        <f t="shared" si="127"/>
        <v>1436654.6712597699</v>
      </c>
    </row>
    <row r="8163" spans="1:7" x14ac:dyDescent="0.35">
      <c r="A8163" t="s">
        <v>1739</v>
      </c>
      <c r="B8163" t="s">
        <v>1514</v>
      </c>
      <c r="C8163" t="s">
        <v>1514</v>
      </c>
      <c r="D8163">
        <v>3</v>
      </c>
      <c r="E8163">
        <v>120</v>
      </c>
      <c r="F8163">
        <v>900</v>
      </c>
      <c r="G8163" s="1">
        <f t="shared" si="127"/>
        <v>0.09</v>
      </c>
    </row>
    <row r="8164" spans="1:7" x14ac:dyDescent="0.35">
      <c r="A8164" t="s">
        <v>1739</v>
      </c>
      <c r="B8164" t="s">
        <v>1514</v>
      </c>
      <c r="C8164" t="s">
        <v>1514</v>
      </c>
      <c r="D8164">
        <v>6</v>
      </c>
      <c r="E8164">
        <v>120</v>
      </c>
      <c r="F8164">
        <v>900</v>
      </c>
      <c r="G8164" s="1">
        <f t="shared" si="127"/>
        <v>0.09</v>
      </c>
    </row>
    <row r="8165" spans="1:7" x14ac:dyDescent="0.35">
      <c r="A8165" t="s">
        <v>1739</v>
      </c>
      <c r="B8165" t="s">
        <v>1514</v>
      </c>
      <c r="C8165" t="s">
        <v>1514</v>
      </c>
      <c r="D8165">
        <v>3</v>
      </c>
      <c r="E8165">
        <v>120</v>
      </c>
      <c r="F8165">
        <v>900</v>
      </c>
      <c r="G8165" s="1">
        <f t="shared" si="127"/>
        <v>0.09</v>
      </c>
    </row>
    <row r="8166" spans="1:7" x14ac:dyDescent="0.35">
      <c r="A8166" t="s">
        <v>1739</v>
      </c>
      <c r="B8166" t="s">
        <v>1514</v>
      </c>
      <c r="C8166" t="s">
        <v>1514</v>
      </c>
      <c r="D8166">
        <v>6</v>
      </c>
      <c r="E8166">
        <v>120</v>
      </c>
      <c r="F8166">
        <v>900</v>
      </c>
      <c r="G8166" s="1">
        <f t="shared" si="127"/>
        <v>0.09</v>
      </c>
    </row>
    <row r="8167" spans="1:7" x14ac:dyDescent="0.35">
      <c r="A8167" t="s">
        <v>1739</v>
      </c>
      <c r="B8167" t="s">
        <v>1514</v>
      </c>
      <c r="C8167" t="s">
        <v>1514</v>
      </c>
      <c r="D8167">
        <v>6</v>
      </c>
      <c r="E8167">
        <v>689952.06743699999</v>
      </c>
      <c r="F8167">
        <v>12186097144.3934</v>
      </c>
      <c r="G8167" s="1">
        <f t="shared" si="127"/>
        <v>1218609.7144393399</v>
      </c>
    </row>
    <row r="8168" spans="1:7" x14ac:dyDescent="0.35">
      <c r="A8168" t="s">
        <v>1739</v>
      </c>
      <c r="B8168" t="s">
        <v>1514</v>
      </c>
      <c r="C8168" t="s">
        <v>1514</v>
      </c>
      <c r="D8168">
        <v>3</v>
      </c>
      <c r="E8168">
        <v>213388.92306999999</v>
      </c>
      <c r="F8168">
        <v>1042613267.40016</v>
      </c>
      <c r="G8168" s="1">
        <f t="shared" si="127"/>
        <v>104261.326740016</v>
      </c>
    </row>
    <row r="8169" spans="1:7" x14ac:dyDescent="0.35">
      <c r="A8169" t="s">
        <v>1740</v>
      </c>
      <c r="B8169" t="s">
        <v>1514</v>
      </c>
      <c r="C8169" t="s">
        <v>1514</v>
      </c>
      <c r="D8169">
        <v>6</v>
      </c>
      <c r="E8169">
        <v>663692.78732700006</v>
      </c>
      <c r="F8169">
        <v>5271342461.1229601</v>
      </c>
      <c r="G8169" s="1">
        <f t="shared" si="127"/>
        <v>527134.24611229601</v>
      </c>
    </row>
    <row r="8170" spans="1:7" x14ac:dyDescent="0.35">
      <c r="A8170" t="s">
        <v>1740</v>
      </c>
      <c r="B8170" t="s">
        <v>1514</v>
      </c>
      <c r="C8170" t="s">
        <v>1514</v>
      </c>
      <c r="D8170">
        <v>3</v>
      </c>
      <c r="E8170">
        <v>413340.90305899997</v>
      </c>
      <c r="F8170">
        <v>1486820088.0933599</v>
      </c>
      <c r="G8170" s="1">
        <f t="shared" si="127"/>
        <v>148682.008809336</v>
      </c>
    </row>
    <row r="8171" spans="1:7" x14ac:dyDescent="0.35">
      <c r="A8171" t="s">
        <v>1741</v>
      </c>
      <c r="B8171" t="s">
        <v>1610</v>
      </c>
      <c r="C8171" t="s">
        <v>1514</v>
      </c>
      <c r="D8171">
        <v>6</v>
      </c>
      <c r="E8171">
        <v>257374.14525599999</v>
      </c>
      <c r="F8171">
        <v>1285168858.72823</v>
      </c>
      <c r="G8171" s="1">
        <f t="shared" si="127"/>
        <v>128516.885872823</v>
      </c>
    </row>
    <row r="8172" spans="1:7" x14ac:dyDescent="0.35">
      <c r="A8172" t="s">
        <v>1741</v>
      </c>
      <c r="B8172" t="s">
        <v>1610</v>
      </c>
      <c r="C8172" t="s">
        <v>1514</v>
      </c>
      <c r="D8172">
        <v>3</v>
      </c>
      <c r="E8172">
        <v>427347.74888299999</v>
      </c>
      <c r="F8172">
        <v>3284069545.2126698</v>
      </c>
      <c r="G8172" s="1">
        <f t="shared" si="127"/>
        <v>328406.95452126698</v>
      </c>
    </row>
    <row r="8173" spans="1:7" x14ac:dyDescent="0.35">
      <c r="A8173" t="s">
        <v>488</v>
      </c>
      <c r="B8173" t="s">
        <v>1610</v>
      </c>
      <c r="C8173" t="s">
        <v>1514</v>
      </c>
      <c r="D8173">
        <v>3</v>
      </c>
      <c r="E8173">
        <v>399427.37257800001</v>
      </c>
      <c r="F8173">
        <v>3199904965.59378</v>
      </c>
      <c r="G8173" s="1">
        <f t="shared" si="127"/>
        <v>319990.49655937799</v>
      </c>
    </row>
    <row r="8174" spans="1:7" x14ac:dyDescent="0.35">
      <c r="A8174" t="s">
        <v>1742</v>
      </c>
      <c r="B8174" t="s">
        <v>1610</v>
      </c>
      <c r="C8174" t="s">
        <v>1514</v>
      </c>
      <c r="D8174">
        <v>3</v>
      </c>
      <c r="E8174">
        <v>158651.75267799999</v>
      </c>
      <c r="F8174">
        <v>366508504.072074</v>
      </c>
      <c r="G8174" s="1">
        <f t="shared" si="127"/>
        <v>36650.850407207399</v>
      </c>
    </row>
    <row r="8175" spans="1:7" x14ac:dyDescent="0.35">
      <c r="A8175" t="s">
        <v>1389</v>
      </c>
      <c r="B8175" t="s">
        <v>1617</v>
      </c>
      <c r="C8175" t="s">
        <v>1514</v>
      </c>
      <c r="D8175">
        <v>6</v>
      </c>
      <c r="E8175">
        <v>120</v>
      </c>
      <c r="F8175">
        <v>900</v>
      </c>
      <c r="G8175" s="1">
        <f t="shared" si="127"/>
        <v>0.09</v>
      </c>
    </row>
    <row r="8176" spans="1:7" x14ac:dyDescent="0.35">
      <c r="A8176" t="s">
        <v>1389</v>
      </c>
      <c r="B8176" t="s">
        <v>1617</v>
      </c>
      <c r="C8176" t="s">
        <v>1514</v>
      </c>
      <c r="D8176">
        <v>6</v>
      </c>
      <c r="E8176">
        <v>728619.04031199997</v>
      </c>
      <c r="F8176">
        <v>5512306658.6183596</v>
      </c>
      <c r="G8176" s="1">
        <f t="shared" si="127"/>
        <v>551230.66586183594</v>
      </c>
    </row>
    <row r="8177" spans="1:7" x14ac:dyDescent="0.35">
      <c r="A8177" t="s">
        <v>1389</v>
      </c>
      <c r="B8177" t="s">
        <v>1617</v>
      </c>
      <c r="C8177" t="s">
        <v>1514</v>
      </c>
      <c r="D8177">
        <v>3</v>
      </c>
      <c r="E8177">
        <v>234079.73165900001</v>
      </c>
      <c r="F8177">
        <v>629597384.81779301</v>
      </c>
      <c r="G8177" s="1">
        <f t="shared" si="127"/>
        <v>62959.738481779299</v>
      </c>
    </row>
    <row r="8178" spans="1:7" x14ac:dyDescent="0.35">
      <c r="A8178" t="s">
        <v>1592</v>
      </c>
      <c r="B8178" t="s">
        <v>430</v>
      </c>
      <c r="C8178" t="s">
        <v>417</v>
      </c>
      <c r="D8178">
        <v>5</v>
      </c>
      <c r="E8178">
        <v>68489.541738</v>
      </c>
      <c r="F8178">
        <v>117843573.248621</v>
      </c>
      <c r="G8178" s="1">
        <f t="shared" si="127"/>
        <v>11784.3573248621</v>
      </c>
    </row>
    <row r="8179" spans="1:7" x14ac:dyDescent="0.35">
      <c r="A8179" t="s">
        <v>533</v>
      </c>
      <c r="B8179" t="s">
        <v>1610</v>
      </c>
      <c r="C8179" t="s">
        <v>1514</v>
      </c>
      <c r="D8179">
        <v>6</v>
      </c>
      <c r="E8179">
        <v>52758.609831000002</v>
      </c>
      <c r="F8179">
        <v>39658695.252480999</v>
      </c>
      <c r="G8179" s="1">
        <f t="shared" si="127"/>
        <v>3965.8695252480998</v>
      </c>
    </row>
    <row r="8180" spans="1:7" x14ac:dyDescent="0.35">
      <c r="A8180" t="s">
        <v>533</v>
      </c>
      <c r="B8180" t="s">
        <v>1610</v>
      </c>
      <c r="C8180" t="s">
        <v>1514</v>
      </c>
      <c r="D8180">
        <v>3</v>
      </c>
      <c r="E8180">
        <v>199071.13185599999</v>
      </c>
      <c r="F8180">
        <v>613772116.35757303</v>
      </c>
      <c r="G8180" s="1">
        <f t="shared" si="127"/>
        <v>61377.211635757303</v>
      </c>
    </row>
    <row r="8181" spans="1:7" x14ac:dyDescent="0.35">
      <c r="A8181" t="s">
        <v>1743</v>
      </c>
      <c r="B8181" t="s">
        <v>1514</v>
      </c>
      <c r="C8181" t="s">
        <v>1514</v>
      </c>
      <c r="D8181">
        <v>3</v>
      </c>
      <c r="E8181">
        <v>120</v>
      </c>
      <c r="F8181">
        <v>900</v>
      </c>
      <c r="G8181" s="1">
        <f t="shared" si="127"/>
        <v>0.09</v>
      </c>
    </row>
    <row r="8182" spans="1:7" x14ac:dyDescent="0.35">
      <c r="A8182" t="s">
        <v>1743</v>
      </c>
      <c r="B8182" t="s">
        <v>1514</v>
      </c>
      <c r="C8182" t="s">
        <v>1514</v>
      </c>
      <c r="D8182">
        <v>6</v>
      </c>
      <c r="E8182">
        <v>120</v>
      </c>
      <c r="F8182">
        <v>900</v>
      </c>
      <c r="G8182" s="1">
        <f t="shared" si="127"/>
        <v>0.09</v>
      </c>
    </row>
    <row r="8183" spans="1:7" x14ac:dyDescent="0.35">
      <c r="A8183" t="s">
        <v>1743</v>
      </c>
      <c r="B8183" t="s">
        <v>1514</v>
      </c>
      <c r="C8183" t="s">
        <v>1514</v>
      </c>
      <c r="D8183">
        <v>6</v>
      </c>
      <c r="E8183">
        <v>639139.38139400003</v>
      </c>
      <c r="F8183">
        <v>15868069956.1583</v>
      </c>
      <c r="G8183" s="1">
        <f t="shared" si="127"/>
        <v>1586806.9956158299</v>
      </c>
    </row>
    <row r="8184" spans="1:7" x14ac:dyDescent="0.35">
      <c r="A8184" t="s">
        <v>1743</v>
      </c>
      <c r="B8184" t="s">
        <v>1514</v>
      </c>
      <c r="C8184" t="s">
        <v>1514</v>
      </c>
      <c r="D8184">
        <v>3</v>
      </c>
      <c r="E8184">
        <v>97681.143838999997</v>
      </c>
      <c r="F8184">
        <v>14548589.875659</v>
      </c>
      <c r="G8184" s="1">
        <f t="shared" si="127"/>
        <v>1454.8589875659</v>
      </c>
    </row>
    <row r="8185" spans="1:7" x14ac:dyDescent="0.35">
      <c r="A8185" t="s">
        <v>1744</v>
      </c>
      <c r="B8185" t="s">
        <v>1610</v>
      </c>
      <c r="C8185" t="s">
        <v>1514</v>
      </c>
      <c r="D8185">
        <v>3</v>
      </c>
      <c r="E8185">
        <v>332524.79658299999</v>
      </c>
      <c r="F8185">
        <v>3367588582.3038902</v>
      </c>
      <c r="G8185" s="1">
        <f t="shared" si="127"/>
        <v>336758.85823038901</v>
      </c>
    </row>
    <row r="8186" spans="1:7" x14ac:dyDescent="0.35">
      <c r="A8186" t="s">
        <v>1600</v>
      </c>
      <c r="B8186" t="s">
        <v>1601</v>
      </c>
      <c r="C8186" t="s">
        <v>417</v>
      </c>
      <c r="D8186">
        <v>5</v>
      </c>
      <c r="E8186">
        <v>3360</v>
      </c>
      <c r="F8186">
        <v>476100</v>
      </c>
      <c r="G8186" s="1">
        <f t="shared" si="127"/>
        <v>47.61</v>
      </c>
    </row>
    <row r="8187" spans="1:7" x14ac:dyDescent="0.35">
      <c r="A8187" t="s">
        <v>1600</v>
      </c>
      <c r="B8187" t="s">
        <v>1601</v>
      </c>
      <c r="C8187" t="s">
        <v>417</v>
      </c>
      <c r="D8187">
        <v>5</v>
      </c>
      <c r="E8187">
        <v>191280</v>
      </c>
      <c r="F8187">
        <v>252170100</v>
      </c>
      <c r="G8187" s="1">
        <f t="shared" si="127"/>
        <v>25217.01</v>
      </c>
    </row>
    <row r="8188" spans="1:7" x14ac:dyDescent="0.35">
      <c r="A8188" t="s">
        <v>1600</v>
      </c>
      <c r="B8188" t="s">
        <v>1601</v>
      </c>
      <c r="C8188" t="s">
        <v>417</v>
      </c>
      <c r="D8188">
        <v>5</v>
      </c>
      <c r="E8188">
        <v>32400</v>
      </c>
      <c r="F8188">
        <v>50223600</v>
      </c>
      <c r="G8188" s="1">
        <f t="shared" si="127"/>
        <v>5022.3599999999997</v>
      </c>
    </row>
    <row r="8189" spans="1:7" x14ac:dyDescent="0.35">
      <c r="A8189" t="s">
        <v>1600</v>
      </c>
      <c r="B8189" t="s">
        <v>1601</v>
      </c>
      <c r="C8189" t="s">
        <v>417</v>
      </c>
      <c r="D8189">
        <v>5</v>
      </c>
      <c r="E8189">
        <v>32400</v>
      </c>
      <c r="F8189">
        <v>50223600</v>
      </c>
      <c r="G8189" s="1">
        <f t="shared" si="127"/>
        <v>5022.3599999999997</v>
      </c>
    </row>
    <row r="8190" spans="1:7" x14ac:dyDescent="0.35">
      <c r="A8190" t="s">
        <v>1600</v>
      </c>
      <c r="B8190" t="s">
        <v>1601</v>
      </c>
      <c r="C8190" t="s">
        <v>417</v>
      </c>
      <c r="D8190">
        <v>5</v>
      </c>
      <c r="E8190">
        <v>10140</v>
      </c>
      <c r="F8190">
        <v>861300</v>
      </c>
      <c r="G8190" s="1">
        <f t="shared" si="127"/>
        <v>86.13</v>
      </c>
    </row>
    <row r="8191" spans="1:7" x14ac:dyDescent="0.35">
      <c r="A8191" t="s">
        <v>1600</v>
      </c>
      <c r="B8191" t="s">
        <v>1601</v>
      </c>
      <c r="C8191" t="s">
        <v>417</v>
      </c>
      <c r="D8191">
        <v>4</v>
      </c>
      <c r="E8191">
        <v>420</v>
      </c>
      <c r="F8191">
        <v>10800</v>
      </c>
      <c r="G8191" s="1">
        <f t="shared" si="127"/>
        <v>1.08</v>
      </c>
    </row>
    <row r="8192" spans="1:7" x14ac:dyDescent="0.35">
      <c r="A8192" t="s">
        <v>1600</v>
      </c>
      <c r="B8192" t="s">
        <v>1601</v>
      </c>
      <c r="C8192" t="s">
        <v>417</v>
      </c>
      <c r="D8192">
        <v>4</v>
      </c>
      <c r="E8192">
        <v>420</v>
      </c>
      <c r="F8192">
        <v>10800</v>
      </c>
      <c r="G8192" s="1">
        <f t="shared" si="127"/>
        <v>1.08</v>
      </c>
    </row>
    <row r="8193" spans="1:7" x14ac:dyDescent="0.35">
      <c r="A8193" t="s">
        <v>1600</v>
      </c>
      <c r="B8193" t="s">
        <v>1601</v>
      </c>
      <c r="C8193" t="s">
        <v>417</v>
      </c>
      <c r="D8193">
        <v>5</v>
      </c>
      <c r="E8193">
        <v>120</v>
      </c>
      <c r="F8193">
        <v>900</v>
      </c>
      <c r="G8193" s="1">
        <f t="shared" si="127"/>
        <v>0.09</v>
      </c>
    </row>
    <row r="8194" spans="1:7" x14ac:dyDescent="0.35">
      <c r="A8194" t="s">
        <v>1600</v>
      </c>
      <c r="B8194" t="s">
        <v>1601</v>
      </c>
      <c r="C8194" t="s">
        <v>417</v>
      </c>
      <c r="D8194">
        <v>5</v>
      </c>
      <c r="E8194">
        <v>120</v>
      </c>
      <c r="F8194">
        <v>900</v>
      </c>
      <c r="G8194" s="1">
        <f t="shared" si="127"/>
        <v>0.09</v>
      </c>
    </row>
    <row r="8195" spans="1:7" x14ac:dyDescent="0.35">
      <c r="A8195" t="s">
        <v>1600</v>
      </c>
      <c r="B8195" t="s">
        <v>1601</v>
      </c>
      <c r="C8195" t="s">
        <v>417</v>
      </c>
      <c r="D8195">
        <v>4</v>
      </c>
      <c r="E8195">
        <v>780</v>
      </c>
      <c r="F8195">
        <v>23400</v>
      </c>
      <c r="G8195" s="1">
        <f t="shared" ref="G8195:G8258" si="128">+F8195/10000</f>
        <v>2.34</v>
      </c>
    </row>
    <row r="8196" spans="1:7" x14ac:dyDescent="0.35">
      <c r="A8196" t="s">
        <v>1600</v>
      </c>
      <c r="B8196" t="s">
        <v>1601</v>
      </c>
      <c r="C8196" t="s">
        <v>417</v>
      </c>
      <c r="D8196">
        <v>5</v>
      </c>
      <c r="E8196">
        <v>34920</v>
      </c>
      <c r="F8196">
        <v>8538300</v>
      </c>
      <c r="G8196" s="1">
        <f t="shared" si="128"/>
        <v>853.83</v>
      </c>
    </row>
    <row r="8197" spans="1:7" x14ac:dyDescent="0.35">
      <c r="A8197" t="s">
        <v>1600</v>
      </c>
      <c r="B8197" t="s">
        <v>1601</v>
      </c>
      <c r="C8197" t="s">
        <v>417</v>
      </c>
      <c r="D8197">
        <v>4</v>
      </c>
      <c r="E8197">
        <v>240</v>
      </c>
      <c r="F8197">
        <v>2700</v>
      </c>
      <c r="G8197" s="1">
        <f t="shared" si="128"/>
        <v>0.27</v>
      </c>
    </row>
    <row r="8198" spans="1:7" x14ac:dyDescent="0.35">
      <c r="A8198" t="s">
        <v>1600</v>
      </c>
      <c r="B8198" t="s">
        <v>1601</v>
      </c>
      <c r="C8198" t="s">
        <v>417</v>
      </c>
      <c r="D8198">
        <v>5</v>
      </c>
      <c r="E8198">
        <v>120</v>
      </c>
      <c r="F8198">
        <v>900</v>
      </c>
      <c r="G8198" s="1">
        <f t="shared" si="128"/>
        <v>0.09</v>
      </c>
    </row>
    <row r="8199" spans="1:7" x14ac:dyDescent="0.35">
      <c r="A8199" t="s">
        <v>1600</v>
      </c>
      <c r="B8199" t="s">
        <v>1601</v>
      </c>
      <c r="C8199" t="s">
        <v>417</v>
      </c>
      <c r="D8199">
        <v>5</v>
      </c>
      <c r="E8199">
        <v>73560</v>
      </c>
      <c r="F8199">
        <v>136989900</v>
      </c>
      <c r="G8199" s="1">
        <f t="shared" si="128"/>
        <v>13698.99</v>
      </c>
    </row>
    <row r="8200" spans="1:7" x14ac:dyDescent="0.35">
      <c r="A8200" t="s">
        <v>1600</v>
      </c>
      <c r="B8200" t="s">
        <v>1601</v>
      </c>
      <c r="C8200" t="s">
        <v>417</v>
      </c>
      <c r="D8200">
        <v>5</v>
      </c>
      <c r="E8200">
        <v>46080</v>
      </c>
      <c r="F8200">
        <v>89632800</v>
      </c>
      <c r="G8200" s="1">
        <f t="shared" si="128"/>
        <v>8963.2800000000007</v>
      </c>
    </row>
    <row r="8201" spans="1:7" x14ac:dyDescent="0.35">
      <c r="A8201" t="s">
        <v>1600</v>
      </c>
      <c r="B8201" t="s">
        <v>1601</v>
      </c>
      <c r="C8201" t="s">
        <v>417</v>
      </c>
      <c r="D8201">
        <v>5</v>
      </c>
      <c r="E8201">
        <v>37980</v>
      </c>
      <c r="F8201">
        <v>51833700</v>
      </c>
      <c r="G8201" s="1">
        <f t="shared" si="128"/>
        <v>5183.37</v>
      </c>
    </row>
    <row r="8202" spans="1:7" x14ac:dyDescent="0.35">
      <c r="A8202" t="s">
        <v>1600</v>
      </c>
      <c r="B8202" t="s">
        <v>1601</v>
      </c>
      <c r="C8202" t="s">
        <v>417</v>
      </c>
      <c r="D8202">
        <v>4</v>
      </c>
      <c r="E8202">
        <v>540</v>
      </c>
      <c r="F8202">
        <v>16200</v>
      </c>
      <c r="G8202" s="1">
        <f t="shared" si="128"/>
        <v>1.62</v>
      </c>
    </row>
    <row r="8203" spans="1:7" x14ac:dyDescent="0.35">
      <c r="A8203" t="s">
        <v>1600</v>
      </c>
      <c r="B8203" t="s">
        <v>1601</v>
      </c>
      <c r="C8203" t="s">
        <v>417</v>
      </c>
      <c r="D8203">
        <v>4</v>
      </c>
      <c r="E8203">
        <v>900</v>
      </c>
      <c r="F8203">
        <v>22500</v>
      </c>
      <c r="G8203" s="1">
        <f t="shared" si="128"/>
        <v>2.25</v>
      </c>
    </row>
    <row r="8204" spans="1:7" x14ac:dyDescent="0.35">
      <c r="A8204" t="s">
        <v>1600</v>
      </c>
      <c r="B8204" t="s">
        <v>1601</v>
      </c>
      <c r="C8204" t="s">
        <v>417</v>
      </c>
      <c r="D8204">
        <v>4</v>
      </c>
      <c r="E8204">
        <v>300</v>
      </c>
      <c r="F8204">
        <v>4500</v>
      </c>
      <c r="G8204" s="1">
        <f t="shared" si="128"/>
        <v>0.45</v>
      </c>
    </row>
    <row r="8205" spans="1:7" x14ac:dyDescent="0.35">
      <c r="A8205" t="s">
        <v>1600</v>
      </c>
      <c r="B8205" t="s">
        <v>1601</v>
      </c>
      <c r="C8205" t="s">
        <v>417</v>
      </c>
      <c r="D8205">
        <v>4</v>
      </c>
      <c r="E8205">
        <v>1200</v>
      </c>
      <c r="F8205">
        <v>47700</v>
      </c>
      <c r="G8205" s="1">
        <f t="shared" si="128"/>
        <v>4.7699999999999996</v>
      </c>
    </row>
    <row r="8206" spans="1:7" x14ac:dyDescent="0.35">
      <c r="A8206" t="s">
        <v>1600</v>
      </c>
      <c r="B8206" t="s">
        <v>1601</v>
      </c>
      <c r="C8206" t="s">
        <v>417</v>
      </c>
      <c r="D8206">
        <v>4</v>
      </c>
      <c r="E8206">
        <v>120</v>
      </c>
      <c r="F8206">
        <v>900</v>
      </c>
      <c r="G8206" s="1">
        <f t="shared" si="128"/>
        <v>0.09</v>
      </c>
    </row>
    <row r="8207" spans="1:7" x14ac:dyDescent="0.35">
      <c r="A8207" t="s">
        <v>1600</v>
      </c>
      <c r="B8207" t="s">
        <v>1601</v>
      </c>
      <c r="C8207" t="s">
        <v>417</v>
      </c>
      <c r="D8207">
        <v>4</v>
      </c>
      <c r="E8207">
        <v>3600</v>
      </c>
      <c r="F8207">
        <v>167400</v>
      </c>
      <c r="G8207" s="1">
        <f t="shared" si="128"/>
        <v>16.739999999999998</v>
      </c>
    </row>
    <row r="8208" spans="1:7" x14ac:dyDescent="0.35">
      <c r="A8208" t="s">
        <v>1600</v>
      </c>
      <c r="B8208" t="s">
        <v>1601</v>
      </c>
      <c r="C8208" t="s">
        <v>417</v>
      </c>
      <c r="D8208">
        <v>4</v>
      </c>
      <c r="E8208">
        <v>180</v>
      </c>
      <c r="F8208">
        <v>1800</v>
      </c>
      <c r="G8208" s="1">
        <f t="shared" si="128"/>
        <v>0.18</v>
      </c>
    </row>
    <row r="8209" spans="1:7" x14ac:dyDescent="0.35">
      <c r="A8209" t="s">
        <v>1600</v>
      </c>
      <c r="B8209" t="s">
        <v>1601</v>
      </c>
      <c r="C8209" t="s">
        <v>417</v>
      </c>
      <c r="D8209">
        <v>4</v>
      </c>
      <c r="E8209">
        <v>360</v>
      </c>
      <c r="F8209">
        <v>6300</v>
      </c>
      <c r="G8209" s="1">
        <f t="shared" si="128"/>
        <v>0.63</v>
      </c>
    </row>
    <row r="8210" spans="1:7" x14ac:dyDescent="0.35">
      <c r="A8210" t="s">
        <v>1600</v>
      </c>
      <c r="B8210" t="s">
        <v>1601</v>
      </c>
      <c r="C8210" t="s">
        <v>417</v>
      </c>
      <c r="D8210">
        <v>4</v>
      </c>
      <c r="E8210">
        <v>300</v>
      </c>
      <c r="F8210">
        <v>4500</v>
      </c>
      <c r="G8210" s="1">
        <f t="shared" si="128"/>
        <v>0.45</v>
      </c>
    </row>
    <row r="8211" spans="1:7" x14ac:dyDescent="0.35">
      <c r="A8211" t="s">
        <v>1600</v>
      </c>
      <c r="B8211" t="s">
        <v>1601</v>
      </c>
      <c r="C8211" t="s">
        <v>417</v>
      </c>
      <c r="D8211">
        <v>4</v>
      </c>
      <c r="E8211">
        <v>1140</v>
      </c>
      <c r="F8211">
        <v>42300</v>
      </c>
      <c r="G8211" s="1">
        <f t="shared" si="128"/>
        <v>4.2300000000000004</v>
      </c>
    </row>
    <row r="8212" spans="1:7" x14ac:dyDescent="0.35">
      <c r="A8212" t="s">
        <v>1600</v>
      </c>
      <c r="B8212" t="s">
        <v>1601</v>
      </c>
      <c r="C8212" t="s">
        <v>417</v>
      </c>
      <c r="D8212">
        <v>4</v>
      </c>
      <c r="E8212">
        <v>2160</v>
      </c>
      <c r="F8212">
        <v>101700</v>
      </c>
      <c r="G8212" s="1">
        <f t="shared" si="128"/>
        <v>10.17</v>
      </c>
    </row>
    <row r="8213" spans="1:7" x14ac:dyDescent="0.35">
      <c r="A8213" t="s">
        <v>1600</v>
      </c>
      <c r="B8213" t="s">
        <v>1601</v>
      </c>
      <c r="C8213" t="s">
        <v>417</v>
      </c>
      <c r="D8213">
        <v>4</v>
      </c>
      <c r="E8213">
        <v>840</v>
      </c>
      <c r="F8213">
        <v>23400</v>
      </c>
      <c r="G8213" s="1">
        <f t="shared" si="128"/>
        <v>2.34</v>
      </c>
    </row>
    <row r="8214" spans="1:7" x14ac:dyDescent="0.35">
      <c r="A8214" t="s">
        <v>1600</v>
      </c>
      <c r="B8214" t="s">
        <v>1601</v>
      </c>
      <c r="C8214" t="s">
        <v>417</v>
      </c>
      <c r="D8214">
        <v>4</v>
      </c>
      <c r="E8214">
        <v>360</v>
      </c>
      <c r="F8214">
        <v>7200</v>
      </c>
      <c r="G8214" s="1">
        <f t="shared" si="128"/>
        <v>0.72</v>
      </c>
    </row>
    <row r="8215" spans="1:7" x14ac:dyDescent="0.35">
      <c r="A8215" t="s">
        <v>1600</v>
      </c>
      <c r="B8215" t="s">
        <v>1601</v>
      </c>
      <c r="C8215" t="s">
        <v>417</v>
      </c>
      <c r="D8215">
        <v>4</v>
      </c>
      <c r="E8215">
        <v>660</v>
      </c>
      <c r="F8215">
        <v>15300</v>
      </c>
      <c r="G8215" s="1">
        <f t="shared" si="128"/>
        <v>1.53</v>
      </c>
    </row>
    <row r="8216" spans="1:7" x14ac:dyDescent="0.35">
      <c r="A8216" t="s">
        <v>1600</v>
      </c>
      <c r="B8216" t="s">
        <v>1601</v>
      </c>
      <c r="C8216" t="s">
        <v>417</v>
      </c>
      <c r="D8216">
        <v>5</v>
      </c>
      <c r="E8216">
        <v>20280</v>
      </c>
      <c r="F8216">
        <v>4027500</v>
      </c>
      <c r="G8216" s="1">
        <f t="shared" si="128"/>
        <v>402.75</v>
      </c>
    </row>
    <row r="8217" spans="1:7" x14ac:dyDescent="0.35">
      <c r="A8217" t="s">
        <v>1600</v>
      </c>
      <c r="B8217" t="s">
        <v>1601</v>
      </c>
      <c r="C8217" t="s">
        <v>417</v>
      </c>
      <c r="D8217">
        <v>4</v>
      </c>
      <c r="E8217">
        <v>6480</v>
      </c>
      <c r="F8217">
        <v>674100</v>
      </c>
      <c r="G8217" s="1">
        <f t="shared" si="128"/>
        <v>67.41</v>
      </c>
    </row>
    <row r="8218" spans="1:7" x14ac:dyDescent="0.35">
      <c r="A8218" t="s">
        <v>1600</v>
      </c>
      <c r="B8218" t="s">
        <v>1601</v>
      </c>
      <c r="C8218" t="s">
        <v>417</v>
      </c>
      <c r="D8218">
        <v>4</v>
      </c>
      <c r="E8218">
        <v>420</v>
      </c>
      <c r="F8218">
        <v>8100</v>
      </c>
      <c r="G8218" s="1">
        <f t="shared" si="128"/>
        <v>0.81</v>
      </c>
    </row>
    <row r="8219" spans="1:7" x14ac:dyDescent="0.35">
      <c r="A8219" t="s">
        <v>1600</v>
      </c>
      <c r="B8219" t="s">
        <v>1601</v>
      </c>
      <c r="C8219" t="s">
        <v>417</v>
      </c>
      <c r="D8219">
        <v>4</v>
      </c>
      <c r="E8219">
        <v>180</v>
      </c>
      <c r="F8219">
        <v>1800</v>
      </c>
      <c r="G8219" s="1">
        <f t="shared" si="128"/>
        <v>0.18</v>
      </c>
    </row>
    <row r="8220" spans="1:7" x14ac:dyDescent="0.35">
      <c r="A8220" t="s">
        <v>1600</v>
      </c>
      <c r="B8220" t="s">
        <v>1601</v>
      </c>
      <c r="C8220" t="s">
        <v>417</v>
      </c>
      <c r="D8220">
        <v>4</v>
      </c>
      <c r="E8220">
        <v>300</v>
      </c>
      <c r="F8220">
        <v>5400</v>
      </c>
      <c r="G8220" s="1">
        <f t="shared" si="128"/>
        <v>0.54</v>
      </c>
    </row>
    <row r="8221" spans="1:7" x14ac:dyDescent="0.35">
      <c r="A8221" t="s">
        <v>1600</v>
      </c>
      <c r="B8221" t="s">
        <v>1601</v>
      </c>
      <c r="C8221" t="s">
        <v>417</v>
      </c>
      <c r="D8221">
        <v>4</v>
      </c>
      <c r="E8221">
        <v>660</v>
      </c>
      <c r="F8221">
        <v>14400</v>
      </c>
      <c r="G8221" s="1">
        <f t="shared" si="128"/>
        <v>1.44</v>
      </c>
    </row>
    <row r="8222" spans="1:7" x14ac:dyDescent="0.35">
      <c r="A8222" t="s">
        <v>1600</v>
      </c>
      <c r="B8222" t="s">
        <v>1601</v>
      </c>
      <c r="C8222" t="s">
        <v>417</v>
      </c>
      <c r="D8222">
        <v>4</v>
      </c>
      <c r="E8222">
        <v>1320</v>
      </c>
      <c r="F8222">
        <v>50400</v>
      </c>
      <c r="G8222" s="1">
        <f t="shared" si="128"/>
        <v>5.04</v>
      </c>
    </row>
    <row r="8223" spans="1:7" x14ac:dyDescent="0.35">
      <c r="A8223" t="s">
        <v>1600</v>
      </c>
      <c r="B8223" t="s">
        <v>1601</v>
      </c>
      <c r="C8223" t="s">
        <v>417</v>
      </c>
      <c r="D8223">
        <v>4</v>
      </c>
      <c r="E8223">
        <v>1500</v>
      </c>
      <c r="F8223">
        <v>68400</v>
      </c>
      <c r="G8223" s="1">
        <f t="shared" si="128"/>
        <v>6.84</v>
      </c>
    </row>
    <row r="8224" spans="1:7" x14ac:dyDescent="0.35">
      <c r="A8224" t="s">
        <v>1600</v>
      </c>
      <c r="B8224" t="s">
        <v>1601</v>
      </c>
      <c r="C8224" t="s">
        <v>417</v>
      </c>
      <c r="D8224">
        <v>4</v>
      </c>
      <c r="E8224">
        <v>120</v>
      </c>
      <c r="F8224">
        <v>900</v>
      </c>
      <c r="G8224" s="1">
        <f t="shared" si="128"/>
        <v>0.09</v>
      </c>
    </row>
    <row r="8225" spans="1:7" x14ac:dyDescent="0.35">
      <c r="A8225" t="s">
        <v>1600</v>
      </c>
      <c r="B8225" t="s">
        <v>1601</v>
      </c>
      <c r="C8225" t="s">
        <v>417</v>
      </c>
      <c r="D8225">
        <v>4</v>
      </c>
      <c r="E8225">
        <v>5040</v>
      </c>
      <c r="F8225">
        <v>181800</v>
      </c>
      <c r="G8225" s="1">
        <f t="shared" si="128"/>
        <v>18.18</v>
      </c>
    </row>
    <row r="8226" spans="1:7" x14ac:dyDescent="0.35">
      <c r="A8226" t="s">
        <v>1600</v>
      </c>
      <c r="B8226" t="s">
        <v>1601</v>
      </c>
      <c r="C8226" t="s">
        <v>417</v>
      </c>
      <c r="D8226">
        <v>5</v>
      </c>
      <c r="E8226">
        <v>290025.83491899999</v>
      </c>
      <c r="F8226">
        <v>351238387.81052703</v>
      </c>
      <c r="G8226" s="1">
        <f t="shared" si="128"/>
        <v>35123.838781052706</v>
      </c>
    </row>
    <row r="8227" spans="1:7" x14ac:dyDescent="0.35">
      <c r="A8227" t="s">
        <v>1600</v>
      </c>
      <c r="B8227" t="s">
        <v>1601</v>
      </c>
      <c r="C8227" t="s">
        <v>417</v>
      </c>
      <c r="D8227">
        <v>4</v>
      </c>
      <c r="E8227">
        <v>1396879.8712220001</v>
      </c>
      <c r="F8227">
        <v>3922582291.2738099</v>
      </c>
      <c r="G8227" s="1">
        <f t="shared" si="128"/>
        <v>392258.229127381</v>
      </c>
    </row>
    <row r="8228" spans="1:7" x14ac:dyDescent="0.35">
      <c r="A8228" t="s">
        <v>1600</v>
      </c>
      <c r="B8228" t="s">
        <v>1601</v>
      </c>
      <c r="C8228" t="s">
        <v>417</v>
      </c>
      <c r="D8228">
        <v>5</v>
      </c>
      <c r="E8228">
        <v>249684.60827200001</v>
      </c>
      <c r="F8228">
        <v>692749759.93317294</v>
      </c>
      <c r="G8228" s="1">
        <f t="shared" si="128"/>
        <v>69274.97599331729</v>
      </c>
    </row>
    <row r="8229" spans="1:7" x14ac:dyDescent="0.35">
      <c r="A8229" t="s">
        <v>1745</v>
      </c>
      <c r="B8229" t="s">
        <v>1610</v>
      </c>
      <c r="C8229" t="s">
        <v>1514</v>
      </c>
      <c r="D8229">
        <v>3</v>
      </c>
      <c r="E8229">
        <v>187296.394077</v>
      </c>
      <c r="F8229">
        <v>1602845845.63849</v>
      </c>
      <c r="G8229" s="1">
        <f t="shared" si="128"/>
        <v>160284.584563849</v>
      </c>
    </row>
    <row r="8230" spans="1:7" x14ac:dyDescent="0.35">
      <c r="A8230" t="s">
        <v>389</v>
      </c>
      <c r="B8230" t="s">
        <v>1585</v>
      </c>
      <c r="C8230" t="s">
        <v>1514</v>
      </c>
      <c r="D8230">
        <v>3</v>
      </c>
      <c r="E8230">
        <v>417906.76350300002</v>
      </c>
      <c r="F8230">
        <v>5099105659.39573</v>
      </c>
      <c r="G8230" s="1">
        <f t="shared" si="128"/>
        <v>509910.56593957299</v>
      </c>
    </row>
    <row r="8231" spans="1:7" x14ac:dyDescent="0.35">
      <c r="A8231" t="s">
        <v>1602</v>
      </c>
      <c r="B8231" t="s">
        <v>1585</v>
      </c>
      <c r="C8231" t="s">
        <v>1514</v>
      </c>
      <c r="D8231">
        <v>3</v>
      </c>
      <c r="E8231">
        <v>572509.07146300003</v>
      </c>
      <c r="F8231">
        <v>6850180808.5049295</v>
      </c>
      <c r="G8231" s="1">
        <f t="shared" si="128"/>
        <v>685018.08085049293</v>
      </c>
    </row>
    <row r="8232" spans="1:7" x14ac:dyDescent="0.35">
      <c r="A8232" t="s">
        <v>1746</v>
      </c>
      <c r="B8232" t="s">
        <v>1605</v>
      </c>
      <c r="C8232" t="s">
        <v>1514</v>
      </c>
      <c r="D8232">
        <v>6</v>
      </c>
      <c r="E8232">
        <v>120</v>
      </c>
      <c r="F8232">
        <v>900</v>
      </c>
      <c r="G8232" s="1">
        <f t="shared" si="128"/>
        <v>0.09</v>
      </c>
    </row>
    <row r="8233" spans="1:7" x14ac:dyDescent="0.35">
      <c r="A8233" t="s">
        <v>1746</v>
      </c>
      <c r="B8233" t="s">
        <v>1605</v>
      </c>
      <c r="C8233" t="s">
        <v>1514</v>
      </c>
      <c r="D8233">
        <v>6</v>
      </c>
      <c r="E8233">
        <v>900534.00198099995</v>
      </c>
      <c r="F8233">
        <v>5381760565.9515104</v>
      </c>
      <c r="G8233" s="1">
        <f t="shared" si="128"/>
        <v>538176.05659515108</v>
      </c>
    </row>
    <row r="8234" spans="1:7" x14ac:dyDescent="0.35">
      <c r="A8234" t="s">
        <v>1746</v>
      </c>
      <c r="B8234" t="s">
        <v>1605</v>
      </c>
      <c r="C8234" t="s">
        <v>1514</v>
      </c>
      <c r="D8234">
        <v>3</v>
      </c>
      <c r="E8234">
        <v>754514.13598699996</v>
      </c>
      <c r="F8234">
        <v>3716645165.5667</v>
      </c>
      <c r="G8234" s="1">
        <f t="shared" si="128"/>
        <v>371664.51655667002</v>
      </c>
    </row>
    <row r="8235" spans="1:7" x14ac:dyDescent="0.35">
      <c r="A8235" t="s">
        <v>1603</v>
      </c>
      <c r="B8235" t="s">
        <v>1601</v>
      </c>
      <c r="C8235" t="s">
        <v>417</v>
      </c>
      <c r="D8235">
        <v>4</v>
      </c>
      <c r="E8235">
        <v>98.776745000000005</v>
      </c>
      <c r="F8235">
        <v>580.20634399999994</v>
      </c>
      <c r="G8235" s="1">
        <f t="shared" si="128"/>
        <v>5.8020634399999993E-2</v>
      </c>
    </row>
    <row r="8236" spans="1:7" x14ac:dyDescent="0.35">
      <c r="A8236" t="s">
        <v>1603</v>
      </c>
      <c r="B8236" t="s">
        <v>1601</v>
      </c>
      <c r="C8236" t="s">
        <v>417</v>
      </c>
      <c r="D8236">
        <v>5</v>
      </c>
      <c r="E8236">
        <v>103.767312</v>
      </c>
      <c r="F8236">
        <v>645.35065999999995</v>
      </c>
      <c r="G8236" s="1">
        <f t="shared" si="128"/>
        <v>6.4535065999999988E-2</v>
      </c>
    </row>
    <row r="8237" spans="1:7" x14ac:dyDescent="0.35">
      <c r="A8237" t="s">
        <v>1603</v>
      </c>
      <c r="B8237" t="s">
        <v>1601</v>
      </c>
      <c r="C8237" t="s">
        <v>417</v>
      </c>
      <c r="D8237">
        <v>5</v>
      </c>
      <c r="E8237">
        <v>108.09772100000001</v>
      </c>
      <c r="F8237">
        <v>690.86945000000003</v>
      </c>
      <c r="G8237" s="1">
        <f t="shared" si="128"/>
        <v>6.9086944999999997E-2</v>
      </c>
    </row>
    <row r="8238" spans="1:7" x14ac:dyDescent="0.35">
      <c r="A8238" t="s">
        <v>1603</v>
      </c>
      <c r="B8238" t="s">
        <v>1601</v>
      </c>
      <c r="C8238" t="s">
        <v>417</v>
      </c>
      <c r="D8238">
        <v>5</v>
      </c>
      <c r="E8238">
        <v>104.732288</v>
      </c>
      <c r="F8238">
        <v>555.88375099999996</v>
      </c>
      <c r="G8238" s="1">
        <f t="shared" si="128"/>
        <v>5.5588375099999997E-2</v>
      </c>
    </row>
    <row r="8239" spans="1:7" x14ac:dyDescent="0.35">
      <c r="A8239" t="s">
        <v>1603</v>
      </c>
      <c r="B8239" t="s">
        <v>1601</v>
      </c>
      <c r="C8239" t="s">
        <v>417</v>
      </c>
      <c r="D8239">
        <v>4</v>
      </c>
      <c r="E8239">
        <v>120</v>
      </c>
      <c r="F8239">
        <v>900</v>
      </c>
      <c r="G8239" s="1">
        <f t="shared" si="128"/>
        <v>0.09</v>
      </c>
    </row>
    <row r="8240" spans="1:7" x14ac:dyDescent="0.35">
      <c r="A8240" t="s">
        <v>1603</v>
      </c>
      <c r="B8240" t="s">
        <v>1601</v>
      </c>
      <c r="C8240" t="s">
        <v>417</v>
      </c>
      <c r="D8240">
        <v>5</v>
      </c>
      <c r="E8240">
        <v>6900</v>
      </c>
      <c r="F8240">
        <v>1495800</v>
      </c>
      <c r="G8240" s="1">
        <f t="shared" si="128"/>
        <v>149.58000000000001</v>
      </c>
    </row>
    <row r="8241" spans="1:7" x14ac:dyDescent="0.35">
      <c r="A8241" t="s">
        <v>1603</v>
      </c>
      <c r="B8241" t="s">
        <v>1601</v>
      </c>
      <c r="C8241" t="s">
        <v>417</v>
      </c>
      <c r="D8241">
        <v>5</v>
      </c>
      <c r="E8241">
        <v>6480</v>
      </c>
      <c r="F8241">
        <v>1013400</v>
      </c>
      <c r="G8241" s="1">
        <f t="shared" si="128"/>
        <v>101.34</v>
      </c>
    </row>
    <row r="8242" spans="1:7" x14ac:dyDescent="0.35">
      <c r="A8242" t="s">
        <v>1603</v>
      </c>
      <c r="B8242" t="s">
        <v>1601</v>
      </c>
      <c r="C8242" t="s">
        <v>417</v>
      </c>
      <c r="D8242">
        <v>5</v>
      </c>
      <c r="E8242">
        <v>99000</v>
      </c>
      <c r="F8242">
        <v>165697200</v>
      </c>
      <c r="G8242" s="1">
        <f t="shared" si="128"/>
        <v>16569.72</v>
      </c>
    </row>
    <row r="8243" spans="1:7" x14ac:dyDescent="0.35">
      <c r="A8243" t="s">
        <v>1603</v>
      </c>
      <c r="B8243" t="s">
        <v>1601</v>
      </c>
      <c r="C8243" t="s">
        <v>417</v>
      </c>
      <c r="D8243">
        <v>5</v>
      </c>
      <c r="E8243">
        <v>32400</v>
      </c>
      <c r="F8243">
        <v>50266800</v>
      </c>
      <c r="G8243" s="1">
        <f t="shared" si="128"/>
        <v>5026.68</v>
      </c>
    </row>
    <row r="8244" spans="1:7" x14ac:dyDescent="0.35">
      <c r="A8244" t="s">
        <v>1603</v>
      </c>
      <c r="B8244" t="s">
        <v>1601</v>
      </c>
      <c r="C8244" t="s">
        <v>417</v>
      </c>
      <c r="D8244">
        <v>5</v>
      </c>
      <c r="E8244">
        <v>32400</v>
      </c>
      <c r="F8244">
        <v>50223600</v>
      </c>
      <c r="G8244" s="1">
        <f t="shared" si="128"/>
        <v>5022.3599999999997</v>
      </c>
    </row>
    <row r="8245" spans="1:7" x14ac:dyDescent="0.35">
      <c r="A8245" t="s">
        <v>1603</v>
      </c>
      <c r="B8245" t="s">
        <v>1601</v>
      </c>
      <c r="C8245" t="s">
        <v>417</v>
      </c>
      <c r="D8245">
        <v>4</v>
      </c>
      <c r="E8245">
        <v>420</v>
      </c>
      <c r="F8245">
        <v>10800</v>
      </c>
      <c r="G8245" s="1">
        <f t="shared" si="128"/>
        <v>1.08</v>
      </c>
    </row>
    <row r="8246" spans="1:7" x14ac:dyDescent="0.35">
      <c r="A8246" t="s">
        <v>1603</v>
      </c>
      <c r="B8246" t="s">
        <v>1601</v>
      </c>
      <c r="C8246" t="s">
        <v>417</v>
      </c>
      <c r="D8246">
        <v>4</v>
      </c>
      <c r="E8246">
        <v>22380</v>
      </c>
      <c r="F8246">
        <v>10571400</v>
      </c>
      <c r="G8246" s="1">
        <f t="shared" si="128"/>
        <v>1057.1400000000001</v>
      </c>
    </row>
    <row r="8247" spans="1:7" x14ac:dyDescent="0.35">
      <c r="A8247" t="s">
        <v>1603</v>
      </c>
      <c r="B8247" t="s">
        <v>1601</v>
      </c>
      <c r="C8247" t="s">
        <v>417</v>
      </c>
      <c r="D8247">
        <v>5</v>
      </c>
      <c r="E8247">
        <v>6300</v>
      </c>
      <c r="F8247">
        <v>505800</v>
      </c>
      <c r="G8247" s="1">
        <f t="shared" si="128"/>
        <v>50.58</v>
      </c>
    </row>
    <row r="8248" spans="1:7" x14ac:dyDescent="0.35">
      <c r="A8248" t="s">
        <v>1603</v>
      </c>
      <c r="B8248" t="s">
        <v>1601</v>
      </c>
      <c r="C8248" t="s">
        <v>417</v>
      </c>
      <c r="D8248">
        <v>5</v>
      </c>
      <c r="E8248">
        <v>2640</v>
      </c>
      <c r="F8248">
        <v>214200</v>
      </c>
      <c r="G8248" s="1">
        <f t="shared" si="128"/>
        <v>21.42</v>
      </c>
    </row>
    <row r="8249" spans="1:7" x14ac:dyDescent="0.35">
      <c r="A8249" t="s">
        <v>1603</v>
      </c>
      <c r="B8249" t="s">
        <v>1601</v>
      </c>
      <c r="C8249" t="s">
        <v>417</v>
      </c>
      <c r="D8249">
        <v>4</v>
      </c>
      <c r="E8249">
        <v>360</v>
      </c>
      <c r="F8249">
        <v>4500</v>
      </c>
      <c r="G8249" s="1">
        <f t="shared" si="128"/>
        <v>0.45</v>
      </c>
    </row>
    <row r="8250" spans="1:7" x14ac:dyDescent="0.35">
      <c r="A8250" t="s">
        <v>1603</v>
      </c>
      <c r="B8250" t="s">
        <v>1601</v>
      </c>
      <c r="C8250" t="s">
        <v>417</v>
      </c>
      <c r="D8250">
        <v>4</v>
      </c>
      <c r="E8250">
        <v>428019.58645</v>
      </c>
      <c r="F8250">
        <v>560751777.04389405</v>
      </c>
      <c r="G8250" s="1">
        <f t="shared" si="128"/>
        <v>56075.177704389404</v>
      </c>
    </row>
    <row r="8251" spans="1:7" x14ac:dyDescent="0.35">
      <c r="A8251" t="s">
        <v>1603</v>
      </c>
      <c r="B8251" t="s">
        <v>1601</v>
      </c>
      <c r="C8251" t="s">
        <v>417</v>
      </c>
      <c r="D8251">
        <v>4</v>
      </c>
      <c r="E8251">
        <v>738991.52834199998</v>
      </c>
      <c r="F8251">
        <v>3670091450.40734</v>
      </c>
      <c r="G8251" s="1">
        <f t="shared" si="128"/>
        <v>367009.14504073403</v>
      </c>
    </row>
    <row r="8252" spans="1:7" x14ac:dyDescent="0.35">
      <c r="A8252" t="s">
        <v>1603</v>
      </c>
      <c r="B8252" t="s">
        <v>1601</v>
      </c>
      <c r="C8252" t="s">
        <v>417</v>
      </c>
      <c r="D8252">
        <v>5</v>
      </c>
      <c r="E8252">
        <v>639395.34327099996</v>
      </c>
      <c r="F8252">
        <v>3586257742.4366202</v>
      </c>
      <c r="G8252" s="1">
        <f t="shared" si="128"/>
        <v>358625.77424366202</v>
      </c>
    </row>
    <row r="8253" spans="1:7" x14ac:dyDescent="0.35">
      <c r="A8253" t="s">
        <v>1603</v>
      </c>
      <c r="B8253" t="s">
        <v>1601</v>
      </c>
      <c r="C8253" t="s">
        <v>417</v>
      </c>
      <c r="D8253">
        <v>4</v>
      </c>
      <c r="E8253">
        <v>192361.86979600001</v>
      </c>
      <c r="F8253">
        <v>641079.69199399999</v>
      </c>
      <c r="G8253" s="1">
        <f t="shared" si="128"/>
        <v>64.107969199400003</v>
      </c>
    </row>
    <row r="8254" spans="1:7" x14ac:dyDescent="0.35">
      <c r="A8254" t="s">
        <v>1603</v>
      </c>
      <c r="B8254" t="s">
        <v>1601</v>
      </c>
      <c r="C8254" t="s">
        <v>417</v>
      </c>
      <c r="D8254">
        <v>5</v>
      </c>
      <c r="E8254">
        <v>15190.707990999999</v>
      </c>
      <c r="F8254">
        <v>53507.551825000002</v>
      </c>
      <c r="G8254" s="1">
        <f t="shared" si="128"/>
        <v>5.3507551825000004</v>
      </c>
    </row>
    <row r="8255" spans="1:7" x14ac:dyDescent="0.35">
      <c r="A8255" t="s">
        <v>1747</v>
      </c>
      <c r="B8255" t="s">
        <v>1610</v>
      </c>
      <c r="C8255" t="s">
        <v>1514</v>
      </c>
      <c r="D8255">
        <v>3</v>
      </c>
      <c r="E8255">
        <v>501421.66019600001</v>
      </c>
      <c r="F8255">
        <v>6726801587.7424297</v>
      </c>
      <c r="G8255" s="1">
        <f t="shared" si="128"/>
        <v>672680.15877424297</v>
      </c>
    </row>
    <row r="8256" spans="1:7" x14ac:dyDescent="0.35">
      <c r="A8256" t="s">
        <v>1748</v>
      </c>
      <c r="B8256" t="s">
        <v>1585</v>
      </c>
      <c r="C8256" t="s">
        <v>1514</v>
      </c>
      <c r="D8256">
        <v>3</v>
      </c>
      <c r="E8256">
        <v>577333.19466599997</v>
      </c>
      <c r="F8256">
        <v>11650456521.777599</v>
      </c>
      <c r="G8256" s="1">
        <f t="shared" si="128"/>
        <v>1165045.6521777599</v>
      </c>
    </row>
    <row r="8257" spans="1:7" x14ac:dyDescent="0.35">
      <c r="A8257" t="s">
        <v>1604</v>
      </c>
      <c r="B8257" t="s">
        <v>1605</v>
      </c>
      <c r="C8257" t="s">
        <v>1514</v>
      </c>
      <c r="D8257">
        <v>4</v>
      </c>
      <c r="E8257">
        <v>6.4989559999999997</v>
      </c>
      <c r="F8257">
        <v>1.8116559999999999</v>
      </c>
      <c r="G8257" s="1">
        <f t="shared" si="128"/>
        <v>1.8116559999999999E-4</v>
      </c>
    </row>
    <row r="8258" spans="1:7" x14ac:dyDescent="0.35">
      <c r="A8258" t="s">
        <v>1604</v>
      </c>
      <c r="B8258" t="s">
        <v>1605</v>
      </c>
      <c r="C8258" t="s">
        <v>1514</v>
      </c>
      <c r="D8258">
        <v>4</v>
      </c>
      <c r="E8258">
        <v>153548.54471300001</v>
      </c>
      <c r="F8258">
        <v>515956.04229800001</v>
      </c>
      <c r="G8258" s="1">
        <f t="shared" si="128"/>
        <v>51.595604229800003</v>
      </c>
    </row>
    <row r="8259" spans="1:7" x14ac:dyDescent="0.35">
      <c r="A8259" t="s">
        <v>1604</v>
      </c>
      <c r="B8259" t="s">
        <v>1605</v>
      </c>
      <c r="C8259" t="s">
        <v>1514</v>
      </c>
      <c r="D8259">
        <v>5</v>
      </c>
      <c r="E8259">
        <v>15852.062717999999</v>
      </c>
      <c r="F8259">
        <v>56572.966194000001</v>
      </c>
      <c r="G8259" s="1">
        <f t="shared" ref="G8259:G8285" si="129">+F8259/10000</f>
        <v>5.6572966194000003</v>
      </c>
    </row>
    <row r="8260" spans="1:7" x14ac:dyDescent="0.35">
      <c r="A8260" t="s">
        <v>1604</v>
      </c>
      <c r="B8260" t="s">
        <v>1605</v>
      </c>
      <c r="C8260" t="s">
        <v>1514</v>
      </c>
      <c r="D8260">
        <v>4</v>
      </c>
      <c r="E8260">
        <v>93.226308000000003</v>
      </c>
      <c r="F8260">
        <v>472.09800000000001</v>
      </c>
      <c r="G8260" s="1">
        <f t="shared" si="129"/>
        <v>4.7209800000000003E-2</v>
      </c>
    </row>
    <row r="8261" spans="1:7" x14ac:dyDescent="0.35">
      <c r="A8261" t="s">
        <v>1604</v>
      </c>
      <c r="B8261" t="s">
        <v>1605</v>
      </c>
      <c r="C8261" t="s">
        <v>1514</v>
      </c>
      <c r="D8261">
        <v>4</v>
      </c>
      <c r="E8261">
        <v>368463.45512200001</v>
      </c>
      <c r="F8261">
        <v>819632065.62690604</v>
      </c>
      <c r="G8261" s="1">
        <f t="shared" si="129"/>
        <v>81963.206562690597</v>
      </c>
    </row>
    <row r="8262" spans="1:7" x14ac:dyDescent="0.35">
      <c r="A8262" t="s">
        <v>1604</v>
      </c>
      <c r="B8262" t="s">
        <v>1605</v>
      </c>
      <c r="C8262" t="s">
        <v>1514</v>
      </c>
      <c r="D8262">
        <v>6</v>
      </c>
      <c r="E8262">
        <v>509001.29017599998</v>
      </c>
      <c r="F8262">
        <v>1309200268.4672201</v>
      </c>
      <c r="G8262" s="1">
        <f t="shared" si="129"/>
        <v>130920.026846722</v>
      </c>
    </row>
    <row r="8263" spans="1:7" x14ac:dyDescent="0.35">
      <c r="A8263" t="s">
        <v>1604</v>
      </c>
      <c r="B8263" t="s">
        <v>1605</v>
      </c>
      <c r="C8263" t="s">
        <v>1514</v>
      </c>
      <c r="D8263">
        <v>5</v>
      </c>
      <c r="E8263">
        <v>37141.806878000003</v>
      </c>
      <c r="F8263">
        <v>15827076.786618</v>
      </c>
      <c r="G8263" s="1">
        <f t="shared" si="129"/>
        <v>1582.7076786617999</v>
      </c>
    </row>
    <row r="8264" spans="1:7" x14ac:dyDescent="0.35">
      <c r="A8264" t="s">
        <v>1604</v>
      </c>
      <c r="B8264" t="s">
        <v>1605</v>
      </c>
      <c r="C8264" t="s">
        <v>1514</v>
      </c>
      <c r="D8264">
        <v>3</v>
      </c>
      <c r="E8264">
        <v>828276.08722700004</v>
      </c>
      <c r="F8264">
        <v>8898394193.3661404</v>
      </c>
      <c r="G8264" s="1">
        <f t="shared" si="129"/>
        <v>889839.41933661408</v>
      </c>
    </row>
    <row r="8265" spans="1:7" x14ac:dyDescent="0.35">
      <c r="A8265" t="s">
        <v>1606</v>
      </c>
      <c r="B8265" t="s">
        <v>1605</v>
      </c>
      <c r="C8265" t="s">
        <v>1514</v>
      </c>
      <c r="D8265">
        <v>3</v>
      </c>
      <c r="E8265">
        <v>120</v>
      </c>
      <c r="F8265">
        <v>900</v>
      </c>
      <c r="G8265" s="1">
        <f t="shared" si="129"/>
        <v>0.09</v>
      </c>
    </row>
    <row r="8266" spans="1:7" x14ac:dyDescent="0.35">
      <c r="A8266" t="s">
        <v>1606</v>
      </c>
      <c r="B8266" t="s">
        <v>1605</v>
      </c>
      <c r="C8266" t="s">
        <v>1514</v>
      </c>
      <c r="D8266">
        <v>3</v>
      </c>
      <c r="E8266">
        <v>180</v>
      </c>
      <c r="F8266">
        <v>1800</v>
      </c>
      <c r="G8266" s="1">
        <f t="shared" si="129"/>
        <v>0.18</v>
      </c>
    </row>
    <row r="8267" spans="1:7" x14ac:dyDescent="0.35">
      <c r="A8267" t="s">
        <v>1606</v>
      </c>
      <c r="B8267" t="s">
        <v>1605</v>
      </c>
      <c r="C8267" t="s">
        <v>1514</v>
      </c>
      <c r="D8267">
        <v>6</v>
      </c>
      <c r="E8267">
        <v>894600.696214</v>
      </c>
      <c r="F8267">
        <v>1547594960.52177</v>
      </c>
      <c r="G8267" s="1">
        <f t="shared" si="129"/>
        <v>154759.49605217701</v>
      </c>
    </row>
    <row r="8268" spans="1:7" x14ac:dyDescent="0.35">
      <c r="A8268" t="s">
        <v>1606</v>
      </c>
      <c r="B8268" t="s">
        <v>1605</v>
      </c>
      <c r="C8268" t="s">
        <v>1514</v>
      </c>
      <c r="D8268">
        <v>3</v>
      </c>
      <c r="E8268">
        <v>1062477.078888</v>
      </c>
      <c r="F8268">
        <v>10257496706.4879</v>
      </c>
      <c r="G8268" s="1">
        <f t="shared" si="129"/>
        <v>1025749.67064879</v>
      </c>
    </row>
    <row r="8269" spans="1:7" x14ac:dyDescent="0.35">
      <c r="A8269" t="s">
        <v>1749</v>
      </c>
      <c r="B8269" t="s">
        <v>1610</v>
      </c>
      <c r="C8269" t="s">
        <v>1514</v>
      </c>
      <c r="D8269">
        <v>3</v>
      </c>
      <c r="E8269">
        <v>667696.61758800002</v>
      </c>
      <c r="F8269">
        <v>14554289289.318199</v>
      </c>
      <c r="G8269" s="1">
        <f t="shared" si="129"/>
        <v>1455428.92893182</v>
      </c>
    </row>
    <row r="8270" spans="1:7" x14ac:dyDescent="0.35">
      <c r="A8270" t="s">
        <v>1750</v>
      </c>
      <c r="B8270" t="s">
        <v>1610</v>
      </c>
      <c r="C8270" t="s">
        <v>1514</v>
      </c>
      <c r="D8270">
        <v>3</v>
      </c>
      <c r="E8270">
        <v>720999.27941700001</v>
      </c>
      <c r="F8270">
        <v>10090259592.425301</v>
      </c>
      <c r="G8270" s="1">
        <f t="shared" si="129"/>
        <v>1009025.9592425301</v>
      </c>
    </row>
    <row r="8271" spans="1:7" x14ac:dyDescent="0.35">
      <c r="A8271" t="s">
        <v>1607</v>
      </c>
      <c r="B8271" t="s">
        <v>1514</v>
      </c>
      <c r="C8271" t="s">
        <v>1514</v>
      </c>
      <c r="D8271">
        <v>3</v>
      </c>
      <c r="E8271">
        <v>120</v>
      </c>
      <c r="F8271">
        <v>900</v>
      </c>
      <c r="G8271" s="1">
        <f t="shared" si="129"/>
        <v>0.09</v>
      </c>
    </row>
    <row r="8272" spans="1:7" x14ac:dyDescent="0.35">
      <c r="A8272" t="s">
        <v>1607</v>
      </c>
      <c r="B8272" t="s">
        <v>1514</v>
      </c>
      <c r="C8272" t="s">
        <v>1514</v>
      </c>
      <c r="D8272">
        <v>6</v>
      </c>
      <c r="E8272">
        <v>120</v>
      </c>
      <c r="F8272">
        <v>900</v>
      </c>
      <c r="G8272" s="1">
        <f t="shared" si="129"/>
        <v>0.09</v>
      </c>
    </row>
    <row r="8273" spans="1:7" x14ac:dyDescent="0.35">
      <c r="A8273" t="s">
        <v>1607</v>
      </c>
      <c r="B8273" t="s">
        <v>1514</v>
      </c>
      <c r="C8273" t="s">
        <v>1514</v>
      </c>
      <c r="D8273">
        <v>3</v>
      </c>
      <c r="E8273">
        <v>120</v>
      </c>
      <c r="F8273">
        <v>900</v>
      </c>
      <c r="G8273" s="1">
        <f t="shared" si="129"/>
        <v>0.09</v>
      </c>
    </row>
    <row r="8274" spans="1:7" x14ac:dyDescent="0.35">
      <c r="A8274" t="s">
        <v>1607</v>
      </c>
      <c r="B8274" t="s">
        <v>1514</v>
      </c>
      <c r="C8274" t="s">
        <v>1514</v>
      </c>
      <c r="D8274">
        <v>6</v>
      </c>
      <c r="E8274">
        <v>85860</v>
      </c>
      <c r="F8274">
        <v>55866600</v>
      </c>
      <c r="G8274" s="1">
        <f t="shared" si="129"/>
        <v>5586.66</v>
      </c>
    </row>
    <row r="8275" spans="1:7" x14ac:dyDescent="0.35">
      <c r="A8275" t="s">
        <v>1607</v>
      </c>
      <c r="B8275" t="s">
        <v>1514</v>
      </c>
      <c r="C8275" t="s">
        <v>1514</v>
      </c>
      <c r="D8275">
        <v>6</v>
      </c>
      <c r="E8275">
        <v>78540</v>
      </c>
      <c r="F8275">
        <v>59466600</v>
      </c>
      <c r="G8275" s="1">
        <f t="shared" si="129"/>
        <v>5946.66</v>
      </c>
    </row>
    <row r="8276" spans="1:7" x14ac:dyDescent="0.35">
      <c r="A8276" t="s">
        <v>1607</v>
      </c>
      <c r="B8276" t="s">
        <v>1514</v>
      </c>
      <c r="C8276" t="s">
        <v>1514</v>
      </c>
      <c r="D8276">
        <v>6</v>
      </c>
      <c r="E8276">
        <v>822538.03069199994</v>
      </c>
      <c r="F8276">
        <v>2266841220.27946</v>
      </c>
      <c r="G8276" s="1">
        <f t="shared" si="129"/>
        <v>226684.122027946</v>
      </c>
    </row>
    <row r="8277" spans="1:7" x14ac:dyDescent="0.35">
      <c r="A8277" t="s">
        <v>1607</v>
      </c>
      <c r="B8277" t="s">
        <v>1514</v>
      </c>
      <c r="C8277" t="s">
        <v>1514</v>
      </c>
      <c r="D8277">
        <v>3</v>
      </c>
      <c r="E8277">
        <v>1018570.751926</v>
      </c>
      <c r="F8277">
        <v>10183266611.515499</v>
      </c>
      <c r="G8277" s="1">
        <f t="shared" si="129"/>
        <v>1018326.6611515499</v>
      </c>
    </row>
    <row r="8278" spans="1:7" x14ac:dyDescent="0.35">
      <c r="A8278" t="s">
        <v>1608</v>
      </c>
      <c r="B8278" t="s">
        <v>1514</v>
      </c>
      <c r="C8278" t="s">
        <v>1514</v>
      </c>
      <c r="D8278">
        <v>3</v>
      </c>
      <c r="E8278">
        <v>120</v>
      </c>
      <c r="F8278">
        <v>900</v>
      </c>
      <c r="G8278" s="1">
        <f t="shared" si="129"/>
        <v>0.09</v>
      </c>
    </row>
    <row r="8279" spans="1:7" x14ac:dyDescent="0.35">
      <c r="A8279" t="s">
        <v>1608</v>
      </c>
      <c r="B8279" t="s">
        <v>1514</v>
      </c>
      <c r="C8279" t="s">
        <v>1514</v>
      </c>
      <c r="D8279">
        <v>6</v>
      </c>
      <c r="E8279">
        <v>120</v>
      </c>
      <c r="F8279">
        <v>900</v>
      </c>
      <c r="G8279" s="1">
        <f t="shared" si="129"/>
        <v>0.09</v>
      </c>
    </row>
    <row r="8280" spans="1:7" x14ac:dyDescent="0.35">
      <c r="A8280" t="s">
        <v>1608</v>
      </c>
      <c r="B8280" t="s">
        <v>1514</v>
      </c>
      <c r="C8280" t="s">
        <v>1514</v>
      </c>
      <c r="D8280">
        <v>6</v>
      </c>
      <c r="E8280">
        <v>631872.94601499999</v>
      </c>
      <c r="F8280">
        <v>4132482523.43645</v>
      </c>
      <c r="G8280" s="1">
        <f t="shared" si="129"/>
        <v>413248.25234364503</v>
      </c>
    </row>
    <row r="8281" spans="1:7" x14ac:dyDescent="0.35">
      <c r="A8281" t="s">
        <v>1608</v>
      </c>
      <c r="B8281" t="s">
        <v>1514</v>
      </c>
      <c r="C8281" t="s">
        <v>1514</v>
      </c>
      <c r="D8281">
        <v>3</v>
      </c>
      <c r="E8281">
        <v>1063566.8666040001</v>
      </c>
      <c r="F8281">
        <v>15980997319.3367</v>
      </c>
      <c r="G8281" s="1">
        <f t="shared" si="129"/>
        <v>1598099.7319336701</v>
      </c>
    </row>
    <row r="8282" spans="1:7" x14ac:dyDescent="0.35">
      <c r="A8282" t="s">
        <v>1609</v>
      </c>
      <c r="B8282" t="s">
        <v>1610</v>
      </c>
      <c r="C8282" t="s">
        <v>1514</v>
      </c>
      <c r="D8282">
        <v>3</v>
      </c>
      <c r="E8282">
        <v>1273964.455382</v>
      </c>
      <c r="F8282">
        <v>24407693572.6311</v>
      </c>
      <c r="G8282" s="1">
        <f t="shared" si="129"/>
        <v>2440769.3572631101</v>
      </c>
    </row>
    <row r="8283" spans="1:7" x14ac:dyDescent="0.35">
      <c r="A8283" t="s">
        <v>1611</v>
      </c>
      <c r="B8283" t="s">
        <v>1610</v>
      </c>
      <c r="C8283" t="s">
        <v>1514</v>
      </c>
      <c r="D8283">
        <v>3</v>
      </c>
      <c r="E8283">
        <v>1930446.0189179999</v>
      </c>
      <c r="F8283">
        <v>35551838310.071899</v>
      </c>
      <c r="G8283" s="1">
        <f t="shared" si="129"/>
        <v>3555183.83100719</v>
      </c>
    </row>
    <row r="8284" spans="1:7" x14ac:dyDescent="0.35">
      <c r="A8284" t="s">
        <v>1612</v>
      </c>
      <c r="B8284" t="s">
        <v>1610</v>
      </c>
      <c r="C8284" t="s">
        <v>1514</v>
      </c>
      <c r="D8284">
        <v>3</v>
      </c>
      <c r="E8284">
        <v>756246.690588</v>
      </c>
      <c r="F8284">
        <v>7491099407.5734501</v>
      </c>
      <c r="G8284" s="1">
        <f t="shared" si="129"/>
        <v>749109.94075734506</v>
      </c>
    </row>
    <row r="8285" spans="1:7" x14ac:dyDescent="0.35">
      <c r="A8285" t="s">
        <v>1613</v>
      </c>
      <c r="B8285" t="s">
        <v>1610</v>
      </c>
      <c r="C8285" t="s">
        <v>1514</v>
      </c>
      <c r="D8285">
        <v>3</v>
      </c>
      <c r="E8285">
        <v>887036.36085499998</v>
      </c>
      <c r="F8285">
        <v>9117953368.5804195</v>
      </c>
      <c r="G8285" s="1">
        <f t="shared" si="129"/>
        <v>911795.33685804193</v>
      </c>
    </row>
  </sheetData>
  <autoFilter ref="A1:G8285" xr:uid="{0EB0131F-94CB-4F4A-80EC-E914B196E2DB}">
    <filterColumn colId="3">
      <filters>
        <filter val="3"/>
        <filter val="4"/>
        <filter val="5"/>
        <filter val="6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69A7D-445D-4EF5-A157-3E8147757046}">
  <sheetPr codeName="Sheet6"/>
  <dimension ref="B2:L357"/>
  <sheetViews>
    <sheetView topLeftCell="A321" workbookViewId="0">
      <selection activeCell="M11" sqref="M11"/>
    </sheetView>
  </sheetViews>
  <sheetFormatPr defaultColWidth="8.7265625" defaultRowHeight="14.5" x14ac:dyDescent="0.35"/>
  <cols>
    <col min="3" max="3" width="28.7265625" bestFit="1" customWidth="1"/>
    <col min="4" max="4" width="28.7265625" customWidth="1"/>
    <col min="5" max="5" width="11.08984375" bestFit="1" customWidth="1"/>
    <col min="10" max="11" width="13.6328125" bestFit="1" customWidth="1"/>
  </cols>
  <sheetData>
    <row r="2" spans="2:12" x14ac:dyDescent="0.35">
      <c r="B2" t="s">
        <v>1763</v>
      </c>
      <c r="C2" t="s">
        <v>2</v>
      </c>
      <c r="D2" t="s">
        <v>0</v>
      </c>
      <c r="E2" t="s">
        <v>1764</v>
      </c>
      <c r="F2" t="s">
        <v>1765</v>
      </c>
      <c r="G2" t="s">
        <v>1766</v>
      </c>
      <c r="H2" t="s">
        <v>1767</v>
      </c>
      <c r="I2" t="s">
        <v>1768</v>
      </c>
      <c r="J2" t="s">
        <v>1770</v>
      </c>
      <c r="K2" t="s">
        <v>1772</v>
      </c>
      <c r="L2" s="8" t="s">
        <v>1771</v>
      </c>
    </row>
    <row r="3" spans="2:12" x14ac:dyDescent="0.35">
      <c r="B3">
        <v>1</v>
      </c>
      <c r="C3" t="s">
        <v>72</v>
      </c>
      <c r="D3" t="s">
        <v>1884</v>
      </c>
      <c r="E3">
        <v>14</v>
      </c>
      <c r="F3">
        <v>44747</v>
      </c>
      <c r="G3">
        <v>40272300</v>
      </c>
      <c r="H3">
        <v>44747</v>
      </c>
      <c r="I3">
        <f>+F3*0.09</f>
        <v>4027.23</v>
      </c>
      <c r="J3">
        <f>VLOOKUP(C3,Sheet3!$C$3:$H$363,6,FALSE)</f>
        <v>20998.17</v>
      </c>
      <c r="K3">
        <f>+J3+I3</f>
        <v>25025.399999999998</v>
      </c>
      <c r="L3" s="9">
        <f>(1/11)*LOG((K3/J3),EXP(1))</f>
        <v>1.5950547092764052E-2</v>
      </c>
    </row>
    <row r="4" spans="2:12" x14ac:dyDescent="0.35">
      <c r="B4">
        <v>2</v>
      </c>
      <c r="C4" t="s">
        <v>321</v>
      </c>
      <c r="D4" t="s">
        <v>1893</v>
      </c>
      <c r="E4">
        <v>22</v>
      </c>
      <c r="F4">
        <v>370</v>
      </c>
      <c r="G4">
        <v>333000</v>
      </c>
      <c r="H4">
        <v>370</v>
      </c>
      <c r="I4">
        <f t="shared" ref="I4:I67" si="0">+F4*0.09</f>
        <v>33.299999999999997</v>
      </c>
      <c r="J4">
        <f>VLOOKUP(C4,Sheet3!$C$3:$H$363,6,FALSE)</f>
        <v>1120.05</v>
      </c>
      <c r="K4">
        <f t="shared" ref="K4:K67" si="1">+J4+I4</f>
        <v>1153.3499999999999</v>
      </c>
      <c r="L4" s="9">
        <f t="shared" ref="L4:L67" si="2">(1/11)*LOG((K4/J4),EXP(1))</f>
        <v>2.6634021814981022E-3</v>
      </c>
    </row>
    <row r="5" spans="2:12" x14ac:dyDescent="0.35">
      <c r="B5">
        <v>3</v>
      </c>
      <c r="C5" t="s">
        <v>329</v>
      </c>
      <c r="D5" t="s">
        <v>2046</v>
      </c>
      <c r="E5">
        <v>29</v>
      </c>
      <c r="F5">
        <v>10</v>
      </c>
      <c r="G5">
        <v>9000</v>
      </c>
      <c r="H5">
        <v>10</v>
      </c>
      <c r="I5">
        <f t="shared" si="0"/>
        <v>0.89999999999999991</v>
      </c>
      <c r="J5">
        <f>VLOOKUP(C5,Sheet3!$C$3:$H$363,6,FALSE)</f>
        <v>6310.08</v>
      </c>
      <c r="K5">
        <f t="shared" si="1"/>
        <v>6310.98</v>
      </c>
      <c r="L5" s="9">
        <f t="shared" si="2"/>
        <v>1.2965342365362686E-5</v>
      </c>
    </row>
    <row r="6" spans="2:12" x14ac:dyDescent="0.35">
      <c r="B6">
        <v>4</v>
      </c>
      <c r="C6" t="s">
        <v>331</v>
      </c>
      <c r="D6" t="s">
        <v>1993</v>
      </c>
      <c r="E6">
        <v>31</v>
      </c>
      <c r="F6">
        <v>35725</v>
      </c>
      <c r="G6">
        <v>32152500</v>
      </c>
      <c r="H6">
        <v>35725</v>
      </c>
      <c r="I6">
        <f t="shared" si="0"/>
        <v>3215.25</v>
      </c>
      <c r="J6">
        <f>VLOOKUP(C6,Sheet3!$C$3:$H$363,6,FALSE)</f>
        <v>95559.39</v>
      </c>
      <c r="K6">
        <f t="shared" si="1"/>
        <v>98774.64</v>
      </c>
      <c r="L6" s="9">
        <f t="shared" si="2"/>
        <v>3.0084502391527256E-3</v>
      </c>
    </row>
    <row r="7" spans="2:12" x14ac:dyDescent="0.35">
      <c r="B7">
        <v>5</v>
      </c>
      <c r="C7" t="s">
        <v>344</v>
      </c>
      <c r="D7" t="s">
        <v>1777</v>
      </c>
      <c r="E7">
        <v>44</v>
      </c>
      <c r="F7">
        <v>6137</v>
      </c>
      <c r="G7">
        <v>5523300</v>
      </c>
      <c r="H7">
        <v>6137</v>
      </c>
      <c r="I7">
        <f t="shared" si="0"/>
        <v>552.32999999999993</v>
      </c>
      <c r="J7">
        <f>VLOOKUP(C7,Sheet3!$C$3:$H$363,6,FALSE)</f>
        <v>51260.759999999995</v>
      </c>
      <c r="K7">
        <f t="shared" si="1"/>
        <v>51813.09</v>
      </c>
      <c r="L7" s="9">
        <f t="shared" si="2"/>
        <v>9.7429753116666995E-4</v>
      </c>
    </row>
    <row r="8" spans="2:12" x14ac:dyDescent="0.35">
      <c r="B8">
        <v>6</v>
      </c>
      <c r="C8" t="s">
        <v>130</v>
      </c>
      <c r="D8" t="s">
        <v>1919</v>
      </c>
      <c r="E8">
        <v>56</v>
      </c>
      <c r="F8">
        <v>1263</v>
      </c>
      <c r="G8">
        <v>1136700</v>
      </c>
      <c r="H8">
        <v>1263</v>
      </c>
      <c r="I8">
        <f t="shared" si="0"/>
        <v>113.67</v>
      </c>
      <c r="J8">
        <f>VLOOKUP(C8,Sheet3!$C$3:$H$363,6,FALSE)</f>
        <v>4124.43</v>
      </c>
      <c r="K8">
        <f t="shared" si="1"/>
        <v>4238.1000000000004</v>
      </c>
      <c r="L8" s="9">
        <f t="shared" si="2"/>
        <v>2.4715661075559768E-3</v>
      </c>
    </row>
    <row r="9" spans="2:12" x14ac:dyDescent="0.35">
      <c r="B9">
        <v>7</v>
      </c>
      <c r="C9" t="s">
        <v>356</v>
      </c>
      <c r="D9" t="s">
        <v>1778</v>
      </c>
      <c r="E9">
        <v>57</v>
      </c>
      <c r="F9">
        <v>64</v>
      </c>
      <c r="G9">
        <v>57600</v>
      </c>
      <c r="H9">
        <v>64</v>
      </c>
      <c r="I9">
        <f t="shared" si="0"/>
        <v>5.76</v>
      </c>
      <c r="J9">
        <f>VLOOKUP(C9,Sheet3!$C$3:$H$363,6,FALSE)</f>
        <v>4082.67</v>
      </c>
      <c r="K9">
        <f t="shared" si="1"/>
        <v>4088.4300000000003</v>
      </c>
      <c r="L9" s="9">
        <f t="shared" si="2"/>
        <v>1.281679211785488E-4</v>
      </c>
    </row>
    <row r="10" spans="2:12" x14ac:dyDescent="0.35">
      <c r="B10">
        <v>8</v>
      </c>
      <c r="C10" t="s">
        <v>310</v>
      </c>
      <c r="D10" t="s">
        <v>1776</v>
      </c>
      <c r="E10">
        <v>62</v>
      </c>
      <c r="F10">
        <v>34</v>
      </c>
      <c r="G10">
        <v>30600</v>
      </c>
      <c r="H10">
        <v>34</v>
      </c>
      <c r="I10">
        <f t="shared" si="0"/>
        <v>3.06</v>
      </c>
      <c r="J10">
        <f>VLOOKUP(C10,Sheet3!$C$3:$H$363,6,FALSE)</f>
        <v>13117.859999999999</v>
      </c>
      <c r="K10">
        <f t="shared" si="1"/>
        <v>13120.919999999998</v>
      </c>
      <c r="L10" s="9">
        <f t="shared" si="2"/>
        <v>2.1203868430078043E-5</v>
      </c>
    </row>
    <row r="11" spans="2:12" x14ac:dyDescent="0.35">
      <c r="B11">
        <v>9</v>
      </c>
      <c r="C11" t="s">
        <v>363</v>
      </c>
      <c r="D11" t="s">
        <v>1779</v>
      </c>
      <c r="E11">
        <v>64</v>
      </c>
      <c r="F11">
        <v>9431</v>
      </c>
      <c r="G11">
        <v>8487900</v>
      </c>
      <c r="H11">
        <v>9431</v>
      </c>
      <c r="I11">
        <f t="shared" si="0"/>
        <v>848.79</v>
      </c>
      <c r="J11">
        <f>VLOOKUP(C11,Sheet3!$C$3:$H$363,6,FALSE)</f>
        <v>15807.24</v>
      </c>
      <c r="K11">
        <f t="shared" si="1"/>
        <v>16656.03</v>
      </c>
      <c r="L11" s="9">
        <f t="shared" si="2"/>
        <v>4.7549318270023611E-3</v>
      </c>
    </row>
    <row r="12" spans="2:12" x14ac:dyDescent="0.35">
      <c r="B12">
        <v>10</v>
      </c>
      <c r="C12" t="s">
        <v>386</v>
      </c>
      <c r="D12" t="s">
        <v>1824</v>
      </c>
      <c r="E12">
        <v>88</v>
      </c>
      <c r="F12">
        <v>64281</v>
      </c>
      <c r="G12">
        <v>57852900</v>
      </c>
      <c r="H12">
        <v>64281</v>
      </c>
      <c r="I12">
        <f t="shared" si="0"/>
        <v>5785.29</v>
      </c>
      <c r="J12">
        <f>VLOOKUP(C12,Sheet3!$C$3:$H$363,6,FALSE)</f>
        <v>158119.10999999999</v>
      </c>
      <c r="K12">
        <f t="shared" si="1"/>
        <v>163904.4</v>
      </c>
      <c r="L12" s="9">
        <f t="shared" si="2"/>
        <v>3.2667928409877323E-3</v>
      </c>
    </row>
    <row r="13" spans="2:12" x14ac:dyDescent="0.35">
      <c r="B13">
        <v>11</v>
      </c>
      <c r="C13" t="s">
        <v>389</v>
      </c>
      <c r="D13" t="s">
        <v>1872</v>
      </c>
      <c r="E13">
        <v>91</v>
      </c>
      <c r="F13">
        <v>185550</v>
      </c>
      <c r="G13">
        <v>166995000</v>
      </c>
      <c r="H13">
        <v>185550</v>
      </c>
      <c r="I13">
        <f t="shared" si="0"/>
        <v>16699.5</v>
      </c>
      <c r="J13">
        <f>VLOOKUP(C13,Sheet3!$C$3:$H$363,6,FALSE)</f>
        <v>433077.93</v>
      </c>
      <c r="K13">
        <f t="shared" si="1"/>
        <v>449777.43</v>
      </c>
      <c r="L13" s="9">
        <f t="shared" si="2"/>
        <v>3.4395610632307139E-3</v>
      </c>
    </row>
    <row r="14" spans="2:12" x14ac:dyDescent="0.35">
      <c r="B14">
        <v>12</v>
      </c>
      <c r="C14" t="s">
        <v>396</v>
      </c>
      <c r="D14" t="s">
        <v>1782</v>
      </c>
      <c r="E14">
        <v>94</v>
      </c>
      <c r="F14">
        <v>3493</v>
      </c>
      <c r="G14">
        <v>3143700</v>
      </c>
      <c r="H14">
        <v>3493</v>
      </c>
      <c r="I14">
        <f t="shared" si="0"/>
        <v>314.37</v>
      </c>
      <c r="J14">
        <f>VLOOKUP(C14,Sheet3!$C$3:$H$363,6,FALSE)</f>
        <v>6988.59</v>
      </c>
      <c r="K14">
        <f t="shared" si="1"/>
        <v>7302.96</v>
      </c>
      <c r="L14" s="9">
        <f t="shared" si="2"/>
        <v>4.0000842056235209E-3</v>
      </c>
    </row>
    <row r="15" spans="2:12" x14ac:dyDescent="0.35">
      <c r="B15">
        <v>13</v>
      </c>
      <c r="C15" t="s">
        <v>405</v>
      </c>
      <c r="D15" t="s">
        <v>2047</v>
      </c>
      <c r="E15">
        <v>100</v>
      </c>
      <c r="F15">
        <v>37170</v>
      </c>
      <c r="G15">
        <v>33453000</v>
      </c>
      <c r="H15">
        <v>37170</v>
      </c>
      <c r="I15">
        <f t="shared" si="0"/>
        <v>3345.2999999999997</v>
      </c>
      <c r="J15">
        <f>VLOOKUP(C15,Sheet3!$C$3:$H$363,6,FALSE)</f>
        <v>31797.629999999997</v>
      </c>
      <c r="K15">
        <f t="shared" si="1"/>
        <v>35142.93</v>
      </c>
      <c r="L15" s="9">
        <f t="shared" si="2"/>
        <v>9.0937910307963467E-3</v>
      </c>
    </row>
    <row r="16" spans="2:12" x14ac:dyDescent="0.35">
      <c r="B16">
        <v>14</v>
      </c>
      <c r="C16" t="s">
        <v>1614</v>
      </c>
      <c r="D16" t="s">
        <v>1785</v>
      </c>
      <c r="E16">
        <v>102</v>
      </c>
      <c r="F16">
        <v>132450</v>
      </c>
      <c r="G16">
        <v>119205000</v>
      </c>
      <c r="H16">
        <v>132450</v>
      </c>
      <c r="I16">
        <f t="shared" si="0"/>
        <v>11920.5</v>
      </c>
      <c r="J16">
        <f>VLOOKUP(C16,Sheet3!$C$3:$H$363,6,FALSE)</f>
        <v>116700.75</v>
      </c>
      <c r="K16">
        <f t="shared" si="1"/>
        <v>128621.25</v>
      </c>
      <c r="L16" s="9">
        <f t="shared" si="2"/>
        <v>8.8417339275622276E-3</v>
      </c>
    </row>
    <row r="17" spans="2:12" x14ac:dyDescent="0.35">
      <c r="B17">
        <v>15</v>
      </c>
      <c r="C17" t="s">
        <v>1615</v>
      </c>
      <c r="D17" t="s">
        <v>1788</v>
      </c>
      <c r="E17">
        <v>109</v>
      </c>
      <c r="F17">
        <v>2816</v>
      </c>
      <c r="G17">
        <v>2534400</v>
      </c>
      <c r="H17">
        <v>2816</v>
      </c>
      <c r="I17">
        <f t="shared" si="0"/>
        <v>253.44</v>
      </c>
      <c r="J17">
        <f>VLOOKUP(C17,Sheet3!$C$3:$H$363,6,FALSE)</f>
        <v>1149.93</v>
      </c>
      <c r="K17">
        <f t="shared" si="1"/>
        <v>1403.3700000000001</v>
      </c>
      <c r="L17" s="9">
        <f t="shared" si="2"/>
        <v>1.8106855999414754E-2</v>
      </c>
    </row>
    <row r="18" spans="2:12" x14ac:dyDescent="0.35">
      <c r="B18">
        <v>16</v>
      </c>
      <c r="C18" t="s">
        <v>415</v>
      </c>
      <c r="D18" t="s">
        <v>1791</v>
      </c>
      <c r="E18">
        <v>110</v>
      </c>
      <c r="F18">
        <v>5692</v>
      </c>
      <c r="G18">
        <v>5122800</v>
      </c>
      <c r="H18">
        <v>5692</v>
      </c>
      <c r="I18">
        <f t="shared" si="0"/>
        <v>512.28</v>
      </c>
      <c r="J18">
        <f>VLOOKUP(C18,Sheet3!$C$3:$H$363,6,FALSE)</f>
        <v>1305.99</v>
      </c>
      <c r="K18">
        <f t="shared" si="1"/>
        <v>1818.27</v>
      </c>
      <c r="L18" s="9">
        <f t="shared" si="2"/>
        <v>3.0084011429313603E-2</v>
      </c>
    </row>
    <row r="19" spans="2:12" x14ac:dyDescent="0.35">
      <c r="B19">
        <v>17</v>
      </c>
      <c r="C19" t="s">
        <v>418</v>
      </c>
      <c r="D19" t="s">
        <v>1793</v>
      </c>
      <c r="E19">
        <v>111</v>
      </c>
      <c r="F19">
        <v>9514</v>
      </c>
      <c r="G19">
        <v>8562600</v>
      </c>
      <c r="H19">
        <v>9514</v>
      </c>
      <c r="I19">
        <f t="shared" si="0"/>
        <v>856.26</v>
      </c>
      <c r="J19">
        <f>VLOOKUP(C19,Sheet3!$C$3:$H$363,6,FALSE)</f>
        <v>7566.3899999999994</v>
      </c>
      <c r="K19">
        <f t="shared" si="1"/>
        <v>8422.65</v>
      </c>
      <c r="L19" s="9">
        <f t="shared" si="2"/>
        <v>9.7462213004424429E-3</v>
      </c>
    </row>
    <row r="20" spans="2:12" x14ac:dyDescent="0.35">
      <c r="B20">
        <v>18</v>
      </c>
      <c r="C20" t="s">
        <v>1616</v>
      </c>
      <c r="D20" t="s">
        <v>1796</v>
      </c>
      <c r="E20">
        <v>112</v>
      </c>
      <c r="F20">
        <v>81647</v>
      </c>
      <c r="G20">
        <v>73482300</v>
      </c>
      <c r="H20">
        <v>81647</v>
      </c>
      <c r="I20">
        <f t="shared" si="0"/>
        <v>7348.23</v>
      </c>
      <c r="J20">
        <f>VLOOKUP(C20,Sheet3!$C$3:$H$363,6,FALSE)</f>
        <v>110769.48</v>
      </c>
      <c r="K20">
        <f t="shared" si="1"/>
        <v>118117.70999999999</v>
      </c>
      <c r="L20" s="9">
        <f t="shared" si="2"/>
        <v>5.8391258652553861E-3</v>
      </c>
    </row>
    <row r="21" spans="2:12" x14ac:dyDescent="0.35">
      <c r="B21">
        <v>19</v>
      </c>
      <c r="C21" t="s">
        <v>420</v>
      </c>
      <c r="D21" t="s">
        <v>2048</v>
      </c>
      <c r="E21">
        <v>113</v>
      </c>
      <c r="F21">
        <v>3128</v>
      </c>
      <c r="G21">
        <v>2815200</v>
      </c>
      <c r="H21">
        <v>3128</v>
      </c>
      <c r="I21">
        <f t="shared" si="0"/>
        <v>281.52</v>
      </c>
      <c r="J21">
        <f>VLOOKUP(C21,Sheet3!$C$3:$H$363,6,FALSE)</f>
        <v>11925.09</v>
      </c>
      <c r="K21">
        <f t="shared" si="1"/>
        <v>12206.61</v>
      </c>
      <c r="L21" s="9">
        <f t="shared" si="2"/>
        <v>2.1211840345237002E-3</v>
      </c>
    </row>
    <row r="22" spans="2:12" x14ac:dyDescent="0.35">
      <c r="B22">
        <v>20</v>
      </c>
      <c r="C22" t="s">
        <v>423</v>
      </c>
      <c r="D22" t="s">
        <v>2049</v>
      </c>
      <c r="E22">
        <v>114</v>
      </c>
      <c r="F22">
        <v>8636</v>
      </c>
      <c r="G22">
        <v>7772400</v>
      </c>
      <c r="H22">
        <v>8636</v>
      </c>
      <c r="I22">
        <f t="shared" si="0"/>
        <v>777.24</v>
      </c>
      <c r="J22">
        <f>VLOOKUP(C22,Sheet3!$C$3:$H$363,6,FALSE)</f>
        <v>9490.5</v>
      </c>
      <c r="K22">
        <f t="shared" si="1"/>
        <v>10267.74</v>
      </c>
      <c r="L22" s="9">
        <f t="shared" si="2"/>
        <v>7.1559675480507056E-3</v>
      </c>
    </row>
    <row r="23" spans="2:12" x14ac:dyDescent="0.35">
      <c r="B23">
        <v>21</v>
      </c>
      <c r="C23" t="s">
        <v>424</v>
      </c>
      <c r="D23" t="s">
        <v>2050</v>
      </c>
      <c r="E23">
        <v>115</v>
      </c>
      <c r="F23">
        <v>989</v>
      </c>
      <c r="G23">
        <v>890100</v>
      </c>
      <c r="H23">
        <v>989</v>
      </c>
      <c r="I23">
        <f t="shared" si="0"/>
        <v>89.009999999999991</v>
      </c>
      <c r="J23">
        <f>VLOOKUP(C23,Sheet3!$C$3:$H$363,6,FALSE)</f>
        <v>1676.7</v>
      </c>
      <c r="K23">
        <f t="shared" si="1"/>
        <v>1765.71</v>
      </c>
      <c r="L23" s="9">
        <f t="shared" si="2"/>
        <v>4.7022999841086115E-3</v>
      </c>
    </row>
    <row r="24" spans="2:12" x14ac:dyDescent="0.35">
      <c r="B24">
        <v>22</v>
      </c>
      <c r="C24" t="s">
        <v>425</v>
      </c>
      <c r="D24" t="s">
        <v>1797</v>
      </c>
      <c r="E24">
        <v>116</v>
      </c>
      <c r="F24">
        <v>36267</v>
      </c>
      <c r="G24">
        <v>32640300</v>
      </c>
      <c r="H24">
        <v>36267</v>
      </c>
      <c r="I24">
        <f t="shared" si="0"/>
        <v>3264.0299999999997</v>
      </c>
      <c r="J24">
        <f>VLOOKUP(C24,Sheet3!$C$3:$H$363,6,FALSE)</f>
        <v>24627.51</v>
      </c>
      <c r="K24">
        <f t="shared" si="1"/>
        <v>27891.539999999997</v>
      </c>
      <c r="L24" s="9">
        <f t="shared" si="2"/>
        <v>1.1314482385533276E-2</v>
      </c>
    </row>
    <row r="25" spans="2:12" x14ac:dyDescent="0.35">
      <c r="B25">
        <v>23</v>
      </c>
      <c r="C25" t="s">
        <v>428</v>
      </c>
      <c r="D25" t="s">
        <v>1798</v>
      </c>
      <c r="E25">
        <v>117</v>
      </c>
      <c r="F25">
        <v>11523</v>
      </c>
      <c r="G25">
        <v>10370700</v>
      </c>
      <c r="H25">
        <v>11523</v>
      </c>
      <c r="I25">
        <f t="shared" si="0"/>
        <v>1037.07</v>
      </c>
      <c r="J25">
        <f>VLOOKUP(C25,Sheet3!$C$3:$H$363,6,FALSE)</f>
        <v>4222.17</v>
      </c>
      <c r="K25">
        <f t="shared" si="1"/>
        <v>5259.24</v>
      </c>
      <c r="L25" s="9">
        <f t="shared" si="2"/>
        <v>1.9967028702342855E-2</v>
      </c>
    </row>
    <row r="26" spans="2:12" x14ac:dyDescent="0.35">
      <c r="B26">
        <v>24</v>
      </c>
      <c r="C26" t="s">
        <v>421</v>
      </c>
      <c r="D26" t="s">
        <v>2051</v>
      </c>
      <c r="E26">
        <v>118</v>
      </c>
      <c r="F26">
        <v>7187</v>
      </c>
      <c r="G26">
        <v>6468300</v>
      </c>
      <c r="H26">
        <v>7187</v>
      </c>
      <c r="I26">
        <f t="shared" si="0"/>
        <v>646.82999999999993</v>
      </c>
      <c r="J26">
        <f>VLOOKUP(C26,Sheet3!$C$3:$H$363,6,FALSE)</f>
        <v>7310.7</v>
      </c>
      <c r="K26">
        <f t="shared" si="1"/>
        <v>7957.53</v>
      </c>
      <c r="L26" s="9">
        <f t="shared" si="2"/>
        <v>7.7072383440262727E-3</v>
      </c>
    </row>
    <row r="27" spans="2:12" x14ac:dyDescent="0.35">
      <c r="B27">
        <v>25</v>
      </c>
      <c r="C27" t="s">
        <v>1618</v>
      </c>
      <c r="D27" t="s">
        <v>1799</v>
      </c>
      <c r="E27">
        <v>119</v>
      </c>
      <c r="F27">
        <v>263094</v>
      </c>
      <c r="G27">
        <v>236784600</v>
      </c>
      <c r="H27">
        <v>263094</v>
      </c>
      <c r="I27">
        <f t="shared" si="0"/>
        <v>23678.46</v>
      </c>
      <c r="J27">
        <f>VLOOKUP(C27,Sheet3!$C$3:$H$363,6,FALSE)</f>
        <v>147942.44999999998</v>
      </c>
      <c r="K27">
        <f t="shared" si="1"/>
        <v>171620.90999999997</v>
      </c>
      <c r="L27" s="9">
        <f t="shared" si="2"/>
        <v>1.3496789635159183E-2</v>
      </c>
    </row>
    <row r="28" spans="2:12" x14ac:dyDescent="0.35">
      <c r="B28">
        <v>26</v>
      </c>
      <c r="C28" t="s">
        <v>429</v>
      </c>
      <c r="D28" t="s">
        <v>1801</v>
      </c>
      <c r="E28">
        <v>120</v>
      </c>
      <c r="F28">
        <v>31</v>
      </c>
      <c r="G28">
        <v>27900</v>
      </c>
      <c r="H28">
        <v>31</v>
      </c>
      <c r="I28">
        <f t="shared" si="0"/>
        <v>2.79</v>
      </c>
      <c r="J28">
        <f>VLOOKUP(C28,Sheet3!$C$3:$H$363,6,FALSE)</f>
        <v>0.27</v>
      </c>
      <c r="K28">
        <f t="shared" si="1"/>
        <v>3.06</v>
      </c>
      <c r="L28" s="9">
        <f t="shared" si="2"/>
        <v>0.22070438508618651</v>
      </c>
    </row>
    <row r="29" spans="2:12" x14ac:dyDescent="0.35">
      <c r="B29">
        <v>27</v>
      </c>
      <c r="C29" t="s">
        <v>431</v>
      </c>
      <c r="D29" t="s">
        <v>2052</v>
      </c>
      <c r="E29">
        <v>121</v>
      </c>
      <c r="F29">
        <v>944</v>
      </c>
      <c r="G29">
        <v>849600</v>
      </c>
      <c r="H29">
        <v>944</v>
      </c>
      <c r="I29">
        <f t="shared" si="0"/>
        <v>84.96</v>
      </c>
      <c r="J29">
        <f>VLOOKUP(C29,Sheet3!$C$3:$H$363,6,FALSE)</f>
        <v>313.92</v>
      </c>
      <c r="K29">
        <f t="shared" si="1"/>
        <v>398.88</v>
      </c>
      <c r="L29" s="9">
        <f t="shared" si="2"/>
        <v>2.1774767581659034E-2</v>
      </c>
    </row>
    <row r="30" spans="2:12" x14ac:dyDescent="0.35">
      <c r="B30">
        <v>28</v>
      </c>
      <c r="C30" t="s">
        <v>1619</v>
      </c>
      <c r="D30" t="s">
        <v>1803</v>
      </c>
      <c r="E30">
        <v>122</v>
      </c>
      <c r="F30">
        <v>4268</v>
      </c>
      <c r="G30">
        <v>3841200</v>
      </c>
      <c r="H30">
        <v>4268</v>
      </c>
      <c r="I30">
        <f t="shared" si="0"/>
        <v>384.12</v>
      </c>
      <c r="J30">
        <f>VLOOKUP(C30,Sheet3!$C$3:$H$363,6,FALSE)</f>
        <v>197285.75999999998</v>
      </c>
      <c r="K30">
        <f t="shared" si="1"/>
        <v>197669.87999999998</v>
      </c>
      <c r="L30" s="9">
        <f t="shared" si="2"/>
        <v>1.7683004101461724E-4</v>
      </c>
    </row>
    <row r="31" spans="2:12" x14ac:dyDescent="0.35">
      <c r="B31">
        <v>29</v>
      </c>
      <c r="C31" t="s">
        <v>1621</v>
      </c>
      <c r="D31" t="s">
        <v>1804</v>
      </c>
      <c r="E31">
        <v>123</v>
      </c>
      <c r="F31">
        <v>4185</v>
      </c>
      <c r="G31">
        <v>3766500</v>
      </c>
      <c r="H31">
        <v>4185</v>
      </c>
      <c r="I31">
        <f t="shared" si="0"/>
        <v>376.65</v>
      </c>
      <c r="J31">
        <f>VLOOKUP(C31,Sheet3!$C$3:$H$363,6,FALSE)</f>
        <v>460290.6</v>
      </c>
      <c r="K31">
        <f t="shared" si="1"/>
        <v>460667.25</v>
      </c>
      <c r="L31" s="9">
        <f t="shared" si="2"/>
        <v>7.4359344458544408E-5</v>
      </c>
    </row>
    <row r="32" spans="2:12" x14ac:dyDescent="0.35">
      <c r="B32">
        <v>30</v>
      </c>
      <c r="C32" t="s">
        <v>432</v>
      </c>
      <c r="D32" t="s">
        <v>1805</v>
      </c>
      <c r="E32">
        <v>124</v>
      </c>
      <c r="F32">
        <v>1596</v>
      </c>
      <c r="G32">
        <v>1436400</v>
      </c>
      <c r="H32">
        <v>1596</v>
      </c>
      <c r="I32">
        <f t="shared" si="0"/>
        <v>143.63999999999999</v>
      </c>
      <c r="J32">
        <f>VLOOKUP(C32,Sheet3!$C$3:$H$363,6,FALSE)</f>
        <v>3045.5099999999998</v>
      </c>
      <c r="K32">
        <f t="shared" si="1"/>
        <v>3189.1499999999996</v>
      </c>
      <c r="L32" s="9">
        <f t="shared" si="2"/>
        <v>4.1896407989322065E-3</v>
      </c>
    </row>
    <row r="33" spans="2:12" x14ac:dyDescent="0.35">
      <c r="B33">
        <v>31</v>
      </c>
      <c r="C33" t="s">
        <v>433</v>
      </c>
      <c r="D33" t="s">
        <v>2053</v>
      </c>
      <c r="E33">
        <v>125</v>
      </c>
      <c r="F33">
        <v>2448</v>
      </c>
      <c r="G33">
        <v>2203200</v>
      </c>
      <c r="H33">
        <v>2448</v>
      </c>
      <c r="I33">
        <f t="shared" si="0"/>
        <v>220.32</v>
      </c>
      <c r="J33">
        <f>VLOOKUP(C33,Sheet3!$C$3:$H$363,6,FALSE)</f>
        <v>820.8</v>
      </c>
      <c r="K33">
        <f t="shared" si="1"/>
        <v>1041.1199999999999</v>
      </c>
      <c r="L33" s="9">
        <f t="shared" si="2"/>
        <v>2.1615714666378984E-2</v>
      </c>
    </row>
    <row r="34" spans="2:12" x14ac:dyDescent="0.35">
      <c r="B34">
        <v>32</v>
      </c>
      <c r="C34" t="s">
        <v>436</v>
      </c>
      <c r="D34" t="s">
        <v>1849</v>
      </c>
      <c r="E34">
        <v>126</v>
      </c>
      <c r="F34">
        <v>5207</v>
      </c>
      <c r="G34">
        <v>4686300</v>
      </c>
      <c r="H34">
        <v>5207</v>
      </c>
      <c r="I34">
        <f t="shared" si="0"/>
        <v>468.63</v>
      </c>
      <c r="J34">
        <f>VLOOKUP(C34,Sheet3!$C$3:$H$363,6,FALSE)</f>
        <v>1284.57</v>
      </c>
      <c r="K34">
        <f t="shared" si="1"/>
        <v>1753.1999999999998</v>
      </c>
      <c r="L34" s="9">
        <f t="shared" si="2"/>
        <v>2.8274423415159785E-2</v>
      </c>
    </row>
    <row r="35" spans="2:12" x14ac:dyDescent="0.35">
      <c r="B35">
        <v>33</v>
      </c>
      <c r="C35" t="s">
        <v>437</v>
      </c>
      <c r="D35" t="s">
        <v>2054</v>
      </c>
      <c r="E35">
        <v>127</v>
      </c>
      <c r="F35">
        <v>16053</v>
      </c>
      <c r="G35">
        <v>14447700</v>
      </c>
      <c r="H35">
        <v>16053</v>
      </c>
      <c r="I35">
        <f t="shared" si="0"/>
        <v>1444.77</v>
      </c>
      <c r="J35">
        <f>VLOOKUP(C35,Sheet3!$C$3:$H$363,6,FALSE)</f>
        <v>18849.059999999998</v>
      </c>
      <c r="K35">
        <f t="shared" si="1"/>
        <v>20293.829999999998</v>
      </c>
      <c r="L35" s="9">
        <f t="shared" si="2"/>
        <v>6.7139866986412472E-3</v>
      </c>
    </row>
    <row r="36" spans="2:12" x14ac:dyDescent="0.35">
      <c r="B36">
        <v>34</v>
      </c>
      <c r="C36" t="s">
        <v>440</v>
      </c>
      <c r="D36" t="s">
        <v>1806</v>
      </c>
      <c r="E36">
        <v>129</v>
      </c>
      <c r="F36">
        <v>18012</v>
      </c>
      <c r="G36">
        <v>16210800</v>
      </c>
      <c r="H36">
        <v>18012</v>
      </c>
      <c r="I36">
        <f t="shared" si="0"/>
        <v>1621.08</v>
      </c>
      <c r="J36">
        <f>VLOOKUP(C36,Sheet3!$C$3:$H$363,6,FALSE)</f>
        <v>125234.45999999999</v>
      </c>
      <c r="K36">
        <f t="shared" si="1"/>
        <v>126855.54</v>
      </c>
      <c r="L36" s="9">
        <f t="shared" si="2"/>
        <v>1.169208937341856E-3</v>
      </c>
    </row>
    <row r="37" spans="2:12" x14ac:dyDescent="0.35">
      <c r="B37">
        <v>35</v>
      </c>
      <c r="C37" t="s">
        <v>447</v>
      </c>
      <c r="D37" t="s">
        <v>2055</v>
      </c>
      <c r="E37">
        <v>131</v>
      </c>
      <c r="F37">
        <v>13453</v>
      </c>
      <c r="G37">
        <v>12107700</v>
      </c>
      <c r="H37">
        <v>13453</v>
      </c>
      <c r="I37">
        <f t="shared" si="0"/>
        <v>1210.77</v>
      </c>
      <c r="J37">
        <f>VLOOKUP(C37,Sheet3!$C$3:$H$363,6,FALSE)</f>
        <v>10354.5</v>
      </c>
      <c r="K37">
        <f t="shared" si="1"/>
        <v>11565.27</v>
      </c>
      <c r="L37" s="9">
        <f t="shared" si="2"/>
        <v>1.0053221262261908E-2</v>
      </c>
    </row>
    <row r="38" spans="2:12" x14ac:dyDescent="0.35">
      <c r="B38">
        <v>36</v>
      </c>
      <c r="C38" t="s">
        <v>449</v>
      </c>
      <c r="D38" t="s">
        <v>2056</v>
      </c>
      <c r="E38">
        <v>132</v>
      </c>
      <c r="F38">
        <v>10</v>
      </c>
      <c r="G38">
        <v>9000</v>
      </c>
      <c r="H38">
        <v>10</v>
      </c>
      <c r="I38">
        <f t="shared" si="0"/>
        <v>0.89999999999999991</v>
      </c>
      <c r="J38">
        <f>VLOOKUP(C38,Sheet3!$C$3:$H$363,6,FALSE)</f>
        <v>6806.7</v>
      </c>
      <c r="K38">
        <f t="shared" si="1"/>
        <v>6807.5999999999995</v>
      </c>
      <c r="L38" s="9">
        <f t="shared" si="2"/>
        <v>1.2019447483497717E-5</v>
      </c>
    </row>
    <row r="39" spans="2:12" x14ac:dyDescent="0.35">
      <c r="B39">
        <v>37</v>
      </c>
      <c r="C39" t="s">
        <v>453</v>
      </c>
      <c r="D39" t="s">
        <v>2057</v>
      </c>
      <c r="E39">
        <v>133</v>
      </c>
      <c r="F39">
        <v>6915</v>
      </c>
      <c r="G39">
        <v>6223500</v>
      </c>
      <c r="H39">
        <v>6915</v>
      </c>
      <c r="I39">
        <f t="shared" si="0"/>
        <v>622.35</v>
      </c>
      <c r="J39">
        <f>VLOOKUP(C39,Sheet3!$C$3:$H$363,6,FALSE)</f>
        <v>4560.9299999999994</v>
      </c>
      <c r="K39">
        <f t="shared" si="1"/>
        <v>5183.28</v>
      </c>
      <c r="L39" s="9">
        <f t="shared" si="2"/>
        <v>1.162831912862285E-2</v>
      </c>
    </row>
    <row r="40" spans="2:12" x14ac:dyDescent="0.35">
      <c r="B40">
        <v>38</v>
      </c>
      <c r="C40" t="s">
        <v>475</v>
      </c>
      <c r="D40" t="s">
        <v>2058</v>
      </c>
      <c r="E40">
        <v>151</v>
      </c>
      <c r="F40">
        <v>52</v>
      </c>
      <c r="G40">
        <v>46800</v>
      </c>
      <c r="H40">
        <v>52</v>
      </c>
      <c r="I40">
        <f t="shared" si="0"/>
        <v>4.68</v>
      </c>
      <c r="J40">
        <f>VLOOKUP(C40,Sheet3!$C$3:$H$363,6,FALSE)</f>
        <v>1307.43</v>
      </c>
      <c r="K40">
        <f t="shared" si="1"/>
        <v>1312.1100000000001</v>
      </c>
      <c r="L40" s="9">
        <f t="shared" si="2"/>
        <v>3.248318392671229E-4</v>
      </c>
    </row>
    <row r="41" spans="2:12" x14ac:dyDescent="0.35">
      <c r="B41">
        <v>39</v>
      </c>
      <c r="C41" t="s">
        <v>488</v>
      </c>
      <c r="D41" t="s">
        <v>2017</v>
      </c>
      <c r="E41">
        <v>164</v>
      </c>
      <c r="F41">
        <v>97667</v>
      </c>
      <c r="G41">
        <v>87900300</v>
      </c>
      <c r="H41">
        <v>97667</v>
      </c>
      <c r="I41">
        <f t="shared" si="0"/>
        <v>8790.0299999999988</v>
      </c>
      <c r="J41">
        <f>VLOOKUP(C41,Sheet3!$C$3:$H$363,6,FALSE)</f>
        <v>267257.25</v>
      </c>
      <c r="K41">
        <f t="shared" si="1"/>
        <v>276047.28000000003</v>
      </c>
      <c r="L41" s="9">
        <f t="shared" si="2"/>
        <v>2.9418616090647995E-3</v>
      </c>
    </row>
    <row r="42" spans="2:12" x14ac:dyDescent="0.35">
      <c r="B42">
        <v>40</v>
      </c>
      <c r="C42" t="s">
        <v>489</v>
      </c>
      <c r="D42" t="s">
        <v>1807</v>
      </c>
      <c r="E42">
        <v>165</v>
      </c>
      <c r="F42">
        <v>545</v>
      </c>
      <c r="G42">
        <v>490500</v>
      </c>
      <c r="H42">
        <v>545</v>
      </c>
      <c r="I42">
        <f t="shared" si="0"/>
        <v>49.05</v>
      </c>
      <c r="J42">
        <f>VLOOKUP(C42,Sheet3!$C$3:$H$363,6,FALSE)</f>
        <v>17514.27</v>
      </c>
      <c r="K42">
        <f t="shared" si="1"/>
        <v>17563.32</v>
      </c>
      <c r="L42" s="9">
        <f t="shared" si="2"/>
        <v>2.5424174325632736E-4</v>
      </c>
    </row>
    <row r="43" spans="2:12" x14ac:dyDescent="0.35">
      <c r="B43">
        <v>41</v>
      </c>
      <c r="C43" t="s">
        <v>515</v>
      </c>
      <c r="D43" t="s">
        <v>1808</v>
      </c>
      <c r="E43">
        <v>188</v>
      </c>
      <c r="F43">
        <v>32556</v>
      </c>
      <c r="G43">
        <v>29300400</v>
      </c>
      <c r="H43">
        <v>32556</v>
      </c>
      <c r="I43">
        <f t="shared" si="0"/>
        <v>2930.04</v>
      </c>
      <c r="J43">
        <f>VLOOKUP(C43,Sheet3!$C$3:$H$363,6,FALSE)</f>
        <v>109238.58</v>
      </c>
      <c r="K43">
        <f t="shared" si="1"/>
        <v>112168.62</v>
      </c>
      <c r="L43" s="9">
        <f t="shared" si="2"/>
        <v>2.4062706551989661E-3</v>
      </c>
    </row>
    <row r="44" spans="2:12" x14ac:dyDescent="0.35">
      <c r="B44">
        <v>42</v>
      </c>
      <c r="C44" t="s">
        <v>533</v>
      </c>
      <c r="D44" t="s">
        <v>2021</v>
      </c>
      <c r="E44">
        <v>205</v>
      </c>
      <c r="F44">
        <v>19959</v>
      </c>
      <c r="G44">
        <v>17963100</v>
      </c>
      <c r="H44">
        <v>19959</v>
      </c>
      <c r="I44">
        <f t="shared" si="0"/>
        <v>1796.31</v>
      </c>
      <c r="J44">
        <f>VLOOKUP(C44,Sheet3!$C$3:$H$363,6,FALSE)</f>
        <v>34162.29</v>
      </c>
      <c r="K44">
        <f t="shared" si="1"/>
        <v>35958.6</v>
      </c>
      <c r="L44" s="9">
        <f t="shared" si="2"/>
        <v>4.6587156867754264E-3</v>
      </c>
    </row>
    <row r="45" spans="2:12" x14ac:dyDescent="0.35">
      <c r="B45">
        <v>43</v>
      </c>
      <c r="C45" t="s">
        <v>567</v>
      </c>
      <c r="D45" t="s">
        <v>1810</v>
      </c>
      <c r="E45">
        <v>241</v>
      </c>
      <c r="F45">
        <v>380</v>
      </c>
      <c r="G45">
        <v>342000</v>
      </c>
      <c r="H45">
        <v>380</v>
      </c>
      <c r="I45">
        <f t="shared" si="0"/>
        <v>34.199999999999996</v>
      </c>
      <c r="J45">
        <f>VLOOKUP(C45,Sheet3!$C$3:$H$363,6,FALSE)</f>
        <v>40912.019999999997</v>
      </c>
      <c r="K45">
        <f t="shared" si="1"/>
        <v>40946.219999999994</v>
      </c>
      <c r="L45" s="9">
        <f t="shared" si="2"/>
        <v>7.5962813028754986E-5</v>
      </c>
    </row>
    <row r="46" spans="2:12" x14ac:dyDescent="0.35">
      <c r="B46">
        <v>44</v>
      </c>
      <c r="C46" t="s">
        <v>570</v>
      </c>
      <c r="D46" t="s">
        <v>1979</v>
      </c>
      <c r="E46">
        <v>245</v>
      </c>
      <c r="F46">
        <v>6570</v>
      </c>
      <c r="G46">
        <v>5913000</v>
      </c>
      <c r="H46">
        <v>6570</v>
      </c>
      <c r="I46">
        <f t="shared" si="0"/>
        <v>591.29999999999995</v>
      </c>
      <c r="J46">
        <f>VLOOKUP(C46,Sheet3!$C$3:$H$363,6,FALSE)</f>
        <v>5458.5</v>
      </c>
      <c r="K46">
        <f t="shared" si="1"/>
        <v>6049.8</v>
      </c>
      <c r="L46" s="9">
        <f t="shared" si="2"/>
        <v>9.3501079006273122E-3</v>
      </c>
    </row>
    <row r="47" spans="2:12" x14ac:dyDescent="0.35">
      <c r="B47">
        <v>45</v>
      </c>
      <c r="C47" t="s">
        <v>578</v>
      </c>
      <c r="D47" t="s">
        <v>1811</v>
      </c>
      <c r="E47">
        <v>252</v>
      </c>
      <c r="F47">
        <v>1148</v>
      </c>
      <c r="G47">
        <v>1033200</v>
      </c>
      <c r="H47">
        <v>1148</v>
      </c>
      <c r="I47">
        <f t="shared" si="0"/>
        <v>103.32</v>
      </c>
      <c r="J47">
        <f>VLOOKUP(C47,Sheet3!$C$3:$H$363,6,FALSE)</f>
        <v>6487.4699999999993</v>
      </c>
      <c r="K47">
        <f t="shared" si="1"/>
        <v>6590.7899999999991</v>
      </c>
      <c r="L47" s="9">
        <f t="shared" si="2"/>
        <v>1.4364177936033802E-3</v>
      </c>
    </row>
    <row r="48" spans="2:12" x14ac:dyDescent="0.35">
      <c r="B48">
        <v>46</v>
      </c>
      <c r="C48" t="s">
        <v>620</v>
      </c>
      <c r="D48" t="s">
        <v>1813</v>
      </c>
      <c r="E48">
        <v>294</v>
      </c>
      <c r="F48">
        <v>964</v>
      </c>
      <c r="G48">
        <v>867600</v>
      </c>
      <c r="H48">
        <v>964</v>
      </c>
      <c r="I48">
        <f t="shared" si="0"/>
        <v>86.759999999999991</v>
      </c>
      <c r="J48">
        <f>VLOOKUP(C48,Sheet3!$C$3:$H$363,6,FALSE)</f>
        <v>13638.42</v>
      </c>
      <c r="K48">
        <f t="shared" si="1"/>
        <v>13725.18</v>
      </c>
      <c r="L48" s="9">
        <f t="shared" si="2"/>
        <v>5.764811031806229E-4</v>
      </c>
    </row>
    <row r="49" spans="2:12" x14ac:dyDescent="0.35">
      <c r="B49">
        <v>47</v>
      </c>
      <c r="C49" t="s">
        <v>632</v>
      </c>
      <c r="D49" t="s">
        <v>1825</v>
      </c>
      <c r="E49">
        <v>307</v>
      </c>
      <c r="F49">
        <v>9983</v>
      </c>
      <c r="G49">
        <v>8984700</v>
      </c>
      <c r="H49">
        <v>9983</v>
      </c>
      <c r="I49">
        <f t="shared" si="0"/>
        <v>898.46999999999991</v>
      </c>
      <c r="J49">
        <f>VLOOKUP(C49,Sheet3!$C$3:$H$363,6,FALSE)</f>
        <v>32819.760000000002</v>
      </c>
      <c r="K49">
        <f t="shared" si="1"/>
        <v>33718.230000000003</v>
      </c>
      <c r="L49" s="9">
        <f t="shared" si="2"/>
        <v>2.4552606937997957E-3</v>
      </c>
    </row>
    <row r="50" spans="2:12" x14ac:dyDescent="0.35">
      <c r="B50">
        <v>48</v>
      </c>
      <c r="C50" t="s">
        <v>636</v>
      </c>
      <c r="D50" t="s">
        <v>1814</v>
      </c>
      <c r="E50">
        <v>310</v>
      </c>
      <c r="F50">
        <v>11064</v>
      </c>
      <c r="G50">
        <v>9957600</v>
      </c>
      <c r="H50">
        <v>11064</v>
      </c>
      <c r="I50">
        <f t="shared" si="0"/>
        <v>995.76</v>
      </c>
      <c r="J50">
        <f>VLOOKUP(C50,Sheet3!$C$3:$H$363,6,FALSE)</f>
        <v>60233.579999999994</v>
      </c>
      <c r="K50">
        <f t="shared" si="1"/>
        <v>61229.34</v>
      </c>
      <c r="L50" s="9">
        <f t="shared" si="2"/>
        <v>1.4905892995276096E-3</v>
      </c>
    </row>
    <row r="51" spans="2:12" x14ac:dyDescent="0.35">
      <c r="B51">
        <v>49</v>
      </c>
      <c r="C51" t="s">
        <v>640</v>
      </c>
      <c r="D51" t="s">
        <v>1815</v>
      </c>
      <c r="E51">
        <v>314</v>
      </c>
      <c r="F51">
        <v>706</v>
      </c>
      <c r="G51">
        <v>635400</v>
      </c>
      <c r="H51">
        <v>706</v>
      </c>
      <c r="I51">
        <f t="shared" si="0"/>
        <v>63.54</v>
      </c>
      <c r="J51">
        <f>VLOOKUP(C51,Sheet3!$C$3:$H$363,6,FALSE)</f>
        <v>186759.36</v>
      </c>
      <c r="K51">
        <f t="shared" si="1"/>
        <v>186822.9</v>
      </c>
      <c r="L51" s="9">
        <f t="shared" si="2"/>
        <v>3.0924186239803734E-5</v>
      </c>
    </row>
    <row r="52" spans="2:12" x14ac:dyDescent="0.35">
      <c r="B52">
        <v>50</v>
      </c>
      <c r="C52" t="s">
        <v>658</v>
      </c>
      <c r="D52" t="s">
        <v>1816</v>
      </c>
      <c r="E52">
        <v>331</v>
      </c>
      <c r="F52">
        <v>32</v>
      </c>
      <c r="G52">
        <v>28800</v>
      </c>
      <c r="H52">
        <v>32</v>
      </c>
      <c r="I52">
        <f t="shared" si="0"/>
        <v>2.88</v>
      </c>
      <c r="J52">
        <f>VLOOKUP(C52,Sheet3!$C$3:$H$363,6,FALSE)</f>
        <v>226519.91999999998</v>
      </c>
      <c r="K52">
        <f t="shared" si="1"/>
        <v>226522.8</v>
      </c>
      <c r="L52" s="9">
        <f t="shared" si="2"/>
        <v>1.1558211632760447E-6</v>
      </c>
    </row>
    <row r="53" spans="2:12" x14ac:dyDescent="0.35">
      <c r="B53">
        <v>51</v>
      </c>
      <c r="C53" t="s">
        <v>672</v>
      </c>
      <c r="D53" t="s">
        <v>1817</v>
      </c>
      <c r="E53">
        <v>347</v>
      </c>
      <c r="F53">
        <v>84437</v>
      </c>
      <c r="G53">
        <v>75993300</v>
      </c>
      <c r="H53">
        <v>84437</v>
      </c>
      <c r="I53">
        <f t="shared" si="0"/>
        <v>7599.33</v>
      </c>
      <c r="J53">
        <f>VLOOKUP(C53,Sheet3!$C$3:$H$363,6,FALSE)</f>
        <v>144106.47</v>
      </c>
      <c r="K53">
        <f t="shared" si="1"/>
        <v>151705.79999999999</v>
      </c>
      <c r="L53" s="9">
        <f t="shared" si="2"/>
        <v>4.6718834187230562E-3</v>
      </c>
    </row>
    <row r="54" spans="2:12" x14ac:dyDescent="0.35">
      <c r="B54">
        <v>52</v>
      </c>
      <c r="C54" t="s">
        <v>674</v>
      </c>
      <c r="D54" t="s">
        <v>2059</v>
      </c>
      <c r="E54">
        <v>349</v>
      </c>
      <c r="F54">
        <v>4005</v>
      </c>
      <c r="G54">
        <v>3604500</v>
      </c>
      <c r="H54">
        <v>4005</v>
      </c>
      <c r="I54">
        <f t="shared" si="0"/>
        <v>360.45</v>
      </c>
      <c r="J54">
        <f>VLOOKUP(C54,Sheet3!$C$3:$H$363,6,FALSE)</f>
        <v>12575.16</v>
      </c>
      <c r="K54">
        <f t="shared" si="1"/>
        <v>12935.61</v>
      </c>
      <c r="L54" s="9">
        <f t="shared" si="2"/>
        <v>2.5691394394925272E-3</v>
      </c>
    </row>
    <row r="55" spans="2:12" x14ac:dyDescent="0.35">
      <c r="B55">
        <v>53</v>
      </c>
      <c r="C55" t="s">
        <v>606</v>
      </c>
      <c r="D55" t="s">
        <v>1822</v>
      </c>
      <c r="E55">
        <v>350</v>
      </c>
      <c r="F55">
        <v>2287</v>
      </c>
      <c r="G55">
        <v>2058300</v>
      </c>
      <c r="H55">
        <v>2287</v>
      </c>
      <c r="I55">
        <f t="shared" si="0"/>
        <v>205.82999999999998</v>
      </c>
      <c r="J55">
        <f>VLOOKUP(C55,Sheet3!$C$3:$H$363,6,FALSE)</f>
        <v>33105.15</v>
      </c>
      <c r="K55">
        <f t="shared" si="1"/>
        <v>33310.980000000003</v>
      </c>
      <c r="L55" s="9">
        <f t="shared" si="2"/>
        <v>5.6347390573412755E-4</v>
      </c>
    </row>
    <row r="56" spans="2:12" x14ac:dyDescent="0.35">
      <c r="B56">
        <v>54</v>
      </c>
      <c r="C56" t="s">
        <v>677</v>
      </c>
      <c r="D56" t="s">
        <v>2060</v>
      </c>
      <c r="E56">
        <v>353</v>
      </c>
      <c r="F56">
        <v>1098</v>
      </c>
      <c r="G56">
        <v>988200</v>
      </c>
      <c r="H56">
        <v>1098</v>
      </c>
      <c r="I56">
        <f t="shared" si="0"/>
        <v>98.82</v>
      </c>
      <c r="J56">
        <f>VLOOKUP(C56,Sheet3!$C$3:$H$363,6,FALSE)</f>
        <v>10818.359999999999</v>
      </c>
      <c r="K56">
        <f t="shared" si="1"/>
        <v>10917.179999999998</v>
      </c>
      <c r="L56" s="9">
        <f t="shared" si="2"/>
        <v>8.266367675106508E-4</v>
      </c>
    </row>
    <row r="57" spans="2:12" x14ac:dyDescent="0.35">
      <c r="B57">
        <v>55</v>
      </c>
      <c r="C57" t="s">
        <v>680</v>
      </c>
      <c r="D57" t="s">
        <v>1818</v>
      </c>
      <c r="E57">
        <v>357</v>
      </c>
      <c r="F57">
        <v>66426</v>
      </c>
      <c r="G57">
        <v>59783400</v>
      </c>
      <c r="H57">
        <v>66426</v>
      </c>
      <c r="I57">
        <f t="shared" si="0"/>
        <v>5978.34</v>
      </c>
      <c r="J57">
        <f>VLOOKUP(C57,Sheet3!$C$3:$H$363,6,FALSE)</f>
        <v>249150.69</v>
      </c>
      <c r="K57">
        <f t="shared" si="1"/>
        <v>255129.03</v>
      </c>
      <c r="L57" s="9">
        <f t="shared" si="2"/>
        <v>2.1555930040001274E-3</v>
      </c>
    </row>
    <row r="58" spans="2:12" x14ac:dyDescent="0.35">
      <c r="B58">
        <v>56</v>
      </c>
      <c r="C58" t="s">
        <v>691</v>
      </c>
      <c r="D58" t="s">
        <v>1819</v>
      </c>
      <c r="E58">
        <v>368</v>
      </c>
      <c r="F58">
        <v>9632</v>
      </c>
      <c r="G58">
        <v>8668800</v>
      </c>
      <c r="H58">
        <v>9632</v>
      </c>
      <c r="I58">
        <f t="shared" si="0"/>
        <v>866.88</v>
      </c>
      <c r="J58">
        <f>VLOOKUP(C58,Sheet3!$C$3:$H$363,6,FALSE)</f>
        <v>24119.01</v>
      </c>
      <c r="K58">
        <f t="shared" si="1"/>
        <v>24985.89</v>
      </c>
      <c r="L58" s="9">
        <f t="shared" si="2"/>
        <v>3.2100853903691564E-3</v>
      </c>
    </row>
    <row r="59" spans="2:12" x14ac:dyDescent="0.35">
      <c r="B59">
        <v>57</v>
      </c>
      <c r="C59" t="s">
        <v>692</v>
      </c>
      <c r="D59" t="s">
        <v>2061</v>
      </c>
      <c r="E59">
        <v>369</v>
      </c>
      <c r="F59">
        <v>104045</v>
      </c>
      <c r="G59">
        <v>93640500</v>
      </c>
      <c r="H59">
        <v>104045</v>
      </c>
      <c r="I59">
        <f t="shared" si="0"/>
        <v>9364.0499999999993</v>
      </c>
      <c r="J59">
        <f>VLOOKUP(C59,Sheet3!$C$3:$H$363,6,FALSE)</f>
        <v>518047.11</v>
      </c>
      <c r="K59">
        <f t="shared" si="1"/>
        <v>527411.16</v>
      </c>
      <c r="L59" s="9">
        <f t="shared" si="2"/>
        <v>1.6285681849788393E-3</v>
      </c>
    </row>
    <row r="60" spans="2:12" x14ac:dyDescent="0.35">
      <c r="B60">
        <v>58</v>
      </c>
      <c r="C60" t="s">
        <v>700</v>
      </c>
      <c r="D60" t="s">
        <v>1820</v>
      </c>
      <c r="E60">
        <v>378</v>
      </c>
      <c r="F60">
        <v>7608</v>
      </c>
      <c r="G60">
        <v>6847200</v>
      </c>
      <c r="H60">
        <v>7608</v>
      </c>
      <c r="I60">
        <f t="shared" si="0"/>
        <v>684.72</v>
      </c>
      <c r="J60">
        <f>VLOOKUP(C60,Sheet3!$C$3:$H$363,6,FALSE)</f>
        <v>22909.68</v>
      </c>
      <c r="K60">
        <f t="shared" si="1"/>
        <v>23594.400000000001</v>
      </c>
      <c r="L60" s="9">
        <f t="shared" si="2"/>
        <v>2.6772606427751529E-3</v>
      </c>
    </row>
    <row r="61" spans="2:12" x14ac:dyDescent="0.35">
      <c r="B61">
        <v>59</v>
      </c>
      <c r="C61" t="s">
        <v>701</v>
      </c>
      <c r="D61" t="s">
        <v>2062</v>
      </c>
      <c r="E61">
        <v>379</v>
      </c>
      <c r="F61">
        <v>1870</v>
      </c>
      <c r="G61">
        <v>1683000</v>
      </c>
      <c r="H61">
        <v>1870</v>
      </c>
      <c r="I61">
        <f t="shared" si="0"/>
        <v>168.29999999999998</v>
      </c>
      <c r="J61">
        <f>VLOOKUP(C61,Sheet3!$C$3:$H$363,6,FALSE)</f>
        <v>2099.79</v>
      </c>
      <c r="K61">
        <f t="shared" si="1"/>
        <v>2268.09</v>
      </c>
      <c r="L61" s="9">
        <f t="shared" si="2"/>
        <v>7.0091570808012036E-3</v>
      </c>
    </row>
    <row r="62" spans="2:12" x14ac:dyDescent="0.35">
      <c r="B62">
        <v>60</v>
      </c>
      <c r="C62" t="s">
        <v>704</v>
      </c>
      <c r="D62" t="s">
        <v>2063</v>
      </c>
      <c r="E62">
        <v>381</v>
      </c>
      <c r="F62">
        <v>1080</v>
      </c>
      <c r="G62">
        <v>972000</v>
      </c>
      <c r="H62">
        <v>1080</v>
      </c>
      <c r="I62">
        <f t="shared" si="0"/>
        <v>97.2</v>
      </c>
      <c r="J62">
        <f>VLOOKUP(C62,Sheet3!$C$3:$H$363,6,FALSE)</f>
        <v>3892.23</v>
      </c>
      <c r="K62">
        <f t="shared" si="1"/>
        <v>3989.43</v>
      </c>
      <c r="L62" s="9">
        <f t="shared" si="2"/>
        <v>2.2423732177726816E-3</v>
      </c>
    </row>
    <row r="63" spans="2:12" x14ac:dyDescent="0.35">
      <c r="B63">
        <v>61</v>
      </c>
      <c r="C63" t="s">
        <v>705</v>
      </c>
      <c r="D63" t="s">
        <v>2064</v>
      </c>
      <c r="E63">
        <v>382</v>
      </c>
      <c r="F63">
        <v>454</v>
      </c>
      <c r="G63">
        <v>408600</v>
      </c>
      <c r="H63">
        <v>454</v>
      </c>
      <c r="I63">
        <f t="shared" si="0"/>
        <v>40.86</v>
      </c>
      <c r="J63">
        <f>VLOOKUP(C63,Sheet3!$C$3:$H$363,6,FALSE)</f>
        <v>1207.08</v>
      </c>
      <c r="K63">
        <f t="shared" si="1"/>
        <v>1247.9399999999998</v>
      </c>
      <c r="L63" s="9">
        <f t="shared" si="2"/>
        <v>3.0263610833014911E-3</v>
      </c>
    </row>
    <row r="64" spans="2:12" x14ac:dyDescent="0.35">
      <c r="B64">
        <v>62</v>
      </c>
      <c r="C64" t="s">
        <v>707</v>
      </c>
      <c r="D64" t="s">
        <v>1821</v>
      </c>
      <c r="E64">
        <v>384</v>
      </c>
      <c r="F64">
        <v>4212</v>
      </c>
      <c r="G64">
        <v>3790800</v>
      </c>
      <c r="H64">
        <v>4212</v>
      </c>
      <c r="I64">
        <f t="shared" si="0"/>
        <v>379.08</v>
      </c>
      <c r="J64">
        <f>VLOOKUP(C64,Sheet3!$C$3:$H$363,6,FALSE)</f>
        <v>17107.559999999998</v>
      </c>
      <c r="K64">
        <f t="shared" si="1"/>
        <v>17486.64</v>
      </c>
      <c r="L64" s="9">
        <f t="shared" si="2"/>
        <v>1.9924263387285056E-3</v>
      </c>
    </row>
    <row r="65" spans="2:12" x14ac:dyDescent="0.35">
      <c r="B65">
        <v>63</v>
      </c>
      <c r="C65" t="s">
        <v>719</v>
      </c>
      <c r="D65" t="s">
        <v>2065</v>
      </c>
      <c r="E65">
        <v>397</v>
      </c>
      <c r="F65">
        <v>8496</v>
      </c>
      <c r="G65">
        <v>7646400</v>
      </c>
      <c r="H65">
        <v>8496</v>
      </c>
      <c r="I65">
        <f t="shared" si="0"/>
        <v>764.64</v>
      </c>
      <c r="J65">
        <f>VLOOKUP(C65,Sheet3!$C$3:$H$363,6,FALSE)</f>
        <v>10291.5</v>
      </c>
      <c r="K65">
        <f t="shared" si="1"/>
        <v>11056.14</v>
      </c>
      <c r="L65" s="9">
        <f t="shared" si="2"/>
        <v>6.5152379941589558E-3</v>
      </c>
    </row>
    <row r="66" spans="2:12" x14ac:dyDescent="0.35">
      <c r="B66">
        <v>64</v>
      </c>
      <c r="C66" t="s">
        <v>724</v>
      </c>
      <c r="D66" t="s">
        <v>1823</v>
      </c>
      <c r="E66">
        <v>403</v>
      </c>
      <c r="F66">
        <v>50456</v>
      </c>
      <c r="G66">
        <v>45410400</v>
      </c>
      <c r="H66">
        <v>50456</v>
      </c>
      <c r="I66">
        <f t="shared" si="0"/>
        <v>4541.04</v>
      </c>
      <c r="J66">
        <f>VLOOKUP(C66,Sheet3!$C$3:$H$363,6,FALSE)</f>
        <v>239761.71</v>
      </c>
      <c r="K66">
        <f t="shared" si="1"/>
        <v>244302.75</v>
      </c>
      <c r="L66" s="9">
        <f t="shared" si="2"/>
        <v>1.7056981578991541E-3</v>
      </c>
    </row>
    <row r="67" spans="2:12" x14ac:dyDescent="0.35">
      <c r="B67">
        <v>65</v>
      </c>
      <c r="C67" t="s">
        <v>703</v>
      </c>
      <c r="D67" t="s">
        <v>2066</v>
      </c>
      <c r="E67">
        <v>411</v>
      </c>
      <c r="F67">
        <v>426</v>
      </c>
      <c r="G67">
        <v>383400</v>
      </c>
      <c r="H67">
        <v>426</v>
      </c>
      <c r="I67">
        <f t="shared" si="0"/>
        <v>38.339999999999996</v>
      </c>
      <c r="J67">
        <f>VLOOKUP(C67,Sheet3!$C$3:$H$363,6,FALSE)</f>
        <v>1831.59</v>
      </c>
      <c r="K67">
        <f t="shared" si="1"/>
        <v>1869.9299999999998</v>
      </c>
      <c r="L67" s="9">
        <f t="shared" si="2"/>
        <v>1.883323175657967E-3</v>
      </c>
    </row>
    <row r="68" spans="2:12" x14ac:dyDescent="0.35">
      <c r="B68">
        <v>66</v>
      </c>
      <c r="C68" t="s">
        <v>30</v>
      </c>
      <c r="D68" t="s">
        <v>2067</v>
      </c>
      <c r="E68">
        <v>415</v>
      </c>
      <c r="F68">
        <v>480</v>
      </c>
      <c r="G68">
        <v>432000</v>
      </c>
      <c r="H68">
        <v>480</v>
      </c>
      <c r="I68">
        <f t="shared" ref="I68:I131" si="3">+F68*0.09</f>
        <v>43.199999999999996</v>
      </c>
      <c r="J68">
        <f>VLOOKUP(C68,Sheet3!$C$3:$H$363,6,FALSE)</f>
        <v>2479.5899999999997</v>
      </c>
      <c r="K68">
        <f t="shared" ref="K68:K131" si="4">+J68+I68</f>
        <v>2522.7899999999995</v>
      </c>
      <c r="L68" s="9">
        <f t="shared" ref="L68:L131" si="5">(1/11)*LOG((K68/J68),EXP(1))</f>
        <v>1.5702007291682402E-3</v>
      </c>
    </row>
    <row r="69" spans="2:12" x14ac:dyDescent="0.35">
      <c r="B69">
        <v>67</v>
      </c>
      <c r="C69" t="s">
        <v>1622</v>
      </c>
      <c r="D69" t="s">
        <v>1827</v>
      </c>
      <c r="E69">
        <v>416</v>
      </c>
      <c r="F69">
        <v>602815</v>
      </c>
      <c r="G69">
        <v>542533500</v>
      </c>
      <c r="H69">
        <v>602815</v>
      </c>
      <c r="I69">
        <f t="shared" si="3"/>
        <v>54253.35</v>
      </c>
      <c r="J69">
        <f>VLOOKUP(C69,Sheet3!$C$3:$H$363,6,FALSE)</f>
        <v>380540.51999999996</v>
      </c>
      <c r="K69">
        <f t="shared" si="4"/>
        <v>434793.86999999994</v>
      </c>
      <c r="L69" s="9">
        <f t="shared" si="5"/>
        <v>1.2116308511006649E-2</v>
      </c>
    </row>
    <row r="70" spans="2:12" x14ac:dyDescent="0.35">
      <c r="B70">
        <v>68</v>
      </c>
      <c r="C70" t="s">
        <v>741</v>
      </c>
      <c r="D70" t="s">
        <v>2068</v>
      </c>
      <c r="E70">
        <v>424</v>
      </c>
      <c r="F70">
        <v>15549</v>
      </c>
      <c r="G70">
        <v>13994100</v>
      </c>
      <c r="H70">
        <v>15549</v>
      </c>
      <c r="I70">
        <f t="shared" si="3"/>
        <v>1399.4099999999999</v>
      </c>
      <c r="J70">
        <f>VLOOKUP(C70,Sheet3!$C$3:$H$363,6,FALSE)</f>
        <v>9361.7999999999993</v>
      </c>
      <c r="K70">
        <f t="shared" si="4"/>
        <v>10761.21</v>
      </c>
      <c r="L70" s="9">
        <f t="shared" si="5"/>
        <v>1.2664583840887089E-2</v>
      </c>
    </row>
    <row r="71" spans="2:12" x14ac:dyDescent="0.35">
      <c r="B71">
        <v>69</v>
      </c>
      <c r="C71" t="s">
        <v>749</v>
      </c>
      <c r="D71" t="s">
        <v>1829</v>
      </c>
      <c r="E71">
        <v>431</v>
      </c>
      <c r="F71">
        <v>14673</v>
      </c>
      <c r="G71">
        <v>13205700</v>
      </c>
      <c r="H71">
        <v>14673</v>
      </c>
      <c r="I71">
        <f t="shared" si="3"/>
        <v>1320.57</v>
      </c>
      <c r="J71">
        <f>VLOOKUP(C71,Sheet3!$C$3:$H$363,6,FALSE)</f>
        <v>81939.87</v>
      </c>
      <c r="K71">
        <f t="shared" si="4"/>
        <v>83260.44</v>
      </c>
      <c r="L71" s="9">
        <f t="shared" si="5"/>
        <v>1.453440073874406E-3</v>
      </c>
    </row>
    <row r="72" spans="2:12" x14ac:dyDescent="0.35">
      <c r="B72">
        <v>70</v>
      </c>
      <c r="C72" t="s">
        <v>758</v>
      </c>
      <c r="D72" t="s">
        <v>2069</v>
      </c>
      <c r="E72">
        <v>440</v>
      </c>
      <c r="F72">
        <v>43368</v>
      </c>
      <c r="G72">
        <v>39031200</v>
      </c>
      <c r="H72">
        <v>43368</v>
      </c>
      <c r="I72">
        <f t="shared" si="3"/>
        <v>3903.12</v>
      </c>
      <c r="J72">
        <f>VLOOKUP(C72,Sheet3!$C$3:$H$363,6,FALSE)</f>
        <v>35160.03</v>
      </c>
      <c r="K72">
        <f t="shared" si="4"/>
        <v>39063.15</v>
      </c>
      <c r="L72" s="9">
        <f t="shared" si="5"/>
        <v>9.5699673908403587E-3</v>
      </c>
    </row>
    <row r="73" spans="2:12" x14ac:dyDescent="0.35">
      <c r="B73">
        <v>71</v>
      </c>
      <c r="C73" t="s">
        <v>768</v>
      </c>
      <c r="D73" t="s">
        <v>1830</v>
      </c>
      <c r="E73">
        <v>450</v>
      </c>
      <c r="F73">
        <v>101993</v>
      </c>
      <c r="G73">
        <v>91793700</v>
      </c>
      <c r="H73">
        <v>101993</v>
      </c>
      <c r="I73">
        <f t="shared" si="3"/>
        <v>9179.369999999999</v>
      </c>
      <c r="J73">
        <f>VLOOKUP(C73,Sheet3!$C$3:$H$363,6,FALSE)</f>
        <v>64429.74</v>
      </c>
      <c r="K73">
        <f t="shared" si="4"/>
        <v>73609.11</v>
      </c>
      <c r="L73" s="9">
        <f t="shared" si="5"/>
        <v>1.2108497044892213E-2</v>
      </c>
    </row>
    <row r="74" spans="2:12" x14ac:dyDescent="0.35">
      <c r="B74">
        <v>72</v>
      </c>
      <c r="C74" t="s">
        <v>778</v>
      </c>
      <c r="D74" t="s">
        <v>1831</v>
      </c>
      <c r="E74">
        <v>458</v>
      </c>
      <c r="F74">
        <v>64951</v>
      </c>
      <c r="G74">
        <v>58455900</v>
      </c>
      <c r="H74">
        <v>64951</v>
      </c>
      <c r="I74">
        <f t="shared" si="3"/>
        <v>5845.59</v>
      </c>
      <c r="J74">
        <f>VLOOKUP(C74,Sheet3!$C$3:$H$363,6,FALSE)</f>
        <v>125705.51999999999</v>
      </c>
      <c r="K74">
        <f t="shared" si="4"/>
        <v>131551.10999999999</v>
      </c>
      <c r="L74" s="9">
        <f t="shared" si="5"/>
        <v>4.1321287812617477E-3</v>
      </c>
    </row>
    <row r="75" spans="2:12" x14ac:dyDescent="0.35">
      <c r="B75">
        <v>73</v>
      </c>
      <c r="C75" t="s">
        <v>790</v>
      </c>
      <c r="D75" t="s">
        <v>2070</v>
      </c>
      <c r="E75">
        <v>471</v>
      </c>
      <c r="F75">
        <v>119</v>
      </c>
      <c r="G75">
        <v>107100</v>
      </c>
      <c r="H75">
        <v>119</v>
      </c>
      <c r="I75">
        <f t="shared" si="3"/>
        <v>10.709999999999999</v>
      </c>
      <c r="J75">
        <f>VLOOKUP(C75,Sheet3!$C$3:$H$363,6,FALSE)</f>
        <v>1784.1599999999999</v>
      </c>
      <c r="K75">
        <f t="shared" si="4"/>
        <v>1794.87</v>
      </c>
      <c r="L75" s="9">
        <f t="shared" si="5"/>
        <v>5.4407997129981732E-4</v>
      </c>
    </row>
    <row r="76" spans="2:12" x14ac:dyDescent="0.35">
      <c r="B76">
        <v>74</v>
      </c>
      <c r="C76" t="s">
        <v>794</v>
      </c>
      <c r="D76" t="s">
        <v>2071</v>
      </c>
      <c r="E76">
        <v>476</v>
      </c>
      <c r="F76">
        <v>78473</v>
      </c>
      <c r="G76">
        <v>70625700</v>
      </c>
      <c r="H76">
        <v>78473</v>
      </c>
      <c r="I76">
        <f t="shared" si="3"/>
        <v>7062.57</v>
      </c>
      <c r="J76">
        <f>VLOOKUP(C76,Sheet3!$C$3:$H$363,6,FALSE)</f>
        <v>40773.96</v>
      </c>
      <c r="K76">
        <f t="shared" si="4"/>
        <v>47836.53</v>
      </c>
      <c r="L76" s="9">
        <f t="shared" si="5"/>
        <v>1.4522357382702872E-2</v>
      </c>
    </row>
    <row r="77" spans="2:12" x14ac:dyDescent="0.35">
      <c r="B77">
        <v>75</v>
      </c>
      <c r="C77" t="s">
        <v>797</v>
      </c>
      <c r="D77" t="s">
        <v>1832</v>
      </c>
      <c r="E77">
        <v>479</v>
      </c>
      <c r="F77">
        <v>91680</v>
      </c>
      <c r="G77">
        <v>82512000</v>
      </c>
      <c r="H77">
        <v>91680</v>
      </c>
      <c r="I77">
        <f t="shared" si="3"/>
        <v>8251.1999999999989</v>
      </c>
      <c r="J77">
        <f>VLOOKUP(C77,Sheet3!$C$3:$H$363,6,FALSE)</f>
        <v>53088.479999999996</v>
      </c>
      <c r="K77">
        <f t="shared" si="4"/>
        <v>61339.679999999993</v>
      </c>
      <c r="L77" s="9">
        <f t="shared" si="5"/>
        <v>1.3133362389978221E-2</v>
      </c>
    </row>
    <row r="78" spans="2:12" x14ac:dyDescent="0.35">
      <c r="B78">
        <v>76</v>
      </c>
      <c r="C78" t="s">
        <v>806</v>
      </c>
      <c r="D78" t="s">
        <v>2072</v>
      </c>
      <c r="E78">
        <v>487</v>
      </c>
      <c r="F78">
        <v>6757</v>
      </c>
      <c r="G78">
        <v>6081300</v>
      </c>
      <c r="H78">
        <v>6757</v>
      </c>
      <c r="I78">
        <f t="shared" si="3"/>
        <v>608.13</v>
      </c>
      <c r="J78">
        <f>VLOOKUP(C78,Sheet3!$C$3:$H$363,6,FALSE)</f>
        <v>29511.360000000001</v>
      </c>
      <c r="K78">
        <f t="shared" si="4"/>
        <v>30119.49</v>
      </c>
      <c r="L78" s="9">
        <f t="shared" si="5"/>
        <v>1.8542905956353292E-3</v>
      </c>
    </row>
    <row r="79" spans="2:12" x14ac:dyDescent="0.35">
      <c r="B79">
        <v>77</v>
      </c>
      <c r="C79" t="s">
        <v>824</v>
      </c>
      <c r="D79" t="s">
        <v>2073</v>
      </c>
      <c r="E79">
        <v>505</v>
      </c>
      <c r="F79">
        <v>7081</v>
      </c>
      <c r="G79">
        <v>6372900</v>
      </c>
      <c r="H79">
        <v>7081</v>
      </c>
      <c r="I79">
        <f t="shared" si="3"/>
        <v>637.29</v>
      </c>
      <c r="J79">
        <f>VLOOKUP(C79,Sheet3!$C$3:$H$363,6,FALSE)</f>
        <v>11749.05</v>
      </c>
      <c r="K79">
        <f t="shared" si="4"/>
        <v>12386.34</v>
      </c>
      <c r="L79" s="9">
        <f t="shared" si="5"/>
        <v>4.8019878389606212E-3</v>
      </c>
    </row>
    <row r="80" spans="2:12" x14ac:dyDescent="0.35">
      <c r="B80">
        <v>78</v>
      </c>
      <c r="C80" t="s">
        <v>264</v>
      </c>
      <c r="D80" t="s">
        <v>2074</v>
      </c>
      <c r="E80">
        <v>506</v>
      </c>
      <c r="F80">
        <v>829</v>
      </c>
      <c r="G80">
        <v>746100</v>
      </c>
      <c r="H80">
        <v>829</v>
      </c>
      <c r="I80">
        <f t="shared" si="3"/>
        <v>74.61</v>
      </c>
      <c r="J80">
        <f>VLOOKUP(C80,Sheet3!$C$3:$H$363,6,FALSE)</f>
        <v>1463.04</v>
      </c>
      <c r="K80">
        <f t="shared" si="4"/>
        <v>1537.6499999999999</v>
      </c>
      <c r="L80" s="9">
        <f t="shared" si="5"/>
        <v>4.5217103791985198E-3</v>
      </c>
    </row>
    <row r="81" spans="2:12" x14ac:dyDescent="0.35">
      <c r="B81">
        <v>79</v>
      </c>
      <c r="C81" t="s">
        <v>840</v>
      </c>
      <c r="D81" t="s">
        <v>1783</v>
      </c>
      <c r="E81">
        <v>520</v>
      </c>
      <c r="F81">
        <v>313254</v>
      </c>
      <c r="G81">
        <v>281928600</v>
      </c>
      <c r="H81">
        <v>313254</v>
      </c>
      <c r="I81">
        <f t="shared" si="3"/>
        <v>28192.86</v>
      </c>
      <c r="J81">
        <f>VLOOKUP(C81,Sheet3!$C$3:$H$363,6,FALSE)</f>
        <v>710171.46</v>
      </c>
      <c r="K81">
        <f t="shared" si="4"/>
        <v>738364.32</v>
      </c>
      <c r="L81" s="9">
        <f t="shared" si="5"/>
        <v>3.5391752263083621E-3</v>
      </c>
    </row>
    <row r="82" spans="2:12" x14ac:dyDescent="0.35">
      <c r="B82">
        <v>80</v>
      </c>
      <c r="C82" t="s">
        <v>856</v>
      </c>
      <c r="D82" t="s">
        <v>2075</v>
      </c>
      <c r="E82">
        <v>537</v>
      </c>
      <c r="F82">
        <v>235</v>
      </c>
      <c r="G82">
        <v>211500</v>
      </c>
      <c r="H82">
        <v>235</v>
      </c>
      <c r="I82">
        <f t="shared" si="3"/>
        <v>21.15</v>
      </c>
      <c r="J82">
        <f>VLOOKUP(C82,Sheet3!$C$3:$H$363,6,FALSE)</f>
        <v>1162.26</v>
      </c>
      <c r="K82">
        <f t="shared" si="4"/>
        <v>1183.4100000000001</v>
      </c>
      <c r="L82" s="9">
        <f t="shared" si="5"/>
        <v>1.6394287182278837E-3</v>
      </c>
    </row>
    <row r="83" spans="2:12" x14ac:dyDescent="0.35">
      <c r="B83">
        <v>81</v>
      </c>
      <c r="C83" t="s">
        <v>1623</v>
      </c>
      <c r="D83" t="s">
        <v>1833</v>
      </c>
      <c r="E83">
        <v>569</v>
      </c>
      <c r="F83">
        <v>178196</v>
      </c>
      <c r="G83">
        <v>160376400</v>
      </c>
      <c r="H83">
        <v>178196</v>
      </c>
      <c r="I83">
        <f t="shared" si="3"/>
        <v>16037.64</v>
      </c>
      <c r="J83">
        <f>VLOOKUP(C83,Sheet3!$C$3:$H$363,6,FALSE)</f>
        <v>225170.81999999998</v>
      </c>
      <c r="K83">
        <f t="shared" si="4"/>
        <v>241208.45999999996</v>
      </c>
      <c r="L83" s="9">
        <f t="shared" si="5"/>
        <v>6.2547477006286156E-3</v>
      </c>
    </row>
    <row r="84" spans="2:12" x14ac:dyDescent="0.35">
      <c r="B84">
        <v>82</v>
      </c>
      <c r="C84" t="s">
        <v>888</v>
      </c>
      <c r="D84" t="s">
        <v>2076</v>
      </c>
      <c r="E84">
        <v>572</v>
      </c>
      <c r="F84">
        <v>207</v>
      </c>
      <c r="G84">
        <v>186300</v>
      </c>
      <c r="H84">
        <v>207</v>
      </c>
      <c r="I84">
        <f t="shared" si="3"/>
        <v>18.63</v>
      </c>
      <c r="J84">
        <f>VLOOKUP(C84,Sheet3!$C$3:$H$363,6,FALSE)</f>
        <v>3686.7599999999998</v>
      </c>
      <c r="K84">
        <f t="shared" si="4"/>
        <v>3705.39</v>
      </c>
      <c r="L84" s="9">
        <f t="shared" si="5"/>
        <v>4.5822661862258155E-4</v>
      </c>
    </row>
    <row r="85" spans="2:12" x14ac:dyDescent="0.35">
      <c r="B85">
        <v>83</v>
      </c>
      <c r="C85" t="s">
        <v>904</v>
      </c>
      <c r="D85" t="s">
        <v>2077</v>
      </c>
      <c r="E85">
        <v>588</v>
      </c>
      <c r="F85">
        <v>1534</v>
      </c>
      <c r="G85">
        <v>1380600</v>
      </c>
      <c r="H85">
        <v>1534</v>
      </c>
      <c r="I85">
        <f t="shared" si="3"/>
        <v>138.06</v>
      </c>
      <c r="J85">
        <f>VLOOKUP(C85,Sheet3!$C$3:$H$363,6,FALSE)</f>
        <v>5291.37</v>
      </c>
      <c r="K85">
        <f t="shared" si="4"/>
        <v>5429.43</v>
      </c>
      <c r="L85" s="9">
        <f t="shared" si="5"/>
        <v>2.3415422284760647E-3</v>
      </c>
    </row>
    <row r="86" spans="2:12" x14ac:dyDescent="0.35">
      <c r="B86">
        <v>84</v>
      </c>
      <c r="C86" t="s">
        <v>841</v>
      </c>
      <c r="D86" t="s">
        <v>1784</v>
      </c>
      <c r="E86">
        <v>590</v>
      </c>
      <c r="F86">
        <v>13077</v>
      </c>
      <c r="G86">
        <v>11769300</v>
      </c>
      <c r="H86">
        <v>13077</v>
      </c>
      <c r="I86">
        <f t="shared" si="3"/>
        <v>1176.93</v>
      </c>
      <c r="J86">
        <f>VLOOKUP(C86,Sheet3!$C$3:$H$363,6,FALSE)</f>
        <v>812605.40999999992</v>
      </c>
      <c r="K86">
        <f t="shared" si="4"/>
        <v>813782.34</v>
      </c>
      <c r="L86" s="9">
        <f t="shared" si="5"/>
        <v>1.31572135906577E-4</v>
      </c>
    </row>
    <row r="87" spans="2:12" x14ac:dyDescent="0.35">
      <c r="B87">
        <v>85</v>
      </c>
      <c r="C87" t="s">
        <v>939</v>
      </c>
      <c r="D87" t="s">
        <v>2078</v>
      </c>
      <c r="E87">
        <v>625</v>
      </c>
      <c r="F87">
        <v>5025</v>
      </c>
      <c r="G87">
        <v>4522500</v>
      </c>
      <c r="H87">
        <v>5025</v>
      </c>
      <c r="I87">
        <f t="shared" si="3"/>
        <v>452.25</v>
      </c>
      <c r="J87">
        <f>VLOOKUP(C87,Sheet3!$C$3:$H$363,6,FALSE)</f>
        <v>21678.3</v>
      </c>
      <c r="K87">
        <f t="shared" si="4"/>
        <v>22130.55</v>
      </c>
      <c r="L87" s="9">
        <f t="shared" si="5"/>
        <v>1.8770224256206372E-3</v>
      </c>
    </row>
    <row r="88" spans="2:12" x14ac:dyDescent="0.35">
      <c r="B88">
        <v>86</v>
      </c>
      <c r="C88" t="s">
        <v>326</v>
      </c>
      <c r="D88" t="s">
        <v>2079</v>
      </c>
      <c r="E88">
        <v>637</v>
      </c>
      <c r="F88">
        <v>770</v>
      </c>
      <c r="G88">
        <v>693000</v>
      </c>
      <c r="H88">
        <v>770</v>
      </c>
      <c r="I88">
        <f t="shared" si="3"/>
        <v>69.3</v>
      </c>
      <c r="J88">
        <f>VLOOKUP(C88,Sheet3!$C$3:$H$363,6,FALSE)</f>
        <v>3054.33</v>
      </c>
      <c r="K88">
        <f t="shared" si="4"/>
        <v>3123.63</v>
      </c>
      <c r="L88" s="9">
        <f t="shared" si="5"/>
        <v>2.0395937358407131E-3</v>
      </c>
    </row>
    <row r="89" spans="2:12" x14ac:dyDescent="0.35">
      <c r="B89">
        <v>87</v>
      </c>
      <c r="C89" t="s">
        <v>952</v>
      </c>
      <c r="D89" t="s">
        <v>1889</v>
      </c>
      <c r="E89">
        <v>638</v>
      </c>
      <c r="F89">
        <v>202</v>
      </c>
      <c r="G89">
        <v>181800</v>
      </c>
      <c r="H89">
        <v>202</v>
      </c>
      <c r="I89">
        <f t="shared" si="3"/>
        <v>18.18</v>
      </c>
      <c r="J89">
        <f>VLOOKUP(C89,Sheet3!$C$3:$H$363,6,FALSE)</f>
        <v>1707.3899999999999</v>
      </c>
      <c r="K89">
        <f t="shared" si="4"/>
        <v>1725.57</v>
      </c>
      <c r="L89" s="9">
        <f t="shared" si="5"/>
        <v>9.6286745144054842E-4</v>
      </c>
    </row>
    <row r="90" spans="2:12" x14ac:dyDescent="0.35">
      <c r="B90">
        <v>88</v>
      </c>
      <c r="C90" t="s">
        <v>998</v>
      </c>
      <c r="D90" t="s">
        <v>2080</v>
      </c>
      <c r="E90">
        <v>643</v>
      </c>
      <c r="F90">
        <v>20924</v>
      </c>
      <c r="G90">
        <v>18831600</v>
      </c>
      <c r="H90">
        <v>20924</v>
      </c>
      <c r="I90">
        <f t="shared" si="3"/>
        <v>1883.1599999999999</v>
      </c>
      <c r="J90">
        <f>VLOOKUP(C90,Sheet3!$C$3:$H$363,6,FALSE)</f>
        <v>25632.27</v>
      </c>
      <c r="K90">
        <f t="shared" si="4"/>
        <v>27515.43</v>
      </c>
      <c r="L90" s="9">
        <f t="shared" si="5"/>
        <v>6.4449848809667604E-3</v>
      </c>
    </row>
    <row r="91" spans="2:12" x14ac:dyDescent="0.35">
      <c r="B91">
        <v>89</v>
      </c>
      <c r="C91" t="s">
        <v>958</v>
      </c>
      <c r="D91" t="s">
        <v>2081</v>
      </c>
      <c r="E91">
        <v>644</v>
      </c>
      <c r="F91">
        <v>4666</v>
      </c>
      <c r="G91">
        <v>4199400</v>
      </c>
      <c r="H91">
        <v>4666</v>
      </c>
      <c r="I91">
        <f t="shared" si="3"/>
        <v>419.94</v>
      </c>
      <c r="J91">
        <f>VLOOKUP(C91,Sheet3!$C$3:$H$363,6,FALSE)</f>
        <v>10592.1</v>
      </c>
      <c r="K91">
        <f t="shared" si="4"/>
        <v>11012.04</v>
      </c>
      <c r="L91" s="9">
        <f t="shared" si="5"/>
        <v>3.5346163124619881E-3</v>
      </c>
    </row>
    <row r="92" spans="2:12" x14ac:dyDescent="0.35">
      <c r="B92">
        <v>90</v>
      </c>
      <c r="C92" t="s">
        <v>1624</v>
      </c>
      <c r="D92" t="s">
        <v>2082</v>
      </c>
      <c r="E92">
        <v>645</v>
      </c>
      <c r="F92">
        <v>35099</v>
      </c>
      <c r="G92">
        <v>31589100</v>
      </c>
      <c r="H92">
        <v>35099</v>
      </c>
      <c r="I92">
        <f t="shared" si="3"/>
        <v>3158.91</v>
      </c>
      <c r="J92">
        <f>VLOOKUP(C92,Sheet3!$C$3:$H$363,6,FALSE)</f>
        <v>51501.06</v>
      </c>
      <c r="K92">
        <f t="shared" si="4"/>
        <v>54659.97</v>
      </c>
      <c r="L92" s="9">
        <f t="shared" si="5"/>
        <v>5.4117492427460017E-3</v>
      </c>
    </row>
    <row r="93" spans="2:12" x14ac:dyDescent="0.35">
      <c r="B93">
        <v>91</v>
      </c>
      <c r="C93" t="s">
        <v>993</v>
      </c>
      <c r="D93" t="s">
        <v>1858</v>
      </c>
      <c r="E93">
        <v>675</v>
      </c>
      <c r="F93">
        <v>1057</v>
      </c>
      <c r="G93">
        <v>951300</v>
      </c>
      <c r="H93">
        <v>1057</v>
      </c>
      <c r="I93">
        <f t="shared" si="3"/>
        <v>95.13</v>
      </c>
      <c r="J93">
        <f>VLOOKUP(C93,Sheet3!$C$3:$H$363,6,FALSE)</f>
        <v>54.9</v>
      </c>
      <c r="K93">
        <f t="shared" si="4"/>
        <v>150.03</v>
      </c>
      <c r="L93" s="9">
        <f t="shared" si="5"/>
        <v>9.1392902325767009E-2</v>
      </c>
    </row>
    <row r="94" spans="2:12" x14ac:dyDescent="0.35">
      <c r="B94">
        <v>92</v>
      </c>
      <c r="C94" t="s">
        <v>439</v>
      </c>
      <c r="D94" t="s">
        <v>2083</v>
      </c>
      <c r="E94">
        <v>680</v>
      </c>
      <c r="F94">
        <v>31408</v>
      </c>
      <c r="G94">
        <v>28267200</v>
      </c>
      <c r="H94">
        <v>31408</v>
      </c>
      <c r="I94">
        <f t="shared" si="3"/>
        <v>2826.72</v>
      </c>
      <c r="J94">
        <f>VLOOKUP(C94,Sheet3!$C$3:$H$363,6,FALSE)</f>
        <v>65233.35</v>
      </c>
      <c r="K94">
        <f t="shared" si="4"/>
        <v>68060.069999999992</v>
      </c>
      <c r="L94" s="9">
        <f t="shared" si="5"/>
        <v>3.8563505772274257E-3</v>
      </c>
    </row>
    <row r="95" spans="2:12" x14ac:dyDescent="0.35">
      <c r="B95">
        <v>93</v>
      </c>
      <c r="C95" t="s">
        <v>1625</v>
      </c>
      <c r="D95" t="s">
        <v>2084</v>
      </c>
      <c r="E95">
        <v>684</v>
      </c>
      <c r="F95">
        <v>410091</v>
      </c>
      <c r="G95">
        <v>369081900</v>
      </c>
      <c r="H95">
        <v>410091</v>
      </c>
      <c r="I95">
        <f t="shared" si="3"/>
        <v>36908.189999999995</v>
      </c>
      <c r="J95">
        <f>VLOOKUP(C95,Sheet3!$C$3:$H$363,6,FALSE)</f>
        <v>1328383.26</v>
      </c>
      <c r="K95">
        <f t="shared" si="4"/>
        <v>1365291.45</v>
      </c>
      <c r="L95" s="9">
        <f t="shared" si="5"/>
        <v>2.4913921376365764E-3</v>
      </c>
    </row>
    <row r="96" spans="2:12" x14ac:dyDescent="0.35">
      <c r="B96">
        <v>94</v>
      </c>
      <c r="C96" t="s">
        <v>1021</v>
      </c>
      <c r="D96" t="s">
        <v>2085</v>
      </c>
      <c r="E96">
        <v>703</v>
      </c>
      <c r="F96">
        <v>45871</v>
      </c>
      <c r="G96">
        <v>41283900</v>
      </c>
      <c r="H96">
        <v>45871</v>
      </c>
      <c r="I96">
        <f t="shared" si="3"/>
        <v>4128.3899999999994</v>
      </c>
      <c r="J96">
        <f>VLOOKUP(C96,Sheet3!$C$3:$H$363,6,FALSE)</f>
        <v>58344.21</v>
      </c>
      <c r="K96">
        <f t="shared" si="4"/>
        <v>62472.6</v>
      </c>
      <c r="L96" s="9">
        <f t="shared" si="5"/>
        <v>6.2152668726992346E-3</v>
      </c>
    </row>
    <row r="97" spans="2:12" x14ac:dyDescent="0.35">
      <c r="B97">
        <v>95</v>
      </c>
      <c r="C97" t="s">
        <v>1029</v>
      </c>
      <c r="D97" t="s">
        <v>1835</v>
      </c>
      <c r="E97">
        <v>710</v>
      </c>
      <c r="F97">
        <v>182798</v>
      </c>
      <c r="G97">
        <v>164518200</v>
      </c>
      <c r="H97">
        <v>182798</v>
      </c>
      <c r="I97">
        <f t="shared" si="3"/>
        <v>16451.82</v>
      </c>
      <c r="J97">
        <f>VLOOKUP(C97,Sheet3!$C$3:$H$363,6,FALSE)</f>
        <v>1345631.76</v>
      </c>
      <c r="K97">
        <f t="shared" si="4"/>
        <v>1362083.58</v>
      </c>
      <c r="L97" s="9">
        <f t="shared" si="5"/>
        <v>1.10472351559493E-3</v>
      </c>
    </row>
    <row r="98" spans="2:12" x14ac:dyDescent="0.35">
      <c r="B98">
        <v>96</v>
      </c>
      <c r="C98" t="s">
        <v>1032</v>
      </c>
      <c r="D98" t="s">
        <v>2086</v>
      </c>
      <c r="E98">
        <v>712</v>
      </c>
      <c r="F98">
        <v>46</v>
      </c>
      <c r="G98">
        <v>41400</v>
      </c>
      <c r="H98">
        <v>46</v>
      </c>
      <c r="I98">
        <f t="shared" si="3"/>
        <v>4.1399999999999997</v>
      </c>
      <c r="J98">
        <f>VLOOKUP(C98,Sheet3!$C$3:$H$363,6,FALSE)</f>
        <v>466.56</v>
      </c>
      <c r="K98">
        <f t="shared" si="4"/>
        <v>470.7</v>
      </c>
      <c r="L98" s="9">
        <f t="shared" si="5"/>
        <v>8.0311991153253807E-4</v>
      </c>
    </row>
    <row r="99" spans="2:12" x14ac:dyDescent="0.35">
      <c r="B99">
        <v>97</v>
      </c>
      <c r="C99" t="s">
        <v>1626</v>
      </c>
      <c r="D99" t="s">
        <v>2087</v>
      </c>
      <c r="E99">
        <v>715</v>
      </c>
      <c r="F99">
        <v>173060</v>
      </c>
      <c r="G99">
        <v>155754000</v>
      </c>
      <c r="H99">
        <v>173060</v>
      </c>
      <c r="I99">
        <f t="shared" si="3"/>
        <v>15575.4</v>
      </c>
      <c r="J99">
        <f>VLOOKUP(C99,Sheet3!$C$3:$H$363,6,FALSE)</f>
        <v>206873.81999999998</v>
      </c>
      <c r="K99">
        <f t="shared" si="4"/>
        <v>222449.21999999997</v>
      </c>
      <c r="L99" s="9">
        <f t="shared" si="5"/>
        <v>6.5990735138547188E-3</v>
      </c>
    </row>
    <row r="100" spans="2:12" x14ac:dyDescent="0.35">
      <c r="B100">
        <v>98</v>
      </c>
      <c r="C100" t="s">
        <v>1042</v>
      </c>
      <c r="D100" t="s">
        <v>2088</v>
      </c>
      <c r="E100">
        <v>722</v>
      </c>
      <c r="F100">
        <v>19516</v>
      </c>
      <c r="G100">
        <v>17564400</v>
      </c>
      <c r="H100">
        <v>19516</v>
      </c>
      <c r="I100">
        <f t="shared" si="3"/>
        <v>1756.4399999999998</v>
      </c>
      <c r="J100">
        <f>VLOOKUP(C100,Sheet3!$C$3:$H$363,6,FALSE)</f>
        <v>26166.87</v>
      </c>
      <c r="K100">
        <f t="shared" si="4"/>
        <v>27923.309999999998</v>
      </c>
      <c r="L100" s="9">
        <f t="shared" si="5"/>
        <v>5.9061560986560678E-3</v>
      </c>
    </row>
    <row r="101" spans="2:12" x14ac:dyDescent="0.35">
      <c r="B101">
        <v>99</v>
      </c>
      <c r="C101" t="s">
        <v>1047</v>
      </c>
      <c r="D101" t="s">
        <v>2089</v>
      </c>
      <c r="E101">
        <v>728</v>
      </c>
      <c r="F101">
        <v>3</v>
      </c>
      <c r="G101">
        <v>2700</v>
      </c>
      <c r="H101">
        <v>3</v>
      </c>
      <c r="I101">
        <f t="shared" si="3"/>
        <v>0.27</v>
      </c>
      <c r="J101">
        <f>VLOOKUP(C101,Sheet3!$C$3:$H$363,6,FALSE)</f>
        <v>985.68</v>
      </c>
      <c r="K101">
        <f t="shared" si="4"/>
        <v>985.94999999999993</v>
      </c>
      <c r="L101" s="9">
        <f t="shared" si="5"/>
        <v>2.4898641934731104E-5</v>
      </c>
    </row>
    <row r="102" spans="2:12" x14ac:dyDescent="0.35">
      <c r="B102">
        <v>100</v>
      </c>
      <c r="C102" t="s">
        <v>1057</v>
      </c>
      <c r="D102" t="s">
        <v>2090</v>
      </c>
      <c r="E102">
        <v>736</v>
      </c>
      <c r="F102">
        <v>2519</v>
      </c>
      <c r="G102">
        <v>2267100</v>
      </c>
      <c r="H102">
        <v>2519</v>
      </c>
      <c r="I102">
        <f t="shared" si="3"/>
        <v>226.70999999999998</v>
      </c>
      <c r="J102">
        <f>VLOOKUP(C102,Sheet3!$C$3:$H$363,6,FALSE)</f>
        <v>5058.3599999999997</v>
      </c>
      <c r="K102">
        <f t="shared" si="4"/>
        <v>5285.07</v>
      </c>
      <c r="L102" s="9">
        <f t="shared" si="5"/>
        <v>3.9857767432160971E-3</v>
      </c>
    </row>
    <row r="103" spans="2:12" x14ac:dyDescent="0.35">
      <c r="B103">
        <v>101</v>
      </c>
      <c r="C103" t="s">
        <v>1058</v>
      </c>
      <c r="D103" t="s">
        <v>2091</v>
      </c>
      <c r="E103">
        <v>737</v>
      </c>
      <c r="F103">
        <v>1975</v>
      </c>
      <c r="G103">
        <v>1777500</v>
      </c>
      <c r="H103">
        <v>1975</v>
      </c>
      <c r="I103">
        <f t="shared" si="3"/>
        <v>177.75</v>
      </c>
      <c r="J103">
        <f>VLOOKUP(C103,Sheet3!$C$3:$H$363,6,FALSE)</f>
        <v>4649.22</v>
      </c>
      <c r="K103">
        <f t="shared" si="4"/>
        <v>4826.97</v>
      </c>
      <c r="L103" s="9">
        <f t="shared" si="5"/>
        <v>3.4108616386468666E-3</v>
      </c>
    </row>
    <row r="104" spans="2:12" x14ac:dyDescent="0.35">
      <c r="B104">
        <v>102</v>
      </c>
      <c r="C104" t="s">
        <v>1063</v>
      </c>
      <c r="D104" t="s">
        <v>1836</v>
      </c>
      <c r="E104">
        <v>742</v>
      </c>
      <c r="F104">
        <v>200709</v>
      </c>
      <c r="G104">
        <v>180638100</v>
      </c>
      <c r="H104">
        <v>200709</v>
      </c>
      <c r="I104">
        <f t="shared" si="3"/>
        <v>18063.809999999998</v>
      </c>
      <c r="J104">
        <f>VLOOKUP(C104,Sheet3!$C$3:$H$363,6,FALSE)</f>
        <v>703031.03999999992</v>
      </c>
      <c r="K104">
        <f t="shared" si="4"/>
        <v>721094.84999999986</v>
      </c>
      <c r="L104" s="9">
        <f t="shared" si="5"/>
        <v>2.3063306879440057E-3</v>
      </c>
    </row>
    <row r="105" spans="2:12" x14ac:dyDescent="0.35">
      <c r="B105">
        <v>103</v>
      </c>
      <c r="C105" t="s">
        <v>1067</v>
      </c>
      <c r="D105" t="s">
        <v>2092</v>
      </c>
      <c r="E105">
        <v>746</v>
      </c>
      <c r="F105">
        <v>13802</v>
      </c>
      <c r="G105">
        <v>12421800</v>
      </c>
      <c r="H105">
        <v>13802</v>
      </c>
      <c r="I105">
        <f t="shared" si="3"/>
        <v>1242.18</v>
      </c>
      <c r="J105">
        <f>VLOOKUP(C105,Sheet3!$C$3:$H$363,6,FALSE)</f>
        <v>14237.01</v>
      </c>
      <c r="K105">
        <f t="shared" si="4"/>
        <v>15479.19</v>
      </c>
      <c r="L105" s="9">
        <f t="shared" si="5"/>
        <v>7.6046935622386446E-3</v>
      </c>
    </row>
    <row r="106" spans="2:12" x14ac:dyDescent="0.35">
      <c r="B106">
        <v>104</v>
      </c>
      <c r="C106" t="s">
        <v>1030</v>
      </c>
      <c r="D106" t="s">
        <v>1834</v>
      </c>
      <c r="E106">
        <v>748</v>
      </c>
      <c r="F106">
        <v>193806</v>
      </c>
      <c r="G106">
        <v>174425400</v>
      </c>
      <c r="H106">
        <v>193806</v>
      </c>
      <c r="I106">
        <f t="shared" si="3"/>
        <v>17442.54</v>
      </c>
      <c r="J106">
        <f>VLOOKUP(C106,Sheet3!$C$3:$H$363,6,FALSE)</f>
        <v>317344.58999999997</v>
      </c>
      <c r="K106">
        <f t="shared" si="4"/>
        <v>334787.12999999995</v>
      </c>
      <c r="L106" s="9">
        <f t="shared" si="5"/>
        <v>4.8642435302769091E-3</v>
      </c>
    </row>
    <row r="107" spans="2:12" x14ac:dyDescent="0.35">
      <c r="B107">
        <v>105</v>
      </c>
      <c r="C107" t="s">
        <v>1071</v>
      </c>
      <c r="D107" t="s">
        <v>2093</v>
      </c>
      <c r="E107">
        <v>750</v>
      </c>
      <c r="F107">
        <v>258565</v>
      </c>
      <c r="G107">
        <v>232708500</v>
      </c>
      <c r="H107">
        <v>258565</v>
      </c>
      <c r="I107">
        <f t="shared" si="3"/>
        <v>23270.85</v>
      </c>
      <c r="J107">
        <f>VLOOKUP(C107,Sheet3!$C$3:$H$363,6,FALSE)</f>
        <v>275904.63</v>
      </c>
      <c r="K107">
        <f t="shared" si="4"/>
        <v>299175.48</v>
      </c>
      <c r="L107" s="9">
        <f t="shared" si="5"/>
        <v>7.3613662132219065E-3</v>
      </c>
    </row>
    <row r="108" spans="2:12" x14ac:dyDescent="0.35">
      <c r="B108">
        <v>106</v>
      </c>
      <c r="C108" t="s">
        <v>1627</v>
      </c>
      <c r="D108" t="s">
        <v>1837</v>
      </c>
      <c r="E108">
        <v>751</v>
      </c>
      <c r="F108">
        <v>13591</v>
      </c>
      <c r="G108">
        <v>12231900</v>
      </c>
      <c r="H108">
        <v>13591</v>
      </c>
      <c r="I108">
        <f t="shared" si="3"/>
        <v>1223.19</v>
      </c>
      <c r="J108">
        <f>VLOOKUP(C108,Sheet3!$C$3:$H$363,6,FALSE)</f>
        <v>1034324.82</v>
      </c>
      <c r="K108">
        <f t="shared" si="4"/>
        <v>1035548.0099999999</v>
      </c>
      <c r="L108" s="9">
        <f t="shared" si="5"/>
        <v>1.074453485661259E-4</v>
      </c>
    </row>
    <row r="109" spans="2:12" x14ac:dyDescent="0.35">
      <c r="B109">
        <v>107</v>
      </c>
      <c r="C109" t="s">
        <v>1074</v>
      </c>
      <c r="D109" t="s">
        <v>1870</v>
      </c>
      <c r="E109">
        <v>754</v>
      </c>
      <c r="F109">
        <v>140073</v>
      </c>
      <c r="G109">
        <v>126065700</v>
      </c>
      <c r="H109">
        <v>140073</v>
      </c>
      <c r="I109">
        <f t="shared" si="3"/>
        <v>12606.57</v>
      </c>
      <c r="J109">
        <f>VLOOKUP(C109,Sheet3!$C$3:$H$363,6,FALSE)</f>
        <v>732813.84</v>
      </c>
      <c r="K109">
        <f t="shared" si="4"/>
        <v>745420.40999999992</v>
      </c>
      <c r="L109" s="9">
        <f t="shared" si="5"/>
        <v>1.5506062088765898E-3</v>
      </c>
    </row>
    <row r="110" spans="2:12" x14ac:dyDescent="0.35">
      <c r="B110">
        <v>108</v>
      </c>
      <c r="C110" t="s">
        <v>1628</v>
      </c>
      <c r="D110" t="s">
        <v>2094</v>
      </c>
      <c r="E110">
        <v>755</v>
      </c>
      <c r="F110">
        <v>9152</v>
      </c>
      <c r="G110">
        <v>8236800</v>
      </c>
      <c r="H110">
        <v>9152</v>
      </c>
      <c r="I110">
        <f t="shared" si="3"/>
        <v>823.68</v>
      </c>
      <c r="J110">
        <f>VLOOKUP(C110,Sheet3!$C$3:$H$363,6,FALSE)</f>
        <v>3040.29</v>
      </c>
      <c r="K110">
        <f t="shared" si="4"/>
        <v>3863.97</v>
      </c>
      <c r="L110" s="9">
        <f t="shared" si="5"/>
        <v>2.1794749703617503E-2</v>
      </c>
    </row>
    <row r="111" spans="2:12" x14ac:dyDescent="0.35">
      <c r="B111">
        <v>109</v>
      </c>
      <c r="C111" t="s">
        <v>1075</v>
      </c>
      <c r="D111" t="s">
        <v>2095</v>
      </c>
      <c r="E111">
        <v>756</v>
      </c>
      <c r="F111">
        <v>13127</v>
      </c>
      <c r="G111">
        <v>11814300</v>
      </c>
      <c r="H111">
        <v>13127</v>
      </c>
      <c r="I111">
        <f t="shared" si="3"/>
        <v>1181.43</v>
      </c>
      <c r="J111">
        <f>VLOOKUP(C111,Sheet3!$C$3:$H$363,6,FALSE)</f>
        <v>48204.27</v>
      </c>
      <c r="K111">
        <f t="shared" si="4"/>
        <v>49385.7</v>
      </c>
      <c r="L111" s="9">
        <f t="shared" si="5"/>
        <v>2.2012092963356049E-3</v>
      </c>
    </row>
    <row r="112" spans="2:12" x14ac:dyDescent="0.35">
      <c r="B112">
        <v>110</v>
      </c>
      <c r="C112" t="s">
        <v>1620</v>
      </c>
      <c r="D112" t="s">
        <v>1838</v>
      </c>
      <c r="E112">
        <v>761</v>
      </c>
      <c r="F112">
        <v>244577</v>
      </c>
      <c r="G112">
        <v>220119300</v>
      </c>
      <c r="H112">
        <v>244577</v>
      </c>
      <c r="I112">
        <f t="shared" si="3"/>
        <v>22011.93</v>
      </c>
      <c r="J112">
        <f>VLOOKUP(C112,Sheet3!$C$3:$H$363,6,FALSE)</f>
        <v>211092.93</v>
      </c>
      <c r="K112">
        <f t="shared" si="4"/>
        <v>233104.86</v>
      </c>
      <c r="L112" s="9">
        <f t="shared" si="5"/>
        <v>9.0172665625604283E-3</v>
      </c>
    </row>
    <row r="113" spans="2:12" x14ac:dyDescent="0.35">
      <c r="B113">
        <v>111</v>
      </c>
      <c r="C113" t="s">
        <v>1079</v>
      </c>
      <c r="D113" t="s">
        <v>1839</v>
      </c>
      <c r="E113">
        <v>762</v>
      </c>
      <c r="F113">
        <v>354150</v>
      </c>
      <c r="G113">
        <v>318735000</v>
      </c>
      <c r="H113">
        <v>354150</v>
      </c>
      <c r="I113">
        <f t="shared" si="3"/>
        <v>31873.5</v>
      </c>
      <c r="J113">
        <f>VLOOKUP(C113,Sheet3!$C$3:$H$363,6,FALSE)</f>
        <v>1851165.63</v>
      </c>
      <c r="K113">
        <f t="shared" si="4"/>
        <v>1883039.13</v>
      </c>
      <c r="L113" s="9">
        <f t="shared" si="5"/>
        <v>1.5519562889706026E-3</v>
      </c>
    </row>
    <row r="114" spans="2:12" x14ac:dyDescent="0.35">
      <c r="B114">
        <v>112</v>
      </c>
      <c r="C114" t="s">
        <v>1081</v>
      </c>
      <c r="D114" t="s">
        <v>2096</v>
      </c>
      <c r="E114">
        <v>764</v>
      </c>
      <c r="F114">
        <v>5113</v>
      </c>
      <c r="G114">
        <v>4601700</v>
      </c>
      <c r="H114">
        <v>5113</v>
      </c>
      <c r="I114">
        <f t="shared" si="3"/>
        <v>460.16999999999996</v>
      </c>
      <c r="J114">
        <f>VLOOKUP(C114,Sheet3!$C$3:$H$363,6,FALSE)</f>
        <v>21199.05</v>
      </c>
      <c r="K114">
        <f t="shared" si="4"/>
        <v>21659.219999999998</v>
      </c>
      <c r="L114" s="9">
        <f t="shared" si="5"/>
        <v>1.9522600446311559E-3</v>
      </c>
    </row>
    <row r="115" spans="2:12" x14ac:dyDescent="0.35">
      <c r="B115">
        <v>113</v>
      </c>
      <c r="C115" t="s">
        <v>1629</v>
      </c>
      <c r="D115" t="s">
        <v>2097</v>
      </c>
      <c r="E115">
        <v>765</v>
      </c>
      <c r="F115">
        <v>228888</v>
      </c>
      <c r="G115">
        <v>205999200</v>
      </c>
      <c r="H115">
        <v>228888</v>
      </c>
      <c r="I115">
        <f t="shared" si="3"/>
        <v>20599.919999999998</v>
      </c>
      <c r="J115">
        <f>VLOOKUP(C115,Sheet3!$C$3:$H$363,6,FALSE)</f>
        <v>132984.26999999999</v>
      </c>
      <c r="K115">
        <f t="shared" si="4"/>
        <v>153584.19</v>
      </c>
      <c r="L115" s="9">
        <f t="shared" si="5"/>
        <v>1.3092548652537637E-2</v>
      </c>
    </row>
    <row r="116" spans="2:12" x14ac:dyDescent="0.35">
      <c r="B116">
        <v>114</v>
      </c>
      <c r="C116" t="s">
        <v>1092</v>
      </c>
      <c r="D116" t="s">
        <v>2098</v>
      </c>
      <c r="E116">
        <v>774</v>
      </c>
      <c r="F116">
        <v>18911</v>
      </c>
      <c r="G116">
        <v>17019900</v>
      </c>
      <c r="H116">
        <v>18911</v>
      </c>
      <c r="I116">
        <f t="shared" si="3"/>
        <v>1701.99</v>
      </c>
      <c r="J116">
        <f>VLOOKUP(C116,Sheet3!$C$3:$H$363,6,FALSE)</f>
        <v>34578.9</v>
      </c>
      <c r="K116">
        <f t="shared" si="4"/>
        <v>36280.89</v>
      </c>
      <c r="L116" s="9">
        <f t="shared" si="5"/>
        <v>4.3679533558271411E-3</v>
      </c>
    </row>
    <row r="117" spans="2:12" x14ac:dyDescent="0.35">
      <c r="B117">
        <v>115</v>
      </c>
      <c r="C117" t="s">
        <v>1064</v>
      </c>
      <c r="D117" t="s">
        <v>1826</v>
      </c>
      <c r="E117">
        <v>776</v>
      </c>
      <c r="F117">
        <v>127320</v>
      </c>
      <c r="G117">
        <v>114588000</v>
      </c>
      <c r="H117">
        <v>127320</v>
      </c>
      <c r="I117">
        <f t="shared" si="3"/>
        <v>11458.8</v>
      </c>
      <c r="J117">
        <f>VLOOKUP(C117,Sheet3!$C$3:$H$363,6,FALSE)</f>
        <v>1965531.8699999999</v>
      </c>
      <c r="K117">
        <f t="shared" si="4"/>
        <v>1976990.67</v>
      </c>
      <c r="L117" s="9">
        <f t="shared" si="5"/>
        <v>5.2844949579651014E-4</v>
      </c>
    </row>
    <row r="118" spans="2:12" x14ac:dyDescent="0.35">
      <c r="B118">
        <v>116</v>
      </c>
      <c r="C118" t="s">
        <v>1068</v>
      </c>
      <c r="D118" t="s">
        <v>2099</v>
      </c>
      <c r="E118">
        <v>778</v>
      </c>
      <c r="F118">
        <v>96575</v>
      </c>
      <c r="G118">
        <v>86917500</v>
      </c>
      <c r="H118">
        <v>96575</v>
      </c>
      <c r="I118">
        <f t="shared" si="3"/>
        <v>8691.75</v>
      </c>
      <c r="J118">
        <f>VLOOKUP(C118,Sheet3!$C$3:$H$363,6,FALSE)</f>
        <v>34290.269999999997</v>
      </c>
      <c r="K118">
        <f t="shared" si="4"/>
        <v>42982.02</v>
      </c>
      <c r="L118" s="9">
        <f t="shared" si="5"/>
        <v>2.0538204386762675E-2</v>
      </c>
    </row>
    <row r="119" spans="2:12" x14ac:dyDescent="0.35">
      <c r="B119">
        <v>117</v>
      </c>
      <c r="C119" t="s">
        <v>1630</v>
      </c>
      <c r="D119" t="s">
        <v>2100</v>
      </c>
      <c r="E119">
        <v>779</v>
      </c>
      <c r="F119">
        <v>61013</v>
      </c>
      <c r="G119">
        <v>54911700</v>
      </c>
      <c r="H119">
        <v>61013</v>
      </c>
      <c r="I119">
        <f t="shared" si="3"/>
        <v>5491.17</v>
      </c>
      <c r="J119">
        <f>VLOOKUP(C119,Sheet3!$C$3:$H$363,6,FALSE)</f>
        <v>13588.109999999999</v>
      </c>
      <c r="K119">
        <f t="shared" si="4"/>
        <v>19079.28</v>
      </c>
      <c r="L119" s="9">
        <f t="shared" si="5"/>
        <v>3.0855253074111254E-2</v>
      </c>
    </row>
    <row r="120" spans="2:12" x14ac:dyDescent="0.35">
      <c r="B120">
        <v>118</v>
      </c>
      <c r="C120" t="s">
        <v>1095</v>
      </c>
      <c r="D120" t="s">
        <v>2101</v>
      </c>
      <c r="E120">
        <v>780</v>
      </c>
      <c r="F120">
        <v>106</v>
      </c>
      <c r="G120">
        <v>95400</v>
      </c>
      <c r="H120">
        <v>106</v>
      </c>
      <c r="I120">
        <f t="shared" si="3"/>
        <v>9.5399999999999991</v>
      </c>
      <c r="J120">
        <f>VLOOKUP(C120,Sheet3!$C$3:$H$363,6,FALSE)</f>
        <v>494.46</v>
      </c>
      <c r="K120">
        <f t="shared" si="4"/>
        <v>504</v>
      </c>
      <c r="L120" s="9">
        <f t="shared" si="5"/>
        <v>1.7372736425474071E-3</v>
      </c>
    </row>
    <row r="121" spans="2:12" x14ac:dyDescent="0.35">
      <c r="B121">
        <v>119</v>
      </c>
      <c r="C121" t="s">
        <v>1097</v>
      </c>
      <c r="D121" t="s">
        <v>2102</v>
      </c>
      <c r="E121">
        <v>783</v>
      </c>
      <c r="F121">
        <v>1639</v>
      </c>
      <c r="G121">
        <v>1475100</v>
      </c>
      <c r="H121">
        <v>1639</v>
      </c>
      <c r="I121">
        <f t="shared" si="3"/>
        <v>147.51</v>
      </c>
      <c r="J121">
        <f>VLOOKUP(C121,Sheet3!$C$3:$H$363,6,FALSE)</f>
        <v>12665.34</v>
      </c>
      <c r="K121">
        <f t="shared" si="4"/>
        <v>12812.85</v>
      </c>
      <c r="L121" s="9">
        <f t="shared" si="5"/>
        <v>1.0526768061643993E-3</v>
      </c>
    </row>
    <row r="122" spans="2:12" x14ac:dyDescent="0.35">
      <c r="B122">
        <v>120</v>
      </c>
      <c r="C122" t="s">
        <v>1082</v>
      </c>
      <c r="D122" t="s">
        <v>2103</v>
      </c>
      <c r="E122">
        <v>788</v>
      </c>
      <c r="F122">
        <v>20586</v>
      </c>
      <c r="G122">
        <v>18527400</v>
      </c>
      <c r="H122">
        <v>20586</v>
      </c>
      <c r="I122">
        <f t="shared" si="3"/>
        <v>1852.74</v>
      </c>
      <c r="J122">
        <f>VLOOKUP(C122,Sheet3!$C$3:$H$363,6,FALSE)</f>
        <v>41829.479999999996</v>
      </c>
      <c r="K122">
        <f t="shared" si="4"/>
        <v>43682.219999999994</v>
      </c>
      <c r="L122" s="9">
        <f t="shared" si="5"/>
        <v>3.9399818375958767E-3</v>
      </c>
    </row>
    <row r="123" spans="2:12" x14ac:dyDescent="0.35">
      <c r="B123">
        <v>121</v>
      </c>
      <c r="C123" t="s">
        <v>1631</v>
      </c>
      <c r="D123" t="s">
        <v>2104</v>
      </c>
      <c r="E123">
        <v>793</v>
      </c>
      <c r="F123">
        <v>13599</v>
      </c>
      <c r="G123">
        <v>12239100</v>
      </c>
      <c r="H123">
        <v>13599</v>
      </c>
      <c r="I123">
        <f t="shared" si="3"/>
        <v>1223.9099999999999</v>
      </c>
      <c r="J123">
        <f>VLOOKUP(C123,Sheet3!$C$3:$H$363,6,FALSE)</f>
        <v>7427.34</v>
      </c>
      <c r="K123">
        <f t="shared" si="4"/>
        <v>8651.25</v>
      </c>
      <c r="L123" s="9">
        <f t="shared" si="5"/>
        <v>1.3866912056348069E-2</v>
      </c>
    </row>
    <row r="124" spans="2:12" x14ac:dyDescent="0.35">
      <c r="B124">
        <v>122</v>
      </c>
      <c r="C124" t="s">
        <v>1108</v>
      </c>
      <c r="D124" t="s">
        <v>2105</v>
      </c>
      <c r="E124">
        <v>797</v>
      </c>
      <c r="F124">
        <v>346436</v>
      </c>
      <c r="G124">
        <v>311792400</v>
      </c>
      <c r="H124">
        <v>346436</v>
      </c>
      <c r="I124">
        <f t="shared" si="3"/>
        <v>31179.239999999998</v>
      </c>
      <c r="J124">
        <f>VLOOKUP(C124,Sheet3!$C$3:$H$363,6,FALSE)</f>
        <v>883893.05999999994</v>
      </c>
      <c r="K124">
        <f t="shared" si="4"/>
        <v>915072.29999999993</v>
      </c>
      <c r="L124" s="9">
        <f t="shared" si="5"/>
        <v>3.1515450980158137E-3</v>
      </c>
    </row>
    <row r="125" spans="2:12" x14ac:dyDescent="0.35">
      <c r="B125">
        <v>123</v>
      </c>
      <c r="C125" t="s">
        <v>1111</v>
      </c>
      <c r="D125" t="s">
        <v>2106</v>
      </c>
      <c r="E125">
        <v>800</v>
      </c>
      <c r="F125">
        <v>3449</v>
      </c>
      <c r="G125">
        <v>3104100</v>
      </c>
      <c r="H125">
        <v>3449</v>
      </c>
      <c r="I125">
        <f t="shared" si="3"/>
        <v>310.40999999999997</v>
      </c>
      <c r="J125">
        <f>VLOOKUP(C125,Sheet3!$C$3:$H$363,6,FALSE)</f>
        <v>21593.7</v>
      </c>
      <c r="K125">
        <f t="shared" si="4"/>
        <v>21904.11</v>
      </c>
      <c r="L125" s="9">
        <f t="shared" si="5"/>
        <v>1.2975168151664533E-3</v>
      </c>
    </row>
    <row r="126" spans="2:12" x14ac:dyDescent="0.35">
      <c r="B126">
        <v>124</v>
      </c>
      <c r="C126" t="s">
        <v>1632</v>
      </c>
      <c r="D126" t="s">
        <v>2107</v>
      </c>
      <c r="E126">
        <v>802</v>
      </c>
      <c r="F126">
        <v>132223</v>
      </c>
      <c r="G126">
        <v>119000700</v>
      </c>
      <c r="H126">
        <v>132223</v>
      </c>
      <c r="I126">
        <f t="shared" si="3"/>
        <v>11900.07</v>
      </c>
      <c r="J126">
        <f>VLOOKUP(C126,Sheet3!$C$3:$H$363,6,FALSE)</f>
        <v>741338.54999999993</v>
      </c>
      <c r="K126">
        <f t="shared" si="4"/>
        <v>753238.61999999988</v>
      </c>
      <c r="L126" s="9">
        <f t="shared" si="5"/>
        <v>1.4476969529329932E-3</v>
      </c>
    </row>
    <row r="127" spans="2:12" x14ac:dyDescent="0.35">
      <c r="B127">
        <v>125</v>
      </c>
      <c r="C127" t="s">
        <v>1114</v>
      </c>
      <c r="D127" t="s">
        <v>2108</v>
      </c>
      <c r="E127">
        <v>804</v>
      </c>
      <c r="F127">
        <v>131360</v>
      </c>
      <c r="G127">
        <v>118224000</v>
      </c>
      <c r="H127">
        <v>131360</v>
      </c>
      <c r="I127">
        <f t="shared" si="3"/>
        <v>11822.4</v>
      </c>
      <c r="J127">
        <f>VLOOKUP(C127,Sheet3!$C$3:$H$363,6,FALSE)</f>
        <v>56129.939999999995</v>
      </c>
      <c r="K127">
        <f t="shared" si="4"/>
        <v>67952.34</v>
      </c>
      <c r="L127" s="9">
        <f t="shared" si="5"/>
        <v>1.7376110643986642E-2</v>
      </c>
    </row>
    <row r="128" spans="2:12" x14ac:dyDescent="0.35">
      <c r="B128">
        <v>126</v>
      </c>
      <c r="C128" t="s">
        <v>979</v>
      </c>
      <c r="D128" t="s">
        <v>2009</v>
      </c>
      <c r="E128">
        <v>808</v>
      </c>
      <c r="F128">
        <v>36961</v>
      </c>
      <c r="G128">
        <v>33264900</v>
      </c>
      <c r="H128">
        <v>36961</v>
      </c>
      <c r="I128">
        <f t="shared" si="3"/>
        <v>3326.49</v>
      </c>
      <c r="J128">
        <f>VLOOKUP(C128,Sheet3!$C$3:$H$363,6,FALSE)</f>
        <v>651306.68999999994</v>
      </c>
      <c r="K128">
        <f t="shared" si="4"/>
        <v>654633.17999999993</v>
      </c>
      <c r="L128" s="9">
        <f t="shared" si="5"/>
        <v>4.6312826922387452E-4</v>
      </c>
    </row>
    <row r="129" spans="2:12" x14ac:dyDescent="0.35">
      <c r="B129">
        <v>127</v>
      </c>
      <c r="C129" t="s">
        <v>1118</v>
      </c>
      <c r="D129" t="s">
        <v>2109</v>
      </c>
      <c r="E129">
        <v>809</v>
      </c>
      <c r="F129">
        <v>116494</v>
      </c>
      <c r="G129">
        <v>104844600</v>
      </c>
      <c r="H129">
        <v>116494</v>
      </c>
      <c r="I129">
        <f t="shared" si="3"/>
        <v>10484.459999999999</v>
      </c>
      <c r="J129">
        <f>VLOOKUP(C129,Sheet3!$C$3:$H$363,6,FALSE)</f>
        <v>66326.31</v>
      </c>
      <c r="K129">
        <f t="shared" si="4"/>
        <v>76810.76999999999</v>
      </c>
      <c r="L129" s="9">
        <f t="shared" si="5"/>
        <v>1.3341655785720628E-2</v>
      </c>
    </row>
    <row r="130" spans="2:12" x14ac:dyDescent="0.35">
      <c r="B130">
        <v>128</v>
      </c>
      <c r="C130" t="s">
        <v>1124</v>
      </c>
      <c r="D130" t="s">
        <v>2110</v>
      </c>
      <c r="E130">
        <v>815</v>
      </c>
      <c r="F130">
        <v>11066</v>
      </c>
      <c r="G130">
        <v>9959400</v>
      </c>
      <c r="H130">
        <v>11066</v>
      </c>
      <c r="I130">
        <f t="shared" si="3"/>
        <v>995.93999999999994</v>
      </c>
      <c r="J130">
        <f>VLOOKUP(C130,Sheet3!$C$3:$H$363,6,FALSE)</f>
        <v>30623.039999999997</v>
      </c>
      <c r="K130">
        <f t="shared" si="4"/>
        <v>31618.979999999996</v>
      </c>
      <c r="L130" s="9">
        <f t="shared" si="5"/>
        <v>2.9095369436094179E-3</v>
      </c>
    </row>
    <row r="131" spans="2:12" x14ac:dyDescent="0.35">
      <c r="B131">
        <v>129</v>
      </c>
      <c r="C131" t="s">
        <v>1140</v>
      </c>
      <c r="D131" t="s">
        <v>2111</v>
      </c>
      <c r="E131">
        <v>832</v>
      </c>
      <c r="F131">
        <v>19223</v>
      </c>
      <c r="G131">
        <v>17300700</v>
      </c>
      <c r="H131">
        <v>19223</v>
      </c>
      <c r="I131">
        <f t="shared" si="3"/>
        <v>1730.07</v>
      </c>
      <c r="J131">
        <f>VLOOKUP(C131,Sheet3!$C$3:$H$363,6,FALSE)</f>
        <v>36671.040000000001</v>
      </c>
      <c r="K131">
        <f t="shared" si="4"/>
        <v>38401.11</v>
      </c>
      <c r="L131" s="9">
        <f t="shared" si="5"/>
        <v>4.1908202442500512E-3</v>
      </c>
    </row>
    <row r="132" spans="2:12" x14ac:dyDescent="0.35">
      <c r="B132">
        <v>130</v>
      </c>
      <c r="C132" t="s">
        <v>1144</v>
      </c>
      <c r="D132" t="s">
        <v>1974</v>
      </c>
      <c r="E132">
        <v>837</v>
      </c>
      <c r="F132">
        <v>1224</v>
      </c>
      <c r="G132">
        <v>1101600</v>
      </c>
      <c r="H132">
        <v>1224</v>
      </c>
      <c r="I132">
        <f t="shared" ref="I132:I195" si="6">+F132*0.09</f>
        <v>110.16</v>
      </c>
      <c r="J132">
        <f>VLOOKUP(C132,Sheet3!$C$3:$H$363,6,FALSE)</f>
        <v>2987.91</v>
      </c>
      <c r="K132">
        <f t="shared" ref="K132:K195" si="7">+J132+I132</f>
        <v>3098.0699999999997</v>
      </c>
      <c r="L132" s="9">
        <f t="shared" ref="L132:L195" si="8">(1/11)*LOG((K132/J132),EXP(1))</f>
        <v>3.2913809661018778E-3</v>
      </c>
    </row>
    <row r="133" spans="2:12" x14ac:dyDescent="0.35">
      <c r="B133">
        <v>131</v>
      </c>
      <c r="C133" t="s">
        <v>1633</v>
      </c>
      <c r="D133" t="s">
        <v>2112</v>
      </c>
      <c r="E133">
        <v>838</v>
      </c>
      <c r="F133">
        <v>242021</v>
      </c>
      <c r="G133">
        <v>217818900</v>
      </c>
      <c r="H133">
        <v>242021</v>
      </c>
      <c r="I133">
        <f t="shared" si="6"/>
        <v>21781.89</v>
      </c>
      <c r="J133">
        <f>VLOOKUP(C133,Sheet3!$C$3:$H$363,6,FALSE)</f>
        <v>679046.13</v>
      </c>
      <c r="K133">
        <f t="shared" si="7"/>
        <v>700828.02</v>
      </c>
      <c r="L133" s="9">
        <f t="shared" si="8"/>
        <v>2.8703143912968548E-3</v>
      </c>
    </row>
    <row r="134" spans="2:12" x14ac:dyDescent="0.35">
      <c r="B134">
        <v>132</v>
      </c>
      <c r="C134" t="s">
        <v>1147</v>
      </c>
      <c r="D134" t="s">
        <v>2113</v>
      </c>
      <c r="E134">
        <v>840</v>
      </c>
      <c r="F134">
        <v>2210</v>
      </c>
      <c r="G134">
        <v>1989000</v>
      </c>
      <c r="H134">
        <v>2210</v>
      </c>
      <c r="I134">
        <f t="shared" si="6"/>
        <v>198.9</v>
      </c>
      <c r="J134">
        <f>VLOOKUP(C134,Sheet3!$C$3:$H$363,6,FALSE)</f>
        <v>4293.2699999999995</v>
      </c>
      <c r="K134">
        <f t="shared" si="7"/>
        <v>4492.1699999999992</v>
      </c>
      <c r="L134" s="9">
        <f t="shared" si="8"/>
        <v>4.1170182610430631E-3</v>
      </c>
    </row>
    <row r="135" spans="2:12" x14ac:dyDescent="0.35">
      <c r="B135">
        <v>133</v>
      </c>
      <c r="C135" t="s">
        <v>1634</v>
      </c>
      <c r="D135" t="s">
        <v>2114</v>
      </c>
      <c r="E135">
        <v>844</v>
      </c>
      <c r="F135">
        <v>594833</v>
      </c>
      <c r="G135">
        <v>535349700</v>
      </c>
      <c r="H135">
        <v>594833</v>
      </c>
      <c r="I135">
        <f t="shared" si="6"/>
        <v>53534.97</v>
      </c>
      <c r="J135">
        <f>VLOOKUP(C135,Sheet3!$C$3:$H$363,6,FALSE)</f>
        <v>916771.5</v>
      </c>
      <c r="K135">
        <f t="shared" si="7"/>
        <v>970306.47</v>
      </c>
      <c r="L135" s="9">
        <f t="shared" si="8"/>
        <v>5.1594282690896097E-3</v>
      </c>
    </row>
    <row r="136" spans="2:12" x14ac:dyDescent="0.35">
      <c r="B136">
        <v>134</v>
      </c>
      <c r="C136" t="s">
        <v>1153</v>
      </c>
      <c r="D136" t="s">
        <v>2115</v>
      </c>
      <c r="E136">
        <v>847</v>
      </c>
      <c r="F136">
        <v>8396</v>
      </c>
      <c r="G136">
        <v>7556400</v>
      </c>
      <c r="H136">
        <v>8396</v>
      </c>
      <c r="I136">
        <f t="shared" si="6"/>
        <v>755.64</v>
      </c>
      <c r="J136">
        <f>VLOOKUP(C136,Sheet3!$C$3:$H$363,6,FALSE)</f>
        <v>1809132.1199999999</v>
      </c>
      <c r="K136">
        <f t="shared" si="7"/>
        <v>1809887.7599999998</v>
      </c>
      <c r="L136" s="9">
        <f t="shared" si="8"/>
        <v>3.7963066648194446E-5</v>
      </c>
    </row>
    <row r="137" spans="2:12" x14ac:dyDescent="0.35">
      <c r="B137">
        <v>135</v>
      </c>
      <c r="C137" t="s">
        <v>1156</v>
      </c>
      <c r="D137" t="s">
        <v>2116</v>
      </c>
      <c r="E137">
        <v>849</v>
      </c>
      <c r="F137">
        <v>9136</v>
      </c>
      <c r="G137">
        <v>8222400</v>
      </c>
      <c r="H137">
        <v>9136</v>
      </c>
      <c r="I137">
        <f t="shared" si="6"/>
        <v>822.24</v>
      </c>
      <c r="J137">
        <f>VLOOKUP(C137,Sheet3!$C$3:$H$363,6,FALSE)</f>
        <v>887164.55999999994</v>
      </c>
      <c r="K137">
        <f t="shared" si="7"/>
        <v>887986.79999999993</v>
      </c>
      <c r="L137" s="9">
        <f t="shared" si="8"/>
        <v>8.4217152338911732E-5</v>
      </c>
    </row>
    <row r="138" spans="2:12" x14ac:dyDescent="0.35">
      <c r="B138">
        <v>136</v>
      </c>
      <c r="C138" t="s">
        <v>1158</v>
      </c>
      <c r="D138" t="s">
        <v>2117</v>
      </c>
      <c r="E138">
        <v>850</v>
      </c>
      <c r="F138">
        <v>5421</v>
      </c>
      <c r="G138">
        <v>4878900</v>
      </c>
      <c r="H138">
        <v>5421</v>
      </c>
      <c r="I138">
        <f t="shared" si="6"/>
        <v>487.89</v>
      </c>
      <c r="J138">
        <f>VLOOKUP(C138,Sheet3!$C$3:$H$363,6,FALSE)</f>
        <v>40879.08</v>
      </c>
      <c r="K138">
        <f t="shared" si="7"/>
        <v>41366.97</v>
      </c>
      <c r="L138" s="9">
        <f t="shared" si="8"/>
        <v>1.078572323805177E-3</v>
      </c>
    </row>
    <row r="139" spans="2:12" x14ac:dyDescent="0.35">
      <c r="B139">
        <v>137</v>
      </c>
      <c r="C139" t="s">
        <v>1162</v>
      </c>
      <c r="D139" t="s">
        <v>2118</v>
      </c>
      <c r="E139">
        <v>853</v>
      </c>
      <c r="F139">
        <v>80743</v>
      </c>
      <c r="G139">
        <v>72668700</v>
      </c>
      <c r="H139">
        <v>80743</v>
      </c>
      <c r="I139">
        <f t="shared" si="6"/>
        <v>7266.87</v>
      </c>
      <c r="J139">
        <f>VLOOKUP(C139,Sheet3!$C$3:$H$363,6,FALSE)</f>
        <v>107963.01</v>
      </c>
      <c r="K139">
        <f t="shared" si="7"/>
        <v>115229.87999999999</v>
      </c>
      <c r="L139" s="9">
        <f t="shared" si="8"/>
        <v>5.9218564702011034E-3</v>
      </c>
    </row>
    <row r="140" spans="2:12" x14ac:dyDescent="0.35">
      <c r="B140">
        <v>138</v>
      </c>
      <c r="C140" t="s">
        <v>1165</v>
      </c>
      <c r="D140" t="s">
        <v>2119</v>
      </c>
      <c r="E140">
        <v>856</v>
      </c>
      <c r="F140">
        <v>2085</v>
      </c>
      <c r="G140">
        <v>1876500</v>
      </c>
      <c r="H140">
        <v>2085</v>
      </c>
      <c r="I140">
        <f t="shared" si="6"/>
        <v>187.65</v>
      </c>
      <c r="J140">
        <f>VLOOKUP(C140,Sheet3!$C$3:$H$363,6,FALSE)</f>
        <v>8685.36</v>
      </c>
      <c r="K140">
        <f t="shared" si="7"/>
        <v>8873.01</v>
      </c>
      <c r="L140" s="9">
        <f t="shared" si="8"/>
        <v>1.9432032050812236E-3</v>
      </c>
    </row>
    <row r="141" spans="2:12" x14ac:dyDescent="0.35">
      <c r="B141">
        <v>139</v>
      </c>
      <c r="C141" t="s">
        <v>1635</v>
      </c>
      <c r="D141" t="s">
        <v>2120</v>
      </c>
      <c r="E141">
        <v>857</v>
      </c>
      <c r="F141">
        <v>377730</v>
      </c>
      <c r="G141">
        <v>339957000</v>
      </c>
      <c r="H141">
        <v>377730</v>
      </c>
      <c r="I141">
        <f t="shared" si="6"/>
        <v>33995.699999999997</v>
      </c>
      <c r="J141">
        <f>VLOOKUP(C141,Sheet3!$C$3:$H$363,6,FALSE)</f>
        <v>101836.34999999999</v>
      </c>
      <c r="K141">
        <f t="shared" si="7"/>
        <v>135832.04999999999</v>
      </c>
      <c r="L141" s="9">
        <f t="shared" si="8"/>
        <v>2.6186553003883926E-2</v>
      </c>
    </row>
    <row r="142" spans="2:12" x14ac:dyDescent="0.35">
      <c r="B142">
        <v>140</v>
      </c>
      <c r="C142" t="s">
        <v>1176</v>
      </c>
      <c r="D142" t="s">
        <v>2121</v>
      </c>
      <c r="E142">
        <v>867</v>
      </c>
      <c r="F142">
        <v>465004</v>
      </c>
      <c r="G142">
        <v>418503600</v>
      </c>
      <c r="H142">
        <v>465004</v>
      </c>
      <c r="I142">
        <f t="shared" si="6"/>
        <v>41850.36</v>
      </c>
      <c r="J142">
        <f>VLOOKUP(C142,Sheet3!$C$3:$H$363,6,FALSE)</f>
        <v>202104.18</v>
      </c>
      <c r="K142">
        <f t="shared" si="7"/>
        <v>243954.53999999998</v>
      </c>
      <c r="L142" s="9">
        <f t="shared" si="8"/>
        <v>1.7108962675789312E-2</v>
      </c>
    </row>
    <row r="143" spans="2:12" x14ac:dyDescent="0.35">
      <c r="B143">
        <v>141</v>
      </c>
      <c r="C143" t="s">
        <v>1179</v>
      </c>
      <c r="D143" t="s">
        <v>2122</v>
      </c>
      <c r="E143">
        <v>869</v>
      </c>
      <c r="F143">
        <v>47748</v>
      </c>
      <c r="G143">
        <v>42973200</v>
      </c>
      <c r="H143">
        <v>47748</v>
      </c>
      <c r="I143">
        <f t="shared" si="6"/>
        <v>4297.32</v>
      </c>
      <c r="J143">
        <f>VLOOKUP(C143,Sheet3!$C$3:$H$363,6,FALSE)</f>
        <v>51129</v>
      </c>
      <c r="K143">
        <f t="shared" si="7"/>
        <v>55426.32</v>
      </c>
      <c r="L143" s="9">
        <f t="shared" si="8"/>
        <v>7.3366109340994518E-3</v>
      </c>
    </row>
    <row r="144" spans="2:12" x14ac:dyDescent="0.35">
      <c r="B144">
        <v>142</v>
      </c>
      <c r="C144" t="s">
        <v>1636</v>
      </c>
      <c r="D144" t="s">
        <v>2123</v>
      </c>
      <c r="E144">
        <v>889</v>
      </c>
      <c r="F144">
        <v>48280</v>
      </c>
      <c r="G144">
        <v>43452000</v>
      </c>
      <c r="H144">
        <v>48280</v>
      </c>
      <c r="I144">
        <f t="shared" si="6"/>
        <v>4345.2</v>
      </c>
      <c r="J144">
        <f>VLOOKUP(C144,Sheet3!$C$3:$H$363,6,FALSE)</f>
        <v>49716.27</v>
      </c>
      <c r="K144">
        <f t="shared" si="7"/>
        <v>54061.469999999994</v>
      </c>
      <c r="L144" s="9">
        <f t="shared" si="8"/>
        <v>7.6172262519776631E-3</v>
      </c>
    </row>
    <row r="145" spans="2:12" x14ac:dyDescent="0.35">
      <c r="B145">
        <v>143</v>
      </c>
      <c r="C145" t="s">
        <v>1637</v>
      </c>
      <c r="D145" t="s">
        <v>2124</v>
      </c>
      <c r="E145">
        <v>892</v>
      </c>
      <c r="F145">
        <v>3454</v>
      </c>
      <c r="G145">
        <v>3108600</v>
      </c>
      <c r="H145">
        <v>3454</v>
      </c>
      <c r="I145">
        <f t="shared" si="6"/>
        <v>310.86</v>
      </c>
      <c r="J145">
        <f>VLOOKUP(C145,Sheet3!$C$3:$H$363,6,FALSE)</f>
        <v>1718.55</v>
      </c>
      <c r="K145">
        <f t="shared" si="7"/>
        <v>2029.4099999999999</v>
      </c>
      <c r="L145" s="9">
        <f t="shared" si="8"/>
        <v>1.5114927126354077E-2</v>
      </c>
    </row>
    <row r="146" spans="2:12" x14ac:dyDescent="0.35">
      <c r="B146">
        <v>144</v>
      </c>
      <c r="C146" t="s">
        <v>1201</v>
      </c>
      <c r="D146" t="s">
        <v>2125</v>
      </c>
      <c r="E146">
        <v>894</v>
      </c>
      <c r="F146">
        <v>26573</v>
      </c>
      <c r="G146">
        <v>23915700</v>
      </c>
      <c r="H146">
        <v>26573</v>
      </c>
      <c r="I146">
        <f t="shared" si="6"/>
        <v>2391.5699999999997</v>
      </c>
      <c r="J146">
        <f>VLOOKUP(C146,Sheet3!$C$3:$H$363,6,FALSE)</f>
        <v>80791.92</v>
      </c>
      <c r="K146">
        <f t="shared" si="7"/>
        <v>83183.489999999991</v>
      </c>
      <c r="L146" s="9">
        <f t="shared" si="8"/>
        <v>2.6519936462836959E-3</v>
      </c>
    </row>
    <row r="147" spans="2:12" x14ac:dyDescent="0.35">
      <c r="B147">
        <v>145</v>
      </c>
      <c r="C147" t="s">
        <v>1203</v>
      </c>
      <c r="D147" t="s">
        <v>2126</v>
      </c>
      <c r="E147">
        <v>896</v>
      </c>
      <c r="F147">
        <v>1892</v>
      </c>
      <c r="G147">
        <v>1702800</v>
      </c>
      <c r="H147">
        <v>1892</v>
      </c>
      <c r="I147">
        <f t="shared" si="6"/>
        <v>170.28</v>
      </c>
      <c r="J147">
        <f>VLOOKUP(C147,Sheet3!$C$3:$H$363,6,FALSE)</f>
        <v>12349.98</v>
      </c>
      <c r="K147">
        <f t="shared" si="7"/>
        <v>12520.26</v>
      </c>
      <c r="L147" s="9">
        <f t="shared" si="8"/>
        <v>1.2448807809102148E-3</v>
      </c>
    </row>
    <row r="148" spans="2:12" x14ac:dyDescent="0.35">
      <c r="B148">
        <v>146</v>
      </c>
      <c r="C148" t="s">
        <v>1638</v>
      </c>
      <c r="D148" t="s">
        <v>2127</v>
      </c>
      <c r="E148">
        <v>904</v>
      </c>
      <c r="F148">
        <v>11233</v>
      </c>
      <c r="G148">
        <v>10109700</v>
      </c>
      <c r="H148">
        <v>11233</v>
      </c>
      <c r="I148">
        <f t="shared" si="6"/>
        <v>1010.9699999999999</v>
      </c>
      <c r="J148">
        <f>VLOOKUP(C148,Sheet3!$C$3:$H$363,6,FALSE)</f>
        <v>7517.5199999999995</v>
      </c>
      <c r="K148">
        <f t="shared" si="7"/>
        <v>8528.49</v>
      </c>
      <c r="L148" s="9">
        <f t="shared" si="8"/>
        <v>1.1470547929366597E-2</v>
      </c>
    </row>
    <row r="149" spans="2:12" x14ac:dyDescent="0.35">
      <c r="B149">
        <v>147</v>
      </c>
      <c r="C149" t="s">
        <v>1639</v>
      </c>
      <c r="D149" t="s">
        <v>2128</v>
      </c>
      <c r="E149">
        <v>906</v>
      </c>
      <c r="F149">
        <v>18580</v>
      </c>
      <c r="G149">
        <v>16722000</v>
      </c>
      <c r="H149">
        <v>18580</v>
      </c>
      <c r="I149">
        <f t="shared" si="6"/>
        <v>1672.2</v>
      </c>
      <c r="J149">
        <f>VLOOKUP(C149,Sheet3!$C$3:$H$363,6,FALSE)</f>
        <v>13160.699999999999</v>
      </c>
      <c r="K149">
        <f t="shared" si="7"/>
        <v>14832.9</v>
      </c>
      <c r="L149" s="9">
        <f t="shared" si="8"/>
        <v>1.0873870056572808E-2</v>
      </c>
    </row>
    <row r="150" spans="2:12" x14ac:dyDescent="0.35">
      <c r="B150">
        <v>148</v>
      </c>
      <c r="C150" t="s">
        <v>1177</v>
      </c>
      <c r="D150" t="s">
        <v>2129</v>
      </c>
      <c r="E150">
        <v>911</v>
      </c>
      <c r="F150">
        <v>392847</v>
      </c>
      <c r="G150">
        <v>353562300</v>
      </c>
      <c r="H150">
        <v>392847</v>
      </c>
      <c r="I150">
        <f t="shared" si="6"/>
        <v>35356.229999999996</v>
      </c>
      <c r="J150">
        <f>VLOOKUP(C150,Sheet3!$C$3:$H$363,6,FALSE)</f>
        <v>130652.81999999999</v>
      </c>
      <c r="K150">
        <f t="shared" si="7"/>
        <v>166009.04999999999</v>
      </c>
      <c r="L150" s="9">
        <f t="shared" si="8"/>
        <v>2.1772611711211892E-2</v>
      </c>
    </row>
    <row r="151" spans="2:12" x14ac:dyDescent="0.35">
      <c r="B151">
        <v>149</v>
      </c>
      <c r="C151" t="s">
        <v>1232</v>
      </c>
      <c r="D151" t="s">
        <v>1926</v>
      </c>
      <c r="E151">
        <v>928</v>
      </c>
      <c r="F151">
        <v>2001</v>
      </c>
      <c r="G151">
        <v>1800900</v>
      </c>
      <c r="H151">
        <v>2001</v>
      </c>
      <c r="I151">
        <f t="shared" si="6"/>
        <v>180.09</v>
      </c>
      <c r="J151">
        <f>VLOOKUP(C151,Sheet3!$C$3:$H$363,6,FALSE)</f>
        <v>5933.07</v>
      </c>
      <c r="K151">
        <f t="shared" si="7"/>
        <v>6113.16</v>
      </c>
      <c r="L151" s="9">
        <f t="shared" si="8"/>
        <v>2.7183671645123605E-3</v>
      </c>
    </row>
    <row r="152" spans="2:12" x14ac:dyDescent="0.35">
      <c r="B152">
        <v>150</v>
      </c>
      <c r="C152" t="s">
        <v>1221</v>
      </c>
      <c r="D152" t="s">
        <v>2130</v>
      </c>
      <c r="E152">
        <v>936</v>
      </c>
      <c r="F152">
        <v>57</v>
      </c>
      <c r="G152">
        <v>51300</v>
      </c>
      <c r="H152">
        <v>57</v>
      </c>
      <c r="I152">
        <f t="shared" si="6"/>
        <v>5.13</v>
      </c>
      <c r="J152">
        <f>VLOOKUP(C152,Sheet3!$C$3:$H$363,6,FALSE)</f>
        <v>9828.5399999999991</v>
      </c>
      <c r="K152">
        <f t="shared" si="7"/>
        <v>9833.6699999999983</v>
      </c>
      <c r="L152" s="9">
        <f t="shared" si="8"/>
        <v>4.7437561387620499E-5</v>
      </c>
    </row>
    <row r="153" spans="2:12" x14ac:dyDescent="0.35">
      <c r="B153">
        <v>151</v>
      </c>
      <c r="C153" t="s">
        <v>1640</v>
      </c>
      <c r="D153" t="s">
        <v>2131</v>
      </c>
      <c r="E153">
        <v>938</v>
      </c>
      <c r="F153">
        <v>345938</v>
      </c>
      <c r="G153">
        <v>311344200</v>
      </c>
      <c r="H153">
        <v>345938</v>
      </c>
      <c r="I153">
        <f t="shared" si="6"/>
        <v>31134.42</v>
      </c>
      <c r="J153">
        <f>VLOOKUP(C153,Sheet3!$C$3:$H$363,6,FALSE)</f>
        <v>83200.77</v>
      </c>
      <c r="K153">
        <f t="shared" si="7"/>
        <v>114335.19</v>
      </c>
      <c r="L153" s="9">
        <f t="shared" si="8"/>
        <v>2.8897981349182152E-2</v>
      </c>
    </row>
    <row r="154" spans="2:12" x14ac:dyDescent="0.35">
      <c r="B154">
        <v>152</v>
      </c>
      <c r="C154" t="s">
        <v>1641</v>
      </c>
      <c r="D154" t="s">
        <v>2132</v>
      </c>
      <c r="E154">
        <v>941</v>
      </c>
      <c r="F154">
        <v>197811</v>
      </c>
      <c r="G154">
        <v>178029900</v>
      </c>
      <c r="H154">
        <v>197811</v>
      </c>
      <c r="I154">
        <f t="shared" si="6"/>
        <v>17802.989999999998</v>
      </c>
      <c r="J154">
        <f>VLOOKUP(C154,Sheet3!$C$3:$H$363,6,FALSE)</f>
        <v>587361.41999999993</v>
      </c>
      <c r="K154">
        <f t="shared" si="7"/>
        <v>605164.40999999992</v>
      </c>
      <c r="L154" s="9">
        <f t="shared" si="8"/>
        <v>2.7145305305514471E-3</v>
      </c>
    </row>
    <row r="155" spans="2:12" x14ac:dyDescent="0.35">
      <c r="B155">
        <v>153</v>
      </c>
      <c r="C155" t="s">
        <v>1642</v>
      </c>
      <c r="D155" t="s">
        <v>2133</v>
      </c>
      <c r="E155">
        <v>954</v>
      </c>
      <c r="F155">
        <v>133175</v>
      </c>
      <c r="G155">
        <v>119857500</v>
      </c>
      <c r="H155">
        <v>133175</v>
      </c>
      <c r="I155">
        <f t="shared" si="6"/>
        <v>11985.75</v>
      </c>
      <c r="J155">
        <f>VLOOKUP(C155,Sheet3!$C$3:$H$363,6,FALSE)</f>
        <v>39575.79</v>
      </c>
      <c r="K155">
        <f t="shared" si="7"/>
        <v>51561.54</v>
      </c>
      <c r="L155" s="9">
        <f t="shared" si="8"/>
        <v>2.4050770734058334E-2</v>
      </c>
    </row>
    <row r="156" spans="2:12" x14ac:dyDescent="0.35">
      <c r="B156">
        <v>154</v>
      </c>
      <c r="C156" t="s">
        <v>1643</v>
      </c>
      <c r="D156" t="s">
        <v>2134</v>
      </c>
      <c r="E156">
        <v>961</v>
      </c>
      <c r="F156">
        <v>575233</v>
      </c>
      <c r="G156">
        <v>517709700</v>
      </c>
      <c r="H156">
        <v>575233</v>
      </c>
      <c r="I156">
        <f t="shared" si="6"/>
        <v>51770.97</v>
      </c>
      <c r="J156">
        <f>VLOOKUP(C156,Sheet3!$C$3:$H$363,6,FALSE)</f>
        <v>132995.88</v>
      </c>
      <c r="K156">
        <f t="shared" si="7"/>
        <v>184766.85</v>
      </c>
      <c r="L156" s="9">
        <f t="shared" si="8"/>
        <v>2.9888782700117383E-2</v>
      </c>
    </row>
    <row r="157" spans="2:12" x14ac:dyDescent="0.35">
      <c r="B157">
        <v>155</v>
      </c>
      <c r="C157" t="s">
        <v>1644</v>
      </c>
      <c r="D157" t="s">
        <v>2135</v>
      </c>
      <c r="E157">
        <v>963</v>
      </c>
      <c r="F157">
        <v>364556</v>
      </c>
      <c r="G157">
        <v>328100400</v>
      </c>
      <c r="H157">
        <v>364556</v>
      </c>
      <c r="I157">
        <f t="shared" si="6"/>
        <v>32810.04</v>
      </c>
      <c r="J157">
        <f>VLOOKUP(C157,Sheet3!$C$3:$H$363,6,FALSE)</f>
        <v>352946.97</v>
      </c>
      <c r="K157">
        <f t="shared" si="7"/>
        <v>385757.00999999995</v>
      </c>
      <c r="L157" s="9">
        <f t="shared" si="8"/>
        <v>8.0808949500316592E-3</v>
      </c>
    </row>
    <row r="158" spans="2:12" x14ac:dyDescent="0.35">
      <c r="B158">
        <v>156</v>
      </c>
      <c r="C158" t="s">
        <v>1262</v>
      </c>
      <c r="D158" t="s">
        <v>2136</v>
      </c>
      <c r="E158">
        <v>965</v>
      </c>
      <c r="F158">
        <v>152232</v>
      </c>
      <c r="G158">
        <v>137008800</v>
      </c>
      <c r="H158">
        <v>152232</v>
      </c>
      <c r="I158">
        <f t="shared" si="6"/>
        <v>13700.88</v>
      </c>
      <c r="J158">
        <f>VLOOKUP(C158,Sheet3!$C$3:$H$363,6,FALSE)</f>
        <v>235918.97999999998</v>
      </c>
      <c r="K158">
        <f t="shared" si="7"/>
        <v>249619.86</v>
      </c>
      <c r="L158" s="9">
        <f t="shared" si="8"/>
        <v>5.131887239951961E-3</v>
      </c>
    </row>
    <row r="159" spans="2:12" x14ac:dyDescent="0.35">
      <c r="B159">
        <v>157</v>
      </c>
      <c r="C159" t="s">
        <v>1645</v>
      </c>
      <c r="D159" t="s">
        <v>2137</v>
      </c>
      <c r="E159">
        <v>966</v>
      </c>
      <c r="F159">
        <v>28129</v>
      </c>
      <c r="G159">
        <v>25316100</v>
      </c>
      <c r="H159">
        <v>28129</v>
      </c>
      <c r="I159">
        <f t="shared" si="6"/>
        <v>2531.61</v>
      </c>
      <c r="J159">
        <f>VLOOKUP(C159,Sheet3!$C$3:$H$363,6,FALSE)</f>
        <v>22766.579999999998</v>
      </c>
      <c r="K159">
        <f t="shared" si="7"/>
        <v>25298.19</v>
      </c>
      <c r="L159" s="9">
        <f t="shared" si="8"/>
        <v>9.5853800459897009E-3</v>
      </c>
    </row>
    <row r="160" spans="2:12" x14ac:dyDescent="0.35">
      <c r="B160">
        <v>158</v>
      </c>
      <c r="C160" t="s">
        <v>1269</v>
      </c>
      <c r="D160" t="s">
        <v>2138</v>
      </c>
      <c r="E160">
        <v>972</v>
      </c>
      <c r="F160">
        <v>301682</v>
      </c>
      <c r="G160">
        <v>271513800</v>
      </c>
      <c r="H160">
        <v>301682</v>
      </c>
      <c r="I160">
        <f t="shared" si="6"/>
        <v>27151.379999999997</v>
      </c>
      <c r="J160">
        <f>VLOOKUP(C160,Sheet3!$C$3:$H$363,6,FALSE)</f>
        <v>1289327.31</v>
      </c>
      <c r="K160">
        <f t="shared" si="7"/>
        <v>1316478.69</v>
      </c>
      <c r="L160" s="9">
        <f t="shared" si="8"/>
        <v>1.8945359742763054E-3</v>
      </c>
    </row>
    <row r="161" spans="2:12" x14ac:dyDescent="0.35">
      <c r="B161">
        <v>159</v>
      </c>
      <c r="C161" t="s">
        <v>1646</v>
      </c>
      <c r="D161" t="s">
        <v>2139</v>
      </c>
      <c r="E161">
        <v>975</v>
      </c>
      <c r="F161">
        <v>109309</v>
      </c>
      <c r="G161">
        <v>98378100</v>
      </c>
      <c r="H161">
        <v>109309</v>
      </c>
      <c r="I161">
        <f t="shared" si="6"/>
        <v>9837.81</v>
      </c>
      <c r="J161">
        <f>VLOOKUP(C161,Sheet3!$C$3:$H$363,6,FALSE)</f>
        <v>207861.93</v>
      </c>
      <c r="K161">
        <f t="shared" si="7"/>
        <v>217699.74</v>
      </c>
      <c r="L161" s="9">
        <f t="shared" si="8"/>
        <v>4.2038829747993983E-3</v>
      </c>
    </row>
    <row r="162" spans="2:12" x14ac:dyDescent="0.35">
      <c r="B162">
        <v>160</v>
      </c>
      <c r="C162" t="s">
        <v>1647</v>
      </c>
      <c r="D162" t="s">
        <v>1841</v>
      </c>
      <c r="E162">
        <v>977</v>
      </c>
      <c r="F162">
        <v>64937</v>
      </c>
      <c r="G162">
        <v>58443300</v>
      </c>
      <c r="H162">
        <v>64937</v>
      </c>
      <c r="I162">
        <f t="shared" si="6"/>
        <v>5844.33</v>
      </c>
      <c r="J162">
        <f>VLOOKUP(C162,Sheet3!$C$3:$H$363,6,FALSE)</f>
        <v>47586.15</v>
      </c>
      <c r="K162">
        <f t="shared" si="7"/>
        <v>53430.48</v>
      </c>
      <c r="L162" s="9">
        <f t="shared" si="8"/>
        <v>1.0530874284950182E-2</v>
      </c>
    </row>
    <row r="163" spans="2:12" x14ac:dyDescent="0.35">
      <c r="B163">
        <v>161</v>
      </c>
      <c r="C163" t="s">
        <v>1277</v>
      </c>
      <c r="D163" t="s">
        <v>1842</v>
      </c>
      <c r="E163">
        <v>982</v>
      </c>
      <c r="F163">
        <v>10880</v>
      </c>
      <c r="G163">
        <v>9792000</v>
      </c>
      <c r="H163">
        <v>10880</v>
      </c>
      <c r="I163">
        <f t="shared" si="6"/>
        <v>979.19999999999993</v>
      </c>
      <c r="J163">
        <f>VLOOKUP(C163,Sheet3!$C$3:$H$363,6,FALSE)</f>
        <v>56734.29</v>
      </c>
      <c r="K163">
        <f t="shared" si="7"/>
        <v>57713.49</v>
      </c>
      <c r="L163" s="9">
        <f t="shared" si="8"/>
        <v>1.5556501671271266E-3</v>
      </c>
    </row>
    <row r="164" spans="2:12" x14ac:dyDescent="0.35">
      <c r="B164">
        <v>162</v>
      </c>
      <c r="C164" t="s">
        <v>1648</v>
      </c>
      <c r="D164" t="s">
        <v>2140</v>
      </c>
      <c r="E164">
        <v>983</v>
      </c>
      <c r="F164">
        <v>144927</v>
      </c>
      <c r="G164">
        <v>130434300</v>
      </c>
      <c r="H164">
        <v>144927</v>
      </c>
      <c r="I164">
        <f t="shared" si="6"/>
        <v>13043.43</v>
      </c>
      <c r="J164">
        <f>VLOOKUP(C164,Sheet3!$C$3:$H$363,6,FALSE)</f>
        <v>22914.809999999998</v>
      </c>
      <c r="K164">
        <f t="shared" si="7"/>
        <v>35958.239999999998</v>
      </c>
      <c r="L164" s="9">
        <f t="shared" si="8"/>
        <v>4.0961348974614155E-2</v>
      </c>
    </row>
    <row r="165" spans="2:12" x14ac:dyDescent="0.35">
      <c r="B165">
        <v>163</v>
      </c>
      <c r="C165" t="s">
        <v>1649</v>
      </c>
      <c r="D165" t="s">
        <v>2141</v>
      </c>
      <c r="E165">
        <v>984</v>
      </c>
      <c r="F165">
        <v>413342</v>
      </c>
      <c r="G165">
        <v>372007800</v>
      </c>
      <c r="H165">
        <v>413342</v>
      </c>
      <c r="I165">
        <f t="shared" si="6"/>
        <v>37200.78</v>
      </c>
      <c r="J165">
        <f>VLOOKUP(C165,Sheet3!$C$3:$H$363,6,FALSE)</f>
        <v>120722.12999999999</v>
      </c>
      <c r="K165">
        <f t="shared" si="7"/>
        <v>157922.90999999997</v>
      </c>
      <c r="L165" s="9">
        <f t="shared" si="8"/>
        <v>2.4419594920721877E-2</v>
      </c>
    </row>
    <row r="166" spans="2:12" x14ac:dyDescent="0.35">
      <c r="B166">
        <v>164</v>
      </c>
      <c r="C166" t="s">
        <v>1285</v>
      </c>
      <c r="D166" t="s">
        <v>1843</v>
      </c>
      <c r="E166">
        <v>991</v>
      </c>
      <c r="F166">
        <v>57924</v>
      </c>
      <c r="G166">
        <v>52131600</v>
      </c>
      <c r="H166">
        <v>57924</v>
      </c>
      <c r="I166">
        <f t="shared" si="6"/>
        <v>5213.16</v>
      </c>
      <c r="J166">
        <f>VLOOKUP(C166,Sheet3!$C$3:$H$363,6,FALSE)</f>
        <v>31551.21</v>
      </c>
      <c r="K166">
        <f t="shared" si="7"/>
        <v>36764.369999999995</v>
      </c>
      <c r="L166" s="9">
        <f t="shared" si="8"/>
        <v>1.3901566324012555E-2</v>
      </c>
    </row>
    <row r="167" spans="2:12" x14ac:dyDescent="0.35">
      <c r="B167">
        <v>165</v>
      </c>
      <c r="C167" t="s">
        <v>1650</v>
      </c>
      <c r="D167" t="s">
        <v>2142</v>
      </c>
      <c r="E167">
        <v>1004</v>
      </c>
      <c r="F167">
        <v>15445</v>
      </c>
      <c r="G167">
        <v>13900500</v>
      </c>
      <c r="H167">
        <v>15445</v>
      </c>
      <c r="I167">
        <f t="shared" si="6"/>
        <v>1390.05</v>
      </c>
      <c r="J167">
        <f>VLOOKUP(C167,Sheet3!$C$3:$H$363,6,FALSE)</f>
        <v>11225.699999999999</v>
      </c>
      <c r="K167">
        <f t="shared" si="7"/>
        <v>12615.749999999998</v>
      </c>
      <c r="L167" s="9">
        <f t="shared" si="8"/>
        <v>1.0612749170192583E-2</v>
      </c>
    </row>
    <row r="168" spans="2:12" x14ac:dyDescent="0.35">
      <c r="B168">
        <v>166</v>
      </c>
      <c r="C168" t="s">
        <v>1278</v>
      </c>
      <c r="D168" t="s">
        <v>1840</v>
      </c>
      <c r="E168">
        <v>1008</v>
      </c>
      <c r="F168">
        <v>46953</v>
      </c>
      <c r="G168">
        <v>42257700</v>
      </c>
      <c r="H168">
        <v>46953</v>
      </c>
      <c r="I168">
        <f t="shared" si="6"/>
        <v>4225.7699999999995</v>
      </c>
      <c r="J168">
        <f>VLOOKUP(C168,Sheet3!$C$3:$H$363,6,FALSE)</f>
        <v>49946.49</v>
      </c>
      <c r="K168">
        <f t="shared" si="7"/>
        <v>54172.259999999995</v>
      </c>
      <c r="L168" s="9">
        <f t="shared" si="8"/>
        <v>7.3833397230742776E-3</v>
      </c>
    </row>
    <row r="169" spans="2:12" x14ac:dyDescent="0.35">
      <c r="B169">
        <v>167</v>
      </c>
      <c r="C169" t="s">
        <v>1298</v>
      </c>
      <c r="D169" t="s">
        <v>1948</v>
      </c>
      <c r="E169">
        <v>1010</v>
      </c>
      <c r="F169">
        <v>74603</v>
      </c>
      <c r="G169">
        <v>67142700</v>
      </c>
      <c r="H169">
        <v>74603</v>
      </c>
      <c r="I169">
        <f t="shared" si="6"/>
        <v>6714.2699999999995</v>
      </c>
      <c r="J169">
        <f>VLOOKUP(C169,Sheet3!$C$3:$H$363,6,FALSE)</f>
        <v>27091.71</v>
      </c>
      <c r="K169">
        <f t="shared" si="7"/>
        <v>33805.979999999996</v>
      </c>
      <c r="L169" s="9">
        <f t="shared" si="8"/>
        <v>2.0128175717130041E-2</v>
      </c>
    </row>
    <row r="170" spans="2:12" x14ac:dyDescent="0.35">
      <c r="B170">
        <v>168</v>
      </c>
      <c r="C170" t="s">
        <v>1299</v>
      </c>
      <c r="D170" t="s">
        <v>2143</v>
      </c>
      <c r="E170">
        <v>1011</v>
      </c>
      <c r="F170">
        <v>2986</v>
      </c>
      <c r="G170">
        <v>2687400</v>
      </c>
      <c r="H170">
        <v>2986</v>
      </c>
      <c r="I170">
        <f t="shared" si="6"/>
        <v>268.74</v>
      </c>
      <c r="J170">
        <f>VLOOKUP(C170,Sheet3!$C$3:$H$363,6,FALSE)</f>
        <v>65678.58</v>
      </c>
      <c r="K170">
        <f t="shared" si="7"/>
        <v>65947.320000000007</v>
      </c>
      <c r="L170" s="9">
        <f t="shared" si="8"/>
        <v>3.7121786879190519E-4</v>
      </c>
    </row>
    <row r="171" spans="2:12" x14ac:dyDescent="0.35">
      <c r="B171">
        <v>169</v>
      </c>
      <c r="C171" t="s">
        <v>1651</v>
      </c>
      <c r="D171" t="s">
        <v>2144</v>
      </c>
      <c r="E171">
        <v>1017</v>
      </c>
      <c r="F171">
        <v>403428</v>
      </c>
      <c r="G171">
        <v>363085200</v>
      </c>
      <c r="H171">
        <v>403428</v>
      </c>
      <c r="I171">
        <f t="shared" si="6"/>
        <v>36308.519999999997</v>
      </c>
      <c r="J171">
        <f>VLOOKUP(C171,Sheet3!$C$3:$H$363,6,FALSE)</f>
        <v>128893.40999999999</v>
      </c>
      <c r="K171">
        <f t="shared" si="7"/>
        <v>165201.93</v>
      </c>
      <c r="L171" s="9">
        <f t="shared" si="8"/>
        <v>2.256206909928702E-2</v>
      </c>
    </row>
    <row r="172" spans="2:12" x14ac:dyDescent="0.35">
      <c r="B172">
        <v>170</v>
      </c>
      <c r="C172" t="s">
        <v>1326</v>
      </c>
      <c r="D172" t="s">
        <v>1844</v>
      </c>
      <c r="E172">
        <v>1037</v>
      </c>
      <c r="F172">
        <v>92599</v>
      </c>
      <c r="G172">
        <v>83339100</v>
      </c>
      <c r="H172">
        <v>92599</v>
      </c>
      <c r="I172">
        <f t="shared" si="6"/>
        <v>8333.91</v>
      </c>
      <c r="J172">
        <f>VLOOKUP(C172,Sheet3!$C$3:$H$363,6,FALSE)</f>
        <v>167733.09</v>
      </c>
      <c r="K172">
        <f t="shared" si="7"/>
        <v>176067</v>
      </c>
      <c r="L172" s="9">
        <f t="shared" si="8"/>
        <v>4.4082398557951756E-3</v>
      </c>
    </row>
    <row r="173" spans="2:12" x14ac:dyDescent="0.35">
      <c r="B173">
        <v>171</v>
      </c>
      <c r="C173" t="s">
        <v>1652</v>
      </c>
      <c r="D173" t="s">
        <v>1846</v>
      </c>
      <c r="E173">
        <v>1048</v>
      </c>
      <c r="F173">
        <v>70874</v>
      </c>
      <c r="G173">
        <v>63786600</v>
      </c>
      <c r="H173">
        <v>70874</v>
      </c>
      <c r="I173">
        <f t="shared" si="6"/>
        <v>6378.66</v>
      </c>
      <c r="J173">
        <f>VLOOKUP(C173,Sheet3!$C$3:$H$363,6,FALSE)</f>
        <v>194190.12</v>
      </c>
      <c r="K173">
        <f t="shared" si="7"/>
        <v>200568.78</v>
      </c>
      <c r="L173" s="9">
        <f t="shared" si="8"/>
        <v>2.9381410125655563E-3</v>
      </c>
    </row>
    <row r="174" spans="2:12" x14ac:dyDescent="0.35">
      <c r="B174">
        <v>172</v>
      </c>
      <c r="C174" t="s">
        <v>1653</v>
      </c>
      <c r="D174" t="s">
        <v>1848</v>
      </c>
      <c r="E174">
        <v>1056</v>
      </c>
      <c r="F174">
        <v>115117</v>
      </c>
      <c r="G174">
        <v>103605300</v>
      </c>
      <c r="H174">
        <v>115117</v>
      </c>
      <c r="I174">
        <f t="shared" si="6"/>
        <v>10360.529999999999</v>
      </c>
      <c r="J174">
        <f>VLOOKUP(C174,Sheet3!$C$3:$H$363,6,FALSE)</f>
        <v>143148.24</v>
      </c>
      <c r="K174">
        <f t="shared" si="7"/>
        <v>153508.76999999999</v>
      </c>
      <c r="L174" s="9">
        <f t="shared" si="8"/>
        <v>6.3524511157098005E-3</v>
      </c>
    </row>
    <row r="175" spans="2:12" x14ac:dyDescent="0.35">
      <c r="B175">
        <v>173</v>
      </c>
      <c r="C175" t="s">
        <v>1209</v>
      </c>
      <c r="D175" t="s">
        <v>1973</v>
      </c>
      <c r="E175">
        <v>1072</v>
      </c>
      <c r="F175">
        <v>76</v>
      </c>
      <c r="G175">
        <v>68400</v>
      </c>
      <c r="H175">
        <v>76</v>
      </c>
      <c r="I175">
        <f t="shared" si="6"/>
        <v>6.84</v>
      </c>
      <c r="J175">
        <f>VLOOKUP(C175,Sheet3!$C$3:$H$363,6,FALSE)</f>
        <v>715.68</v>
      </c>
      <c r="K175">
        <f t="shared" si="7"/>
        <v>722.52</v>
      </c>
      <c r="L175" s="9">
        <f t="shared" si="8"/>
        <v>8.647237799835301E-4</v>
      </c>
    </row>
    <row r="176" spans="2:12" x14ac:dyDescent="0.35">
      <c r="B176">
        <v>174</v>
      </c>
      <c r="C176" t="s">
        <v>1361</v>
      </c>
      <c r="D176" t="s">
        <v>2145</v>
      </c>
      <c r="E176">
        <v>1074</v>
      </c>
      <c r="F176">
        <v>283128</v>
      </c>
      <c r="G176">
        <v>254815200</v>
      </c>
      <c r="H176">
        <v>283128</v>
      </c>
      <c r="I176">
        <f t="shared" si="6"/>
        <v>25481.52</v>
      </c>
      <c r="J176">
        <f>VLOOKUP(C176,Sheet3!$C$3:$H$363,6,FALSE)</f>
        <v>1024391.88</v>
      </c>
      <c r="K176">
        <f t="shared" si="7"/>
        <v>1049873.3999999999</v>
      </c>
      <c r="L176" s="9">
        <f t="shared" si="8"/>
        <v>2.2336760682635614E-3</v>
      </c>
    </row>
    <row r="177" spans="2:12" x14ac:dyDescent="0.35">
      <c r="B177">
        <v>175</v>
      </c>
      <c r="C177" t="s">
        <v>1654</v>
      </c>
      <c r="D177" t="s">
        <v>1850</v>
      </c>
      <c r="E177">
        <v>1080</v>
      </c>
      <c r="F177">
        <v>233082</v>
      </c>
      <c r="G177">
        <v>209773800</v>
      </c>
      <c r="H177">
        <v>233082</v>
      </c>
      <c r="I177">
        <f t="shared" si="6"/>
        <v>20977.38</v>
      </c>
      <c r="J177">
        <f>VLOOKUP(C177,Sheet3!$C$3:$H$363,6,FALSE)</f>
        <v>532168.47</v>
      </c>
      <c r="K177">
        <f t="shared" si="7"/>
        <v>553145.85</v>
      </c>
      <c r="L177" s="9">
        <f t="shared" si="8"/>
        <v>3.5146907112116026E-3</v>
      </c>
    </row>
    <row r="178" spans="2:12" x14ac:dyDescent="0.35">
      <c r="B178">
        <v>176</v>
      </c>
      <c r="C178" t="s">
        <v>1367</v>
      </c>
      <c r="D178" t="s">
        <v>1917</v>
      </c>
      <c r="E178">
        <v>1083</v>
      </c>
      <c r="F178">
        <v>819</v>
      </c>
      <c r="G178">
        <v>737100</v>
      </c>
      <c r="H178">
        <v>819</v>
      </c>
      <c r="I178">
        <f t="shared" si="6"/>
        <v>73.709999999999994</v>
      </c>
      <c r="J178">
        <f>VLOOKUP(C178,Sheet3!$C$3:$H$363,6,FALSE)</f>
        <v>2625.48</v>
      </c>
      <c r="K178">
        <f t="shared" si="7"/>
        <v>2699.19</v>
      </c>
      <c r="L178" s="9">
        <f t="shared" si="8"/>
        <v>2.517090139196976E-3</v>
      </c>
    </row>
    <row r="179" spans="2:12" x14ac:dyDescent="0.35">
      <c r="B179">
        <v>177</v>
      </c>
      <c r="C179" t="s">
        <v>1655</v>
      </c>
      <c r="D179" t="s">
        <v>1851</v>
      </c>
      <c r="E179">
        <v>1086</v>
      </c>
      <c r="F179">
        <v>171455</v>
      </c>
      <c r="G179">
        <v>154309500</v>
      </c>
      <c r="H179">
        <v>171455</v>
      </c>
      <c r="I179">
        <f t="shared" si="6"/>
        <v>15430.949999999999</v>
      </c>
      <c r="J179">
        <f>VLOOKUP(C179,Sheet3!$C$3:$H$363,6,FALSE)</f>
        <v>990043.55999999994</v>
      </c>
      <c r="K179">
        <f t="shared" si="7"/>
        <v>1005474.5099999999</v>
      </c>
      <c r="L179" s="9">
        <f t="shared" si="8"/>
        <v>1.4059923780778752E-3</v>
      </c>
    </row>
    <row r="180" spans="2:12" x14ac:dyDescent="0.35">
      <c r="B180">
        <v>178</v>
      </c>
      <c r="C180" t="s">
        <v>1656</v>
      </c>
      <c r="D180" t="s">
        <v>1852</v>
      </c>
      <c r="E180">
        <v>1088</v>
      </c>
      <c r="F180">
        <v>31233</v>
      </c>
      <c r="G180">
        <v>28109700</v>
      </c>
      <c r="H180">
        <v>31233</v>
      </c>
      <c r="I180">
        <f t="shared" si="6"/>
        <v>2810.97</v>
      </c>
      <c r="J180">
        <f>VLOOKUP(C180,Sheet3!$C$3:$H$363,6,FALSE)</f>
        <v>7476.2999999999993</v>
      </c>
      <c r="K180">
        <f t="shared" si="7"/>
        <v>10287.269999999999</v>
      </c>
      <c r="L180" s="9">
        <f t="shared" si="8"/>
        <v>2.9015381029500516E-2</v>
      </c>
    </row>
    <row r="181" spans="2:12" x14ac:dyDescent="0.35">
      <c r="B181">
        <v>179</v>
      </c>
      <c r="C181" t="s">
        <v>1657</v>
      </c>
      <c r="D181" t="s">
        <v>1853</v>
      </c>
      <c r="E181">
        <v>1092</v>
      </c>
      <c r="F181">
        <v>39740</v>
      </c>
      <c r="G181">
        <v>35766000</v>
      </c>
      <c r="H181">
        <v>39740</v>
      </c>
      <c r="I181">
        <f t="shared" si="6"/>
        <v>3576.6</v>
      </c>
      <c r="J181">
        <f>VLOOKUP(C181,Sheet3!$C$3:$H$363,6,FALSE)</f>
        <v>9386.1</v>
      </c>
      <c r="K181">
        <f t="shared" si="7"/>
        <v>12962.7</v>
      </c>
      <c r="L181" s="9">
        <f t="shared" si="8"/>
        <v>2.9349648279803374E-2</v>
      </c>
    </row>
    <row r="182" spans="2:12" x14ac:dyDescent="0.35">
      <c r="B182">
        <v>180</v>
      </c>
      <c r="C182" t="s">
        <v>1658</v>
      </c>
      <c r="D182" t="s">
        <v>1854</v>
      </c>
      <c r="E182">
        <v>1095</v>
      </c>
      <c r="F182">
        <v>39983</v>
      </c>
      <c r="G182">
        <v>35984700</v>
      </c>
      <c r="H182">
        <v>39983</v>
      </c>
      <c r="I182">
        <f t="shared" si="6"/>
        <v>3598.47</v>
      </c>
      <c r="J182">
        <f>VLOOKUP(C182,Sheet3!$C$3:$H$363,6,FALSE)</f>
        <v>11541.15</v>
      </c>
      <c r="K182">
        <f t="shared" si="7"/>
        <v>15139.619999999999</v>
      </c>
      <c r="L182" s="9">
        <f t="shared" si="8"/>
        <v>2.4672385374962153E-2</v>
      </c>
    </row>
    <row r="183" spans="2:12" x14ac:dyDescent="0.35">
      <c r="B183">
        <v>181</v>
      </c>
      <c r="C183" t="s">
        <v>1659</v>
      </c>
      <c r="D183" t="s">
        <v>1855</v>
      </c>
      <c r="E183">
        <v>1097</v>
      </c>
      <c r="F183">
        <v>7337</v>
      </c>
      <c r="G183">
        <v>6603300</v>
      </c>
      <c r="H183">
        <v>7337</v>
      </c>
      <c r="I183">
        <f t="shared" si="6"/>
        <v>660.32999999999993</v>
      </c>
      <c r="J183">
        <f>VLOOKUP(C183,Sheet3!$C$3:$H$363,6,FALSE)</f>
        <v>1947.4199999999998</v>
      </c>
      <c r="K183">
        <f t="shared" si="7"/>
        <v>2607.75</v>
      </c>
      <c r="L183" s="9">
        <f t="shared" si="8"/>
        <v>2.6543850996403072E-2</v>
      </c>
    </row>
    <row r="184" spans="2:12" x14ac:dyDescent="0.35">
      <c r="B184">
        <v>182</v>
      </c>
      <c r="C184" t="s">
        <v>1660</v>
      </c>
      <c r="D184" t="s">
        <v>1856</v>
      </c>
      <c r="E184">
        <v>1098</v>
      </c>
      <c r="F184">
        <v>639</v>
      </c>
      <c r="G184">
        <v>575100</v>
      </c>
      <c r="H184">
        <v>639</v>
      </c>
      <c r="I184">
        <f t="shared" si="6"/>
        <v>57.51</v>
      </c>
      <c r="J184">
        <f>VLOOKUP(C184,Sheet3!$C$3:$H$363,6,FALSE)</f>
        <v>583.29</v>
      </c>
      <c r="K184">
        <f t="shared" si="7"/>
        <v>640.79999999999995</v>
      </c>
      <c r="L184" s="9">
        <f t="shared" si="8"/>
        <v>8.5484459980277663E-3</v>
      </c>
    </row>
    <row r="185" spans="2:12" x14ac:dyDescent="0.35">
      <c r="B185">
        <v>183</v>
      </c>
      <c r="C185" t="s">
        <v>1661</v>
      </c>
      <c r="D185" t="s">
        <v>1857</v>
      </c>
      <c r="E185">
        <v>1100</v>
      </c>
      <c r="F185">
        <v>140042</v>
      </c>
      <c r="G185">
        <v>126037800</v>
      </c>
      <c r="H185">
        <v>140042</v>
      </c>
      <c r="I185">
        <f t="shared" si="6"/>
        <v>12603.779999999999</v>
      </c>
      <c r="J185">
        <f>VLOOKUP(C185,Sheet3!$C$3:$H$363,6,FALSE)</f>
        <v>45367.38</v>
      </c>
      <c r="K185">
        <f t="shared" si="7"/>
        <v>57971.159999999996</v>
      </c>
      <c r="L185" s="9">
        <f t="shared" si="8"/>
        <v>2.2286572809397692E-2</v>
      </c>
    </row>
    <row r="186" spans="2:12" x14ac:dyDescent="0.35">
      <c r="B186">
        <v>184</v>
      </c>
      <c r="C186" t="s">
        <v>1384</v>
      </c>
      <c r="D186" t="s">
        <v>2146</v>
      </c>
      <c r="E186">
        <v>1107</v>
      </c>
      <c r="F186">
        <v>2</v>
      </c>
      <c r="G186">
        <v>1800</v>
      </c>
      <c r="H186">
        <v>2</v>
      </c>
      <c r="I186">
        <f t="shared" si="6"/>
        <v>0.18</v>
      </c>
      <c r="J186">
        <f>VLOOKUP(C186,Sheet3!$C$3:$H$363,6,FALSE)</f>
        <v>536.30999999999995</v>
      </c>
      <c r="K186">
        <f t="shared" si="7"/>
        <v>536.4899999999999</v>
      </c>
      <c r="L186" s="9">
        <f t="shared" si="8"/>
        <v>3.0506406631599397E-5</v>
      </c>
    </row>
    <row r="187" spans="2:12" x14ac:dyDescent="0.35">
      <c r="B187">
        <v>185</v>
      </c>
      <c r="C187" t="s">
        <v>1662</v>
      </c>
      <c r="D187" t="s">
        <v>1859</v>
      </c>
      <c r="E187">
        <v>1108</v>
      </c>
      <c r="F187">
        <v>20191</v>
      </c>
      <c r="G187">
        <v>18171900</v>
      </c>
      <c r="H187">
        <v>20191</v>
      </c>
      <c r="I187">
        <f t="shared" si="6"/>
        <v>1817.1899999999998</v>
      </c>
      <c r="J187">
        <f>VLOOKUP(C187,Sheet3!$C$3:$H$363,6,FALSE)</f>
        <v>3480.48</v>
      </c>
      <c r="K187">
        <f t="shared" si="7"/>
        <v>5297.67</v>
      </c>
      <c r="L187" s="9">
        <f t="shared" si="8"/>
        <v>3.8190625994995189E-2</v>
      </c>
    </row>
    <row r="188" spans="2:12" x14ac:dyDescent="0.35">
      <c r="B188">
        <v>186</v>
      </c>
      <c r="C188" t="s">
        <v>1663</v>
      </c>
      <c r="D188" t="s">
        <v>1860</v>
      </c>
      <c r="E188">
        <v>1109</v>
      </c>
      <c r="F188">
        <v>19686</v>
      </c>
      <c r="G188">
        <v>17717400</v>
      </c>
      <c r="H188">
        <v>19686</v>
      </c>
      <c r="I188">
        <f t="shared" si="6"/>
        <v>1771.74</v>
      </c>
      <c r="J188">
        <f>VLOOKUP(C188,Sheet3!$C$3:$H$363,6,FALSE)</f>
        <v>52154.369999999995</v>
      </c>
      <c r="K188">
        <f t="shared" si="7"/>
        <v>53926.109999999993</v>
      </c>
      <c r="L188" s="9">
        <f t="shared" si="8"/>
        <v>3.0369819574374069E-3</v>
      </c>
    </row>
    <row r="189" spans="2:12" x14ac:dyDescent="0.35">
      <c r="B189">
        <v>187</v>
      </c>
      <c r="C189" t="s">
        <v>66</v>
      </c>
      <c r="D189" t="s">
        <v>1862</v>
      </c>
      <c r="E189">
        <v>1110</v>
      </c>
      <c r="F189">
        <v>587</v>
      </c>
      <c r="G189">
        <v>528300</v>
      </c>
      <c r="H189">
        <v>587</v>
      </c>
      <c r="I189">
        <f t="shared" si="6"/>
        <v>52.83</v>
      </c>
      <c r="J189">
        <f>VLOOKUP(C189,Sheet3!$C$3:$H$363,6,FALSE)</f>
        <v>632.52</v>
      </c>
      <c r="K189">
        <f t="shared" si="7"/>
        <v>685.35</v>
      </c>
      <c r="L189" s="9">
        <f t="shared" si="8"/>
        <v>7.2925287292976756E-3</v>
      </c>
    </row>
    <row r="190" spans="2:12" x14ac:dyDescent="0.35">
      <c r="B190">
        <v>188</v>
      </c>
      <c r="C190" t="s">
        <v>1665</v>
      </c>
      <c r="D190" t="s">
        <v>1863</v>
      </c>
      <c r="E190">
        <v>1112</v>
      </c>
      <c r="F190">
        <v>3568</v>
      </c>
      <c r="G190">
        <v>3211200</v>
      </c>
      <c r="H190">
        <v>3568</v>
      </c>
      <c r="I190">
        <f t="shared" si="6"/>
        <v>321.12</v>
      </c>
      <c r="J190">
        <f>VLOOKUP(C190,Sheet3!$C$3:$H$363,6,FALSE)</f>
        <v>1343.43</v>
      </c>
      <c r="K190">
        <f t="shared" si="7"/>
        <v>1664.5500000000002</v>
      </c>
      <c r="L190" s="9">
        <f t="shared" si="8"/>
        <v>1.9484433784846794E-2</v>
      </c>
    </row>
    <row r="191" spans="2:12" x14ac:dyDescent="0.35">
      <c r="B191">
        <v>189</v>
      </c>
      <c r="C191" t="s">
        <v>1666</v>
      </c>
      <c r="D191" t="s">
        <v>1864</v>
      </c>
      <c r="E191">
        <v>1114</v>
      </c>
      <c r="F191">
        <v>56965</v>
      </c>
      <c r="G191">
        <v>51268500</v>
      </c>
      <c r="H191">
        <v>56965</v>
      </c>
      <c r="I191">
        <f t="shared" si="6"/>
        <v>5126.8499999999995</v>
      </c>
      <c r="J191">
        <f>VLOOKUP(C191,Sheet3!$C$3:$H$363,6,FALSE)</f>
        <v>14771.97</v>
      </c>
      <c r="K191">
        <f t="shared" si="7"/>
        <v>19898.82</v>
      </c>
      <c r="L191" s="9">
        <f t="shared" si="8"/>
        <v>2.7084451579171474E-2</v>
      </c>
    </row>
    <row r="192" spans="2:12" x14ac:dyDescent="0.35">
      <c r="B192">
        <v>190</v>
      </c>
      <c r="C192" t="s">
        <v>1389</v>
      </c>
      <c r="D192" t="s">
        <v>2019</v>
      </c>
      <c r="E192">
        <v>1115</v>
      </c>
      <c r="F192">
        <v>22338</v>
      </c>
      <c r="G192">
        <v>20104200</v>
      </c>
      <c r="H192">
        <v>22338</v>
      </c>
      <c r="I192">
        <f t="shared" si="6"/>
        <v>2010.4199999999998</v>
      </c>
      <c r="J192">
        <f>VLOOKUP(C192,Sheet3!$C$3:$H$363,6,FALSE)</f>
        <v>499599.99</v>
      </c>
      <c r="K192">
        <f t="shared" si="7"/>
        <v>501610.41</v>
      </c>
      <c r="L192" s="9">
        <f t="shared" si="8"/>
        <v>3.6508949604229825E-4</v>
      </c>
    </row>
    <row r="193" spans="2:12" x14ac:dyDescent="0.35">
      <c r="B193">
        <v>191</v>
      </c>
      <c r="C193" t="s">
        <v>1664</v>
      </c>
      <c r="D193" t="s">
        <v>1861</v>
      </c>
      <c r="E193">
        <v>1118</v>
      </c>
      <c r="F193">
        <v>5363</v>
      </c>
      <c r="G193">
        <v>4826700</v>
      </c>
      <c r="H193">
        <v>5363</v>
      </c>
      <c r="I193">
        <f t="shared" si="6"/>
        <v>482.66999999999996</v>
      </c>
      <c r="J193">
        <f>VLOOKUP(C193,Sheet3!$C$3:$H$363,6,FALSE)</f>
        <v>4333.8599999999997</v>
      </c>
      <c r="K193">
        <f t="shared" si="7"/>
        <v>4816.53</v>
      </c>
      <c r="L193" s="9">
        <f t="shared" si="8"/>
        <v>9.5995592650548398E-3</v>
      </c>
    </row>
    <row r="194" spans="2:12" x14ac:dyDescent="0.35">
      <c r="B194">
        <v>192</v>
      </c>
      <c r="C194" t="s">
        <v>160</v>
      </c>
      <c r="D194" t="s">
        <v>1866</v>
      </c>
      <c r="E194">
        <v>1121</v>
      </c>
      <c r="F194">
        <v>80</v>
      </c>
      <c r="G194">
        <v>72000</v>
      </c>
      <c r="H194">
        <v>80</v>
      </c>
      <c r="I194">
        <f t="shared" si="6"/>
        <v>7.1999999999999993</v>
      </c>
      <c r="J194">
        <f>VLOOKUP(C194,Sheet3!$C$3:$H$363,6,FALSE)</f>
        <v>567.17999999999995</v>
      </c>
      <c r="K194">
        <f t="shared" si="7"/>
        <v>574.38</v>
      </c>
      <c r="L194" s="9">
        <f t="shared" si="8"/>
        <v>1.1467713200880938E-3</v>
      </c>
    </row>
    <row r="195" spans="2:12" x14ac:dyDescent="0.35">
      <c r="B195">
        <v>193</v>
      </c>
      <c r="C195" t="s">
        <v>1667</v>
      </c>
      <c r="D195" t="s">
        <v>1867</v>
      </c>
      <c r="E195">
        <v>1122</v>
      </c>
      <c r="F195">
        <v>15467</v>
      </c>
      <c r="G195">
        <v>13920300</v>
      </c>
      <c r="H195">
        <v>15467</v>
      </c>
      <c r="I195">
        <f t="shared" si="6"/>
        <v>1392.03</v>
      </c>
      <c r="J195">
        <f>VLOOKUP(C195,Sheet3!$C$3:$H$363,6,FALSE)</f>
        <v>8517.06</v>
      </c>
      <c r="K195">
        <f t="shared" si="7"/>
        <v>9909.09</v>
      </c>
      <c r="L195" s="9">
        <f t="shared" si="8"/>
        <v>1.3761936983587153E-2</v>
      </c>
    </row>
    <row r="196" spans="2:12" x14ac:dyDescent="0.35">
      <c r="B196">
        <v>194</v>
      </c>
      <c r="C196" t="s">
        <v>1668</v>
      </c>
      <c r="D196" t="s">
        <v>1868</v>
      </c>
      <c r="E196">
        <v>1124</v>
      </c>
      <c r="F196">
        <v>2234</v>
      </c>
      <c r="G196">
        <v>2010600</v>
      </c>
      <c r="H196">
        <v>2234</v>
      </c>
      <c r="I196">
        <f t="shared" ref="I196:I259" si="9">+F196*0.09</f>
        <v>201.06</v>
      </c>
      <c r="J196">
        <f>VLOOKUP(C196,Sheet3!$C$3:$H$363,6,FALSE)</f>
        <v>2699.19</v>
      </c>
      <c r="K196">
        <f t="shared" ref="K196:K259" si="10">+J196+I196</f>
        <v>2900.25</v>
      </c>
      <c r="L196" s="9">
        <f t="shared" ref="L196:L259" si="11">(1/11)*LOG((K196/J196),EXP(1))</f>
        <v>6.5313829247361623E-3</v>
      </c>
    </row>
    <row r="197" spans="2:12" x14ac:dyDescent="0.35">
      <c r="B197">
        <v>195</v>
      </c>
      <c r="C197" t="s">
        <v>1669</v>
      </c>
      <c r="D197" t="s">
        <v>1869</v>
      </c>
      <c r="E197">
        <v>1126</v>
      </c>
      <c r="F197">
        <v>8005</v>
      </c>
      <c r="G197">
        <v>7204500</v>
      </c>
      <c r="H197">
        <v>8005</v>
      </c>
      <c r="I197">
        <f t="shared" si="9"/>
        <v>720.44999999999993</v>
      </c>
      <c r="J197">
        <f>VLOOKUP(C197,Sheet3!$C$3:$H$363,6,FALSE)</f>
        <v>2946.33</v>
      </c>
      <c r="K197">
        <f t="shared" si="10"/>
        <v>3666.7799999999997</v>
      </c>
      <c r="L197" s="9">
        <f t="shared" si="11"/>
        <v>1.9886687698466608E-2</v>
      </c>
    </row>
    <row r="198" spans="2:12" x14ac:dyDescent="0.35">
      <c r="B198">
        <v>196</v>
      </c>
      <c r="C198" t="s">
        <v>1670</v>
      </c>
      <c r="D198" t="s">
        <v>1871</v>
      </c>
      <c r="E198">
        <v>1136</v>
      </c>
      <c r="F198">
        <v>3459</v>
      </c>
      <c r="G198">
        <v>3113100</v>
      </c>
      <c r="H198">
        <v>3459</v>
      </c>
      <c r="I198">
        <f t="shared" si="9"/>
        <v>311.31</v>
      </c>
      <c r="J198">
        <f>VLOOKUP(C198,Sheet3!$C$3:$H$363,6,FALSE)</f>
        <v>4103.91</v>
      </c>
      <c r="K198">
        <f t="shared" si="10"/>
        <v>4415.22</v>
      </c>
      <c r="L198" s="9">
        <f t="shared" si="11"/>
        <v>6.6470441032340398E-3</v>
      </c>
    </row>
    <row r="199" spans="2:12" x14ac:dyDescent="0.35">
      <c r="B199">
        <v>197</v>
      </c>
      <c r="C199" t="s">
        <v>1671</v>
      </c>
      <c r="D199" t="s">
        <v>1873</v>
      </c>
      <c r="E199">
        <v>1139</v>
      </c>
      <c r="F199">
        <v>69875</v>
      </c>
      <c r="G199">
        <v>62887500</v>
      </c>
      <c r="H199">
        <v>69875</v>
      </c>
      <c r="I199">
        <f t="shared" si="9"/>
        <v>6288.75</v>
      </c>
      <c r="J199">
        <f>VLOOKUP(C199,Sheet3!$C$3:$H$363,6,FALSE)</f>
        <v>154899.44999999998</v>
      </c>
      <c r="K199">
        <f t="shared" si="10"/>
        <v>161188.19999999998</v>
      </c>
      <c r="L199" s="9">
        <f t="shared" si="11"/>
        <v>3.6178572419987339E-3</v>
      </c>
    </row>
    <row r="200" spans="2:12" x14ac:dyDescent="0.35">
      <c r="B200">
        <v>198</v>
      </c>
      <c r="C200" t="s">
        <v>1672</v>
      </c>
      <c r="D200" t="s">
        <v>1874</v>
      </c>
      <c r="E200">
        <v>1140</v>
      </c>
      <c r="F200">
        <v>56194</v>
      </c>
      <c r="G200">
        <v>50574600</v>
      </c>
      <c r="H200">
        <v>56194</v>
      </c>
      <c r="I200">
        <f t="shared" si="9"/>
        <v>5057.46</v>
      </c>
      <c r="J200">
        <f>VLOOKUP(C200,Sheet3!$C$3:$H$363,6,FALSE)</f>
        <v>22630.59</v>
      </c>
      <c r="K200">
        <f t="shared" si="10"/>
        <v>27688.05</v>
      </c>
      <c r="L200" s="9">
        <f t="shared" si="11"/>
        <v>1.8336216479627108E-2</v>
      </c>
    </row>
    <row r="201" spans="2:12" x14ac:dyDescent="0.35">
      <c r="B201">
        <v>199</v>
      </c>
      <c r="C201" t="s">
        <v>1673</v>
      </c>
      <c r="D201" t="s">
        <v>1875</v>
      </c>
      <c r="E201">
        <v>1142</v>
      </c>
      <c r="F201">
        <v>713</v>
      </c>
      <c r="G201">
        <v>641700</v>
      </c>
      <c r="H201">
        <v>713</v>
      </c>
      <c r="I201">
        <f t="shared" si="9"/>
        <v>64.17</v>
      </c>
      <c r="J201">
        <f>VLOOKUP(C201,Sheet3!$C$3:$H$363,6,FALSE)</f>
        <v>958.05</v>
      </c>
      <c r="K201">
        <f t="shared" si="10"/>
        <v>1022.2199999999999</v>
      </c>
      <c r="L201" s="9">
        <f t="shared" si="11"/>
        <v>5.8938221008907193E-3</v>
      </c>
    </row>
    <row r="202" spans="2:12" x14ac:dyDescent="0.35">
      <c r="B202">
        <v>200</v>
      </c>
      <c r="C202" t="s">
        <v>1415</v>
      </c>
      <c r="D202" t="s">
        <v>1876</v>
      </c>
      <c r="E202">
        <v>1143</v>
      </c>
      <c r="F202">
        <v>7</v>
      </c>
      <c r="G202">
        <v>6300</v>
      </c>
      <c r="H202">
        <v>7</v>
      </c>
      <c r="I202">
        <f t="shared" si="9"/>
        <v>0.63</v>
      </c>
      <c r="J202">
        <f>VLOOKUP(C202,Sheet3!$C$3:$H$363,6,FALSE)</f>
        <v>1635.3</v>
      </c>
      <c r="K202">
        <f t="shared" si="10"/>
        <v>1635.93</v>
      </c>
      <c r="L202" s="9">
        <f t="shared" si="11"/>
        <v>3.5016020261995835E-5</v>
      </c>
    </row>
    <row r="203" spans="2:12" x14ac:dyDescent="0.35">
      <c r="B203">
        <v>201</v>
      </c>
      <c r="C203" t="s">
        <v>1674</v>
      </c>
      <c r="D203" t="s">
        <v>1877</v>
      </c>
      <c r="E203">
        <v>1144</v>
      </c>
      <c r="F203">
        <v>32944</v>
      </c>
      <c r="G203">
        <v>29649600</v>
      </c>
      <c r="H203">
        <v>32944</v>
      </c>
      <c r="I203">
        <f t="shared" si="9"/>
        <v>2964.96</v>
      </c>
      <c r="J203">
        <f>VLOOKUP(C203,Sheet3!$C$3:$H$363,6,FALSE)</f>
        <v>15951.869999999999</v>
      </c>
      <c r="K203">
        <f t="shared" si="10"/>
        <v>18916.829999999998</v>
      </c>
      <c r="L203" s="9">
        <f t="shared" si="11"/>
        <v>1.5497812570857215E-2</v>
      </c>
    </row>
    <row r="204" spans="2:12" x14ac:dyDescent="0.35">
      <c r="B204">
        <v>202</v>
      </c>
      <c r="C204" t="s">
        <v>454</v>
      </c>
      <c r="D204" t="s">
        <v>1878</v>
      </c>
      <c r="E204">
        <v>1145</v>
      </c>
      <c r="F204">
        <v>6141</v>
      </c>
      <c r="G204">
        <v>5526900</v>
      </c>
      <c r="H204">
        <v>6141</v>
      </c>
      <c r="I204">
        <f t="shared" si="9"/>
        <v>552.68999999999994</v>
      </c>
      <c r="J204">
        <f>VLOOKUP(C204,Sheet3!$C$3:$H$363,6,FALSE)</f>
        <v>2981.0699999999997</v>
      </c>
      <c r="K204">
        <f t="shared" si="10"/>
        <v>3533.7599999999998</v>
      </c>
      <c r="L204" s="9">
        <f t="shared" si="11"/>
        <v>1.5461833036671941E-2</v>
      </c>
    </row>
    <row r="205" spans="2:12" x14ac:dyDescent="0.35">
      <c r="B205">
        <v>203</v>
      </c>
      <c r="C205" t="s">
        <v>1424</v>
      </c>
      <c r="D205" t="s">
        <v>1879</v>
      </c>
      <c r="E205">
        <v>1152</v>
      </c>
      <c r="F205">
        <v>311</v>
      </c>
      <c r="G205">
        <v>279900</v>
      </c>
      <c r="H205">
        <v>311</v>
      </c>
      <c r="I205">
        <f t="shared" si="9"/>
        <v>27.99</v>
      </c>
      <c r="J205">
        <f>VLOOKUP(C205,Sheet3!$C$3:$H$363,6,FALSE)</f>
        <v>7686.09</v>
      </c>
      <c r="K205">
        <f t="shared" si="10"/>
        <v>7714.08</v>
      </c>
      <c r="L205" s="9">
        <f t="shared" si="11"/>
        <v>3.3045716461488161E-4</v>
      </c>
    </row>
    <row r="206" spans="2:12" x14ac:dyDescent="0.35">
      <c r="B206">
        <v>204</v>
      </c>
      <c r="C206" t="s">
        <v>1675</v>
      </c>
      <c r="D206" t="s">
        <v>1880</v>
      </c>
      <c r="E206">
        <v>1153</v>
      </c>
      <c r="F206">
        <v>3388</v>
      </c>
      <c r="G206">
        <v>3049200</v>
      </c>
      <c r="H206">
        <v>3388</v>
      </c>
      <c r="I206">
        <f t="shared" si="9"/>
        <v>304.92</v>
      </c>
      <c r="J206">
        <f>VLOOKUP(C206,Sheet3!$C$3:$H$363,6,FALSE)</f>
        <v>2261.88</v>
      </c>
      <c r="K206">
        <f t="shared" si="10"/>
        <v>2566.8000000000002</v>
      </c>
      <c r="L206" s="9">
        <f t="shared" si="11"/>
        <v>1.1496696455035871E-2</v>
      </c>
    </row>
    <row r="207" spans="2:12" x14ac:dyDescent="0.35">
      <c r="B207">
        <v>205</v>
      </c>
      <c r="C207" t="s">
        <v>1676</v>
      </c>
      <c r="D207" t="s">
        <v>1881</v>
      </c>
      <c r="E207">
        <v>1155</v>
      </c>
      <c r="F207">
        <v>1781</v>
      </c>
      <c r="G207">
        <v>1602900</v>
      </c>
      <c r="H207">
        <v>1781</v>
      </c>
      <c r="I207">
        <f t="shared" si="9"/>
        <v>160.29</v>
      </c>
      <c r="J207">
        <f>VLOOKUP(C207,Sheet3!$C$3:$H$363,6,FALSE)</f>
        <v>1087.74</v>
      </c>
      <c r="K207">
        <f t="shared" si="10"/>
        <v>1248.03</v>
      </c>
      <c r="L207" s="9">
        <f t="shared" si="11"/>
        <v>1.2496741712032756E-2</v>
      </c>
    </row>
    <row r="208" spans="2:12" x14ac:dyDescent="0.35">
      <c r="B208">
        <v>206</v>
      </c>
      <c r="C208" t="s">
        <v>1378</v>
      </c>
      <c r="D208" t="s">
        <v>1883</v>
      </c>
      <c r="E208">
        <v>1156</v>
      </c>
      <c r="F208">
        <v>2557</v>
      </c>
      <c r="G208">
        <v>2301300</v>
      </c>
      <c r="H208">
        <v>2557</v>
      </c>
      <c r="I208">
        <f t="shared" si="9"/>
        <v>230.13</v>
      </c>
      <c r="J208">
        <f>VLOOKUP(C208,Sheet3!$C$3:$H$363,6,FALSE)</f>
        <v>1803.78</v>
      </c>
      <c r="K208">
        <f t="shared" si="10"/>
        <v>2033.9099999999999</v>
      </c>
      <c r="L208" s="9">
        <f t="shared" si="11"/>
        <v>1.0915962352320922E-2</v>
      </c>
    </row>
    <row r="209" spans="2:12" x14ac:dyDescent="0.35">
      <c r="B209">
        <v>207</v>
      </c>
      <c r="C209" t="s">
        <v>1431</v>
      </c>
      <c r="D209" t="s">
        <v>1885</v>
      </c>
      <c r="E209">
        <v>1162</v>
      </c>
      <c r="F209">
        <v>185</v>
      </c>
      <c r="G209">
        <v>166500</v>
      </c>
      <c r="H209">
        <v>185</v>
      </c>
      <c r="I209">
        <f t="shared" si="9"/>
        <v>16.649999999999999</v>
      </c>
      <c r="J209">
        <f>VLOOKUP(C209,Sheet3!$C$3:$H$363,6,FALSE)</f>
        <v>6520.23</v>
      </c>
      <c r="K209">
        <f t="shared" si="10"/>
        <v>6536.8799999999992</v>
      </c>
      <c r="L209" s="9">
        <f t="shared" si="11"/>
        <v>2.3184872978080644E-4</v>
      </c>
    </row>
    <row r="210" spans="2:12" x14ac:dyDescent="0.35">
      <c r="B210">
        <v>208</v>
      </c>
      <c r="C210" t="s">
        <v>1434</v>
      </c>
      <c r="D210" t="s">
        <v>1887</v>
      </c>
      <c r="E210">
        <v>1165</v>
      </c>
      <c r="F210">
        <v>746</v>
      </c>
      <c r="G210">
        <v>671400</v>
      </c>
      <c r="H210">
        <v>746</v>
      </c>
      <c r="I210">
        <f t="shared" si="9"/>
        <v>67.14</v>
      </c>
      <c r="J210">
        <f>VLOOKUP(C210,Sheet3!$C$3:$H$363,6,FALSE)</f>
        <v>2268.1799999999998</v>
      </c>
      <c r="K210">
        <f t="shared" si="10"/>
        <v>2335.3199999999997</v>
      </c>
      <c r="L210" s="9">
        <f t="shared" si="11"/>
        <v>2.651925354846141E-3</v>
      </c>
    </row>
    <row r="211" spans="2:12" x14ac:dyDescent="0.35">
      <c r="B211">
        <v>209</v>
      </c>
      <c r="C211" t="s">
        <v>1678</v>
      </c>
      <c r="D211" t="s">
        <v>1888</v>
      </c>
      <c r="E211">
        <v>1166</v>
      </c>
      <c r="F211">
        <v>4813</v>
      </c>
      <c r="G211">
        <v>4331700</v>
      </c>
      <c r="H211">
        <v>4813</v>
      </c>
      <c r="I211">
        <f t="shared" si="9"/>
        <v>433.16999999999996</v>
      </c>
      <c r="J211">
        <f>VLOOKUP(C211,Sheet3!$C$3:$H$363,6,FALSE)</f>
        <v>2039.3999999999999</v>
      </c>
      <c r="K211">
        <f t="shared" si="10"/>
        <v>2472.5699999999997</v>
      </c>
      <c r="L211" s="9">
        <f t="shared" si="11"/>
        <v>1.7509313508333037E-2</v>
      </c>
    </row>
    <row r="212" spans="2:12" x14ac:dyDescent="0.35">
      <c r="B212">
        <v>210</v>
      </c>
      <c r="C212" t="s">
        <v>1679</v>
      </c>
      <c r="D212" t="s">
        <v>1890</v>
      </c>
      <c r="E212">
        <v>1167</v>
      </c>
      <c r="F212">
        <v>94920</v>
      </c>
      <c r="G212">
        <v>85428000</v>
      </c>
      <c r="H212">
        <v>94920</v>
      </c>
      <c r="I212">
        <f t="shared" si="9"/>
        <v>8542.7999999999993</v>
      </c>
      <c r="J212">
        <f>VLOOKUP(C212,Sheet3!$C$3:$H$363,6,FALSE)</f>
        <v>151479.18</v>
      </c>
      <c r="K212">
        <f t="shared" si="10"/>
        <v>160021.97999999998</v>
      </c>
      <c r="L212" s="9">
        <f t="shared" si="11"/>
        <v>4.9875446396071433E-3</v>
      </c>
    </row>
    <row r="213" spans="2:12" x14ac:dyDescent="0.35">
      <c r="B213">
        <v>211</v>
      </c>
      <c r="C213" t="s">
        <v>1680</v>
      </c>
      <c r="D213" t="s">
        <v>1891</v>
      </c>
      <c r="E213">
        <v>1168</v>
      </c>
      <c r="F213">
        <v>7137</v>
      </c>
      <c r="G213">
        <v>6423300</v>
      </c>
      <c r="H213">
        <v>7137</v>
      </c>
      <c r="I213">
        <f t="shared" si="9"/>
        <v>642.32999999999993</v>
      </c>
      <c r="J213">
        <f>VLOOKUP(C213,Sheet3!$C$3:$H$363,6,FALSE)</f>
        <v>5402.4299999999994</v>
      </c>
      <c r="K213">
        <f t="shared" si="10"/>
        <v>6044.7599999999993</v>
      </c>
      <c r="L213" s="9">
        <f t="shared" si="11"/>
        <v>1.0212993517705228E-2</v>
      </c>
    </row>
    <row r="214" spans="2:12" x14ac:dyDescent="0.35">
      <c r="B214">
        <v>212</v>
      </c>
      <c r="C214" t="s">
        <v>1438</v>
      </c>
      <c r="D214" t="s">
        <v>1892</v>
      </c>
      <c r="E214">
        <v>1169</v>
      </c>
      <c r="F214">
        <v>101</v>
      </c>
      <c r="G214">
        <v>90900</v>
      </c>
      <c r="H214">
        <v>101</v>
      </c>
      <c r="I214">
        <f t="shared" si="9"/>
        <v>9.09</v>
      </c>
      <c r="J214">
        <f>VLOOKUP(C214,Sheet3!$C$3:$H$363,6,FALSE)</f>
        <v>3927.7799999999997</v>
      </c>
      <c r="K214">
        <f t="shared" si="10"/>
        <v>3936.87</v>
      </c>
      <c r="L214" s="9">
        <f t="shared" si="11"/>
        <v>2.101464157564436E-4</v>
      </c>
    </row>
    <row r="215" spans="2:12" x14ac:dyDescent="0.35">
      <c r="B215">
        <v>213</v>
      </c>
      <c r="C215" t="s">
        <v>1681</v>
      </c>
      <c r="D215" t="s">
        <v>1894</v>
      </c>
      <c r="E215">
        <v>1172</v>
      </c>
      <c r="F215">
        <v>7244</v>
      </c>
      <c r="G215">
        <v>6519600</v>
      </c>
      <c r="H215">
        <v>7244</v>
      </c>
      <c r="I215">
        <f t="shared" si="9"/>
        <v>651.95999999999992</v>
      </c>
      <c r="J215">
        <f>VLOOKUP(C215,Sheet3!$C$3:$H$363,6,FALSE)</f>
        <v>8594.82</v>
      </c>
      <c r="K215">
        <f t="shared" si="10"/>
        <v>9246.7799999999988</v>
      </c>
      <c r="L215" s="9">
        <f t="shared" si="11"/>
        <v>6.6468806004902669E-3</v>
      </c>
    </row>
    <row r="216" spans="2:12" x14ac:dyDescent="0.35">
      <c r="B216">
        <v>214</v>
      </c>
      <c r="C216" t="s">
        <v>1682</v>
      </c>
      <c r="D216" t="s">
        <v>1896</v>
      </c>
      <c r="E216">
        <v>1173</v>
      </c>
      <c r="F216">
        <v>3171</v>
      </c>
      <c r="G216">
        <v>2853900</v>
      </c>
      <c r="H216">
        <v>3171</v>
      </c>
      <c r="I216">
        <f t="shared" si="9"/>
        <v>285.39</v>
      </c>
      <c r="J216">
        <f>VLOOKUP(C216,Sheet3!$C$3:$H$363,6,FALSE)</f>
        <v>1650.87</v>
      </c>
      <c r="K216">
        <f t="shared" si="10"/>
        <v>1936.2599999999998</v>
      </c>
      <c r="L216" s="9">
        <f t="shared" si="11"/>
        <v>1.4495986879781819E-2</v>
      </c>
    </row>
    <row r="217" spans="2:12" x14ac:dyDescent="0.35">
      <c r="B217">
        <v>215</v>
      </c>
      <c r="C217" t="s">
        <v>1444</v>
      </c>
      <c r="D217" t="s">
        <v>1898</v>
      </c>
      <c r="E217">
        <v>1176</v>
      </c>
      <c r="F217">
        <v>6326</v>
      </c>
      <c r="G217">
        <v>5693400</v>
      </c>
      <c r="H217">
        <v>6326</v>
      </c>
      <c r="I217">
        <f t="shared" si="9"/>
        <v>569.34</v>
      </c>
      <c r="J217">
        <f>VLOOKUP(C217,Sheet3!$C$3:$H$363,6,FALSE)</f>
        <v>9137.7899999999991</v>
      </c>
      <c r="K217">
        <f t="shared" si="10"/>
        <v>9707.1299999999992</v>
      </c>
      <c r="L217" s="9">
        <f t="shared" si="11"/>
        <v>5.4947368290247075E-3</v>
      </c>
    </row>
    <row r="218" spans="2:12" x14ac:dyDescent="0.35">
      <c r="B218">
        <v>216</v>
      </c>
      <c r="C218" t="s">
        <v>1684</v>
      </c>
      <c r="D218" t="s">
        <v>1899</v>
      </c>
      <c r="E218">
        <v>1178</v>
      </c>
      <c r="F218">
        <v>927</v>
      </c>
      <c r="G218">
        <v>834300</v>
      </c>
      <c r="H218">
        <v>927</v>
      </c>
      <c r="I218">
        <f t="shared" si="9"/>
        <v>83.429999999999993</v>
      </c>
      <c r="J218">
        <f>VLOOKUP(C218,Sheet3!$C$3:$H$363,6,FALSE)</f>
        <v>179.73</v>
      </c>
      <c r="K218">
        <f t="shared" si="10"/>
        <v>263.15999999999997</v>
      </c>
      <c r="L218" s="9">
        <f t="shared" si="11"/>
        <v>3.4664226132168532E-2</v>
      </c>
    </row>
    <row r="219" spans="2:12" x14ac:dyDescent="0.35">
      <c r="B219">
        <v>217</v>
      </c>
      <c r="C219" t="s">
        <v>1685</v>
      </c>
      <c r="D219" t="s">
        <v>1900</v>
      </c>
      <c r="E219">
        <v>1179</v>
      </c>
      <c r="F219">
        <v>1403</v>
      </c>
      <c r="G219">
        <v>1262700</v>
      </c>
      <c r="H219">
        <v>1403</v>
      </c>
      <c r="I219">
        <f t="shared" si="9"/>
        <v>126.27</v>
      </c>
      <c r="J219">
        <f>VLOOKUP(C219,Sheet3!$C$3:$H$363,6,FALSE)</f>
        <v>1230.75</v>
      </c>
      <c r="K219">
        <f t="shared" si="10"/>
        <v>1357.02</v>
      </c>
      <c r="L219" s="9">
        <f t="shared" si="11"/>
        <v>8.8788526801332045E-3</v>
      </c>
    </row>
    <row r="220" spans="2:12" x14ac:dyDescent="0.35">
      <c r="B220">
        <v>218</v>
      </c>
      <c r="C220" t="s">
        <v>1686</v>
      </c>
      <c r="D220" t="s">
        <v>1901</v>
      </c>
      <c r="E220">
        <v>1180</v>
      </c>
      <c r="F220">
        <v>1958</v>
      </c>
      <c r="G220">
        <v>1762200</v>
      </c>
      <c r="H220">
        <v>1958</v>
      </c>
      <c r="I220">
        <f t="shared" si="9"/>
        <v>176.22</v>
      </c>
      <c r="J220">
        <f>VLOOKUP(C220,Sheet3!$C$3:$H$363,6,FALSE)</f>
        <v>946.62</v>
      </c>
      <c r="K220">
        <f t="shared" si="10"/>
        <v>1122.8399999999999</v>
      </c>
      <c r="L220" s="9">
        <f t="shared" si="11"/>
        <v>1.551988396167312E-2</v>
      </c>
    </row>
    <row r="221" spans="2:12" x14ac:dyDescent="0.35">
      <c r="B221">
        <v>219</v>
      </c>
      <c r="C221" t="s">
        <v>1687</v>
      </c>
      <c r="D221" t="s">
        <v>1902</v>
      </c>
      <c r="E221">
        <v>1181</v>
      </c>
      <c r="F221">
        <v>20150</v>
      </c>
      <c r="G221">
        <v>18135000</v>
      </c>
      <c r="H221">
        <v>20150</v>
      </c>
      <c r="I221">
        <f t="shared" si="9"/>
        <v>1813.5</v>
      </c>
      <c r="J221">
        <f>VLOOKUP(C221,Sheet3!$C$3:$H$363,6,FALSE)</f>
        <v>78826.41</v>
      </c>
      <c r="K221">
        <f t="shared" si="10"/>
        <v>80639.91</v>
      </c>
      <c r="L221" s="9">
        <f t="shared" si="11"/>
        <v>2.0677813867173412E-3</v>
      </c>
    </row>
    <row r="222" spans="2:12" x14ac:dyDescent="0.35">
      <c r="B222">
        <v>220</v>
      </c>
      <c r="C222" t="s">
        <v>1688</v>
      </c>
      <c r="D222" t="s">
        <v>1903</v>
      </c>
      <c r="E222">
        <v>1183</v>
      </c>
      <c r="F222">
        <v>2244</v>
      </c>
      <c r="G222">
        <v>2019600</v>
      </c>
      <c r="H222">
        <v>2244</v>
      </c>
      <c r="I222">
        <f t="shared" si="9"/>
        <v>201.95999999999998</v>
      </c>
      <c r="J222">
        <f>VLOOKUP(C222,Sheet3!$C$3:$H$363,6,FALSE)</f>
        <v>469.97999999999996</v>
      </c>
      <c r="K222">
        <f t="shared" si="10"/>
        <v>671.93999999999994</v>
      </c>
      <c r="L222" s="9">
        <f t="shared" si="11"/>
        <v>3.2498082746859537E-2</v>
      </c>
    </row>
    <row r="223" spans="2:12" x14ac:dyDescent="0.35">
      <c r="B223">
        <v>221</v>
      </c>
      <c r="C223" t="s">
        <v>1689</v>
      </c>
      <c r="D223" t="s">
        <v>1904</v>
      </c>
      <c r="E223">
        <v>1185</v>
      </c>
      <c r="F223">
        <v>272</v>
      </c>
      <c r="G223">
        <v>244800</v>
      </c>
      <c r="H223">
        <v>272</v>
      </c>
      <c r="I223">
        <f t="shared" si="9"/>
        <v>24.48</v>
      </c>
      <c r="J223">
        <f>VLOOKUP(C223,Sheet3!$C$3:$H$363,6,FALSE)</f>
        <v>155.79</v>
      </c>
      <c r="K223">
        <f t="shared" si="10"/>
        <v>180.26999999999998</v>
      </c>
      <c r="L223" s="9">
        <f t="shared" si="11"/>
        <v>1.3267889135418995E-2</v>
      </c>
    </row>
    <row r="224" spans="2:12" x14ac:dyDescent="0.35">
      <c r="B224">
        <v>222</v>
      </c>
      <c r="C224" t="s">
        <v>1450</v>
      </c>
      <c r="D224" t="s">
        <v>1905</v>
      </c>
      <c r="E224">
        <v>1186</v>
      </c>
      <c r="F224">
        <v>616</v>
      </c>
      <c r="G224">
        <v>554400</v>
      </c>
      <c r="H224">
        <v>616</v>
      </c>
      <c r="I224">
        <f t="shared" si="9"/>
        <v>55.44</v>
      </c>
      <c r="J224">
        <f>VLOOKUP(C224,Sheet3!$C$3:$H$363,6,FALSE)</f>
        <v>1629.09</v>
      </c>
      <c r="K224">
        <f t="shared" si="10"/>
        <v>1684.53</v>
      </c>
      <c r="L224" s="9">
        <f t="shared" si="11"/>
        <v>3.0422742211220974E-3</v>
      </c>
    </row>
    <row r="225" spans="2:12" x14ac:dyDescent="0.35">
      <c r="B225">
        <v>223</v>
      </c>
      <c r="C225" t="s">
        <v>1451</v>
      </c>
      <c r="D225" t="s">
        <v>1906</v>
      </c>
      <c r="E225">
        <v>1187</v>
      </c>
      <c r="F225">
        <v>403</v>
      </c>
      <c r="G225">
        <v>362700</v>
      </c>
      <c r="H225">
        <v>403</v>
      </c>
      <c r="I225">
        <f t="shared" si="9"/>
        <v>36.269999999999996</v>
      </c>
      <c r="J225">
        <f>VLOOKUP(C225,Sheet3!$C$3:$H$363,6,FALSE)</f>
        <v>2854.62</v>
      </c>
      <c r="K225">
        <f t="shared" si="10"/>
        <v>2890.89</v>
      </c>
      <c r="L225" s="9">
        <f t="shared" si="11"/>
        <v>1.1477889788939638E-3</v>
      </c>
    </row>
    <row r="226" spans="2:12" x14ac:dyDescent="0.35">
      <c r="B226">
        <v>224</v>
      </c>
      <c r="C226" t="s">
        <v>1452</v>
      </c>
      <c r="D226" t="s">
        <v>1907</v>
      </c>
      <c r="E226">
        <v>1188</v>
      </c>
      <c r="F226">
        <v>467</v>
      </c>
      <c r="G226">
        <v>420300</v>
      </c>
      <c r="H226">
        <v>467</v>
      </c>
      <c r="I226">
        <f t="shared" si="9"/>
        <v>42.03</v>
      </c>
      <c r="J226">
        <f>VLOOKUP(C226,Sheet3!$C$3:$H$363,6,FALSE)</f>
        <v>500.58</v>
      </c>
      <c r="K226">
        <f t="shared" si="10"/>
        <v>542.61</v>
      </c>
      <c r="L226" s="9">
        <f t="shared" si="11"/>
        <v>7.329400335954128E-3</v>
      </c>
    </row>
    <row r="227" spans="2:12" x14ac:dyDescent="0.35">
      <c r="B227">
        <v>225</v>
      </c>
      <c r="C227" t="s">
        <v>1690</v>
      </c>
      <c r="D227" t="s">
        <v>1908</v>
      </c>
      <c r="E227">
        <v>1189</v>
      </c>
      <c r="F227">
        <v>268</v>
      </c>
      <c r="G227">
        <v>241200</v>
      </c>
      <c r="H227">
        <v>268</v>
      </c>
      <c r="I227">
        <f t="shared" si="9"/>
        <v>24.119999999999997</v>
      </c>
      <c r="J227">
        <f>VLOOKUP(C227,Sheet3!$C$3:$H$363,6,FALSE)</f>
        <v>1052.28</v>
      </c>
      <c r="K227">
        <f t="shared" si="10"/>
        <v>1076.3999999999999</v>
      </c>
      <c r="L227" s="9">
        <f t="shared" si="11"/>
        <v>2.0602637521350909E-3</v>
      </c>
    </row>
    <row r="228" spans="2:12" x14ac:dyDescent="0.35">
      <c r="B228">
        <v>226</v>
      </c>
      <c r="C228" t="s">
        <v>1691</v>
      </c>
      <c r="D228" t="s">
        <v>1909</v>
      </c>
      <c r="E228">
        <v>1190</v>
      </c>
      <c r="F228">
        <v>499</v>
      </c>
      <c r="G228">
        <v>449100</v>
      </c>
      <c r="H228">
        <v>499</v>
      </c>
      <c r="I228">
        <f t="shared" si="9"/>
        <v>44.91</v>
      </c>
      <c r="J228">
        <f>VLOOKUP(C228,Sheet3!$C$3:$H$363,6,FALSE)</f>
        <v>189.98999999999998</v>
      </c>
      <c r="K228">
        <f t="shared" si="10"/>
        <v>234.89999999999998</v>
      </c>
      <c r="L228" s="9">
        <f t="shared" si="11"/>
        <v>1.9289859315310777E-2</v>
      </c>
    </row>
    <row r="229" spans="2:12" x14ac:dyDescent="0.35">
      <c r="B229">
        <v>227</v>
      </c>
      <c r="C229" t="s">
        <v>162</v>
      </c>
      <c r="D229" t="s">
        <v>1910</v>
      </c>
      <c r="E229">
        <v>1191</v>
      </c>
      <c r="F229">
        <v>1691</v>
      </c>
      <c r="G229">
        <v>1521900</v>
      </c>
      <c r="H229">
        <v>1691</v>
      </c>
      <c r="I229">
        <f t="shared" si="9"/>
        <v>152.19</v>
      </c>
      <c r="J229">
        <f>VLOOKUP(C229,Sheet3!$C$3:$H$363,6,FALSE)</f>
        <v>875.52</v>
      </c>
      <c r="K229">
        <f t="shared" si="10"/>
        <v>1027.71</v>
      </c>
      <c r="L229" s="9">
        <f t="shared" si="11"/>
        <v>1.4570028135972708E-2</v>
      </c>
    </row>
    <row r="230" spans="2:12" x14ac:dyDescent="0.35">
      <c r="B230">
        <v>228</v>
      </c>
      <c r="C230" t="s">
        <v>1692</v>
      </c>
      <c r="D230" t="s">
        <v>1911</v>
      </c>
      <c r="E230">
        <v>1193</v>
      </c>
      <c r="F230">
        <v>440</v>
      </c>
      <c r="G230">
        <v>396000</v>
      </c>
      <c r="H230">
        <v>440</v>
      </c>
      <c r="I230">
        <f t="shared" si="9"/>
        <v>39.6</v>
      </c>
      <c r="J230">
        <f>VLOOKUP(C230,Sheet3!$C$3:$H$363,6,FALSE)</f>
        <v>162.44999999999999</v>
      </c>
      <c r="K230">
        <f t="shared" si="10"/>
        <v>202.04999999999998</v>
      </c>
      <c r="L230" s="9">
        <f t="shared" si="11"/>
        <v>1.9831357219033938E-2</v>
      </c>
    </row>
    <row r="231" spans="2:12" x14ac:dyDescent="0.35">
      <c r="B231">
        <v>229</v>
      </c>
      <c r="C231" t="s">
        <v>1458</v>
      </c>
      <c r="D231" t="s">
        <v>1912</v>
      </c>
      <c r="E231">
        <v>1197</v>
      </c>
      <c r="F231">
        <v>133853</v>
      </c>
      <c r="G231">
        <v>120467700</v>
      </c>
      <c r="H231">
        <v>133853</v>
      </c>
      <c r="I231">
        <f t="shared" si="9"/>
        <v>12046.77</v>
      </c>
      <c r="J231">
        <f>VLOOKUP(C231,Sheet3!$C$3:$H$363,6,FALSE)</f>
        <v>697840.02</v>
      </c>
      <c r="K231">
        <f t="shared" si="10"/>
        <v>709886.79</v>
      </c>
      <c r="L231" s="9">
        <f t="shared" si="11"/>
        <v>1.5559661666084931E-3</v>
      </c>
    </row>
    <row r="232" spans="2:12" x14ac:dyDescent="0.35">
      <c r="B232">
        <v>230</v>
      </c>
      <c r="C232" t="s">
        <v>1459</v>
      </c>
      <c r="D232" t="s">
        <v>1913</v>
      </c>
      <c r="E232">
        <v>1198</v>
      </c>
      <c r="F232">
        <v>23345</v>
      </c>
      <c r="G232">
        <v>21010500</v>
      </c>
      <c r="H232">
        <v>23345</v>
      </c>
      <c r="I232">
        <f t="shared" si="9"/>
        <v>2101.0499999999997</v>
      </c>
      <c r="J232">
        <f>VLOOKUP(C232,Sheet3!$C$3:$H$363,6,FALSE)</f>
        <v>43643.97</v>
      </c>
      <c r="K232">
        <f t="shared" si="10"/>
        <v>45745.020000000004</v>
      </c>
      <c r="L232" s="9">
        <f t="shared" si="11"/>
        <v>4.2743459022497824E-3</v>
      </c>
    </row>
    <row r="233" spans="2:12" x14ac:dyDescent="0.35">
      <c r="B233">
        <v>231</v>
      </c>
      <c r="C233" t="s">
        <v>1460</v>
      </c>
      <c r="D233" t="s">
        <v>1914</v>
      </c>
      <c r="E233">
        <v>1199</v>
      </c>
      <c r="F233">
        <v>686</v>
      </c>
      <c r="G233">
        <v>617400</v>
      </c>
      <c r="H233">
        <v>686</v>
      </c>
      <c r="I233">
        <f t="shared" si="9"/>
        <v>61.739999999999995</v>
      </c>
      <c r="J233">
        <f>VLOOKUP(C233,Sheet3!$C$3:$H$363,6,FALSE)</f>
        <v>6030.8099999999995</v>
      </c>
      <c r="K233">
        <f t="shared" si="10"/>
        <v>6092.5499999999993</v>
      </c>
      <c r="L233" s="9">
        <f t="shared" si="11"/>
        <v>9.2594392901319963E-4</v>
      </c>
    </row>
    <row r="234" spans="2:12" x14ac:dyDescent="0.35">
      <c r="B234">
        <v>232</v>
      </c>
      <c r="C234" t="s">
        <v>1693</v>
      </c>
      <c r="D234" t="s">
        <v>1915</v>
      </c>
      <c r="E234">
        <v>1200</v>
      </c>
      <c r="F234">
        <v>621</v>
      </c>
      <c r="G234">
        <v>558900</v>
      </c>
      <c r="H234">
        <v>621</v>
      </c>
      <c r="I234">
        <f t="shared" si="9"/>
        <v>55.89</v>
      </c>
      <c r="J234">
        <f>VLOOKUP(C234,Sheet3!$C$3:$H$363,6,FALSE)</f>
        <v>203.4</v>
      </c>
      <c r="K234">
        <f t="shared" si="10"/>
        <v>259.29000000000002</v>
      </c>
      <c r="L234" s="9">
        <f t="shared" si="11"/>
        <v>2.2070240256199726E-2</v>
      </c>
    </row>
    <row r="235" spans="2:12" x14ac:dyDescent="0.35">
      <c r="B235">
        <v>233</v>
      </c>
      <c r="C235" t="s">
        <v>1694</v>
      </c>
      <c r="D235" t="s">
        <v>1916</v>
      </c>
      <c r="E235">
        <v>1203</v>
      </c>
      <c r="F235">
        <v>2765</v>
      </c>
      <c r="G235">
        <v>2488500</v>
      </c>
      <c r="H235">
        <v>2765</v>
      </c>
      <c r="I235">
        <f t="shared" si="9"/>
        <v>248.85</v>
      </c>
      <c r="J235">
        <f>VLOOKUP(C235,Sheet3!$C$3:$H$363,6,FALSE)</f>
        <v>15559.56</v>
      </c>
      <c r="K235">
        <f t="shared" si="10"/>
        <v>15808.41</v>
      </c>
      <c r="L235" s="9">
        <f t="shared" si="11"/>
        <v>1.4424396535024885E-3</v>
      </c>
    </row>
    <row r="236" spans="2:12" x14ac:dyDescent="0.35">
      <c r="B236">
        <v>234</v>
      </c>
      <c r="C236" t="s">
        <v>1465</v>
      </c>
      <c r="D236" t="s">
        <v>1918</v>
      </c>
      <c r="E236">
        <v>1205</v>
      </c>
      <c r="F236">
        <v>438</v>
      </c>
      <c r="G236">
        <v>394200</v>
      </c>
      <c r="H236">
        <v>438</v>
      </c>
      <c r="I236">
        <f t="shared" si="9"/>
        <v>39.42</v>
      </c>
      <c r="J236">
        <f>VLOOKUP(C236,Sheet3!$C$3:$H$363,6,FALSE)</f>
        <v>829.98</v>
      </c>
      <c r="K236">
        <f t="shared" si="10"/>
        <v>869.4</v>
      </c>
      <c r="L236" s="9">
        <f t="shared" si="11"/>
        <v>4.2183376763557092E-3</v>
      </c>
    </row>
    <row r="237" spans="2:12" x14ac:dyDescent="0.35">
      <c r="B237">
        <v>235</v>
      </c>
      <c r="C237" t="s">
        <v>1695</v>
      </c>
      <c r="D237" t="s">
        <v>1920</v>
      </c>
      <c r="E237">
        <v>1208</v>
      </c>
      <c r="F237">
        <v>81699</v>
      </c>
      <c r="G237">
        <v>73529100</v>
      </c>
      <c r="H237">
        <v>81699</v>
      </c>
      <c r="I237">
        <f t="shared" si="9"/>
        <v>7352.91</v>
      </c>
      <c r="J237">
        <f>VLOOKUP(C237,Sheet3!$C$3:$H$363,6,FALSE)</f>
        <v>142314.21</v>
      </c>
      <c r="K237">
        <f t="shared" si="10"/>
        <v>149667.12</v>
      </c>
      <c r="L237" s="9">
        <f t="shared" si="11"/>
        <v>4.5796607691582659E-3</v>
      </c>
    </row>
    <row r="238" spans="2:12" x14ac:dyDescent="0.35">
      <c r="B238">
        <v>236</v>
      </c>
      <c r="C238" t="s">
        <v>1696</v>
      </c>
      <c r="D238" t="s">
        <v>1921</v>
      </c>
      <c r="E238">
        <v>1209</v>
      </c>
      <c r="F238">
        <v>112791</v>
      </c>
      <c r="G238">
        <v>101511900</v>
      </c>
      <c r="H238">
        <v>112791</v>
      </c>
      <c r="I238">
        <f t="shared" si="9"/>
        <v>10151.19</v>
      </c>
      <c r="J238">
        <f>VLOOKUP(C238,Sheet3!$C$3:$H$363,6,FALSE)</f>
        <v>107030.7</v>
      </c>
      <c r="K238">
        <f t="shared" si="10"/>
        <v>117181.89</v>
      </c>
      <c r="L238" s="9">
        <f t="shared" si="11"/>
        <v>8.2374212565058721E-3</v>
      </c>
    </row>
    <row r="239" spans="2:12" x14ac:dyDescent="0.35">
      <c r="B239">
        <v>237</v>
      </c>
      <c r="C239" t="s">
        <v>1468</v>
      </c>
      <c r="D239" t="s">
        <v>1922</v>
      </c>
      <c r="E239">
        <v>1210</v>
      </c>
      <c r="F239">
        <v>40</v>
      </c>
      <c r="G239">
        <v>36000</v>
      </c>
      <c r="H239">
        <v>40</v>
      </c>
      <c r="I239">
        <f t="shared" si="9"/>
        <v>3.5999999999999996</v>
      </c>
      <c r="J239">
        <f>VLOOKUP(C239,Sheet3!$C$3:$H$363,6,FALSE)</f>
        <v>1231.47</v>
      </c>
      <c r="K239">
        <f t="shared" si="10"/>
        <v>1235.07</v>
      </c>
      <c r="L239" s="9">
        <f t="shared" si="11"/>
        <v>2.6537008089299935E-4</v>
      </c>
    </row>
    <row r="240" spans="2:12" x14ac:dyDescent="0.35">
      <c r="B240">
        <v>238</v>
      </c>
      <c r="C240" t="s">
        <v>1697</v>
      </c>
      <c r="D240" t="s">
        <v>1923</v>
      </c>
      <c r="E240">
        <v>1211</v>
      </c>
      <c r="F240">
        <v>8104</v>
      </c>
      <c r="G240">
        <v>7293600</v>
      </c>
      <c r="H240">
        <v>8104</v>
      </c>
      <c r="I240">
        <f t="shared" si="9"/>
        <v>729.36</v>
      </c>
      <c r="J240">
        <f>VLOOKUP(C240,Sheet3!$C$3:$H$363,6,FALSE)</f>
        <v>14424.57</v>
      </c>
      <c r="K240">
        <f t="shared" si="10"/>
        <v>15153.93</v>
      </c>
      <c r="L240" s="9">
        <f t="shared" si="11"/>
        <v>4.4842637877241286E-3</v>
      </c>
    </row>
    <row r="241" spans="2:12" x14ac:dyDescent="0.35">
      <c r="B241">
        <v>239</v>
      </c>
      <c r="C241" t="s">
        <v>1698</v>
      </c>
      <c r="D241" t="s">
        <v>1924</v>
      </c>
      <c r="E241">
        <v>1212</v>
      </c>
      <c r="F241">
        <v>9656</v>
      </c>
      <c r="G241">
        <v>8690400</v>
      </c>
      <c r="H241">
        <v>9656</v>
      </c>
      <c r="I241">
        <f t="shared" si="9"/>
        <v>869.04</v>
      </c>
      <c r="J241">
        <f>VLOOKUP(C241,Sheet3!$C$3:$H$363,6,FALSE)</f>
        <v>21136.59</v>
      </c>
      <c r="K241">
        <f t="shared" si="10"/>
        <v>22005.63</v>
      </c>
      <c r="L241" s="9">
        <f t="shared" si="11"/>
        <v>3.6629698055424902E-3</v>
      </c>
    </row>
    <row r="242" spans="2:12" x14ac:dyDescent="0.35">
      <c r="B242">
        <v>240</v>
      </c>
      <c r="C242" t="s">
        <v>1683</v>
      </c>
      <c r="D242" t="s">
        <v>1895</v>
      </c>
      <c r="E242">
        <v>1213</v>
      </c>
      <c r="F242">
        <v>4119</v>
      </c>
      <c r="G242">
        <v>3707100</v>
      </c>
      <c r="H242">
        <v>4119</v>
      </c>
      <c r="I242">
        <f t="shared" si="9"/>
        <v>370.71</v>
      </c>
      <c r="J242">
        <f>VLOOKUP(C242,Sheet3!$C$3:$H$363,6,FALSE)</f>
        <v>1441.8</v>
      </c>
      <c r="K242">
        <f t="shared" si="10"/>
        <v>1812.51</v>
      </c>
      <c r="L242" s="9">
        <f t="shared" si="11"/>
        <v>2.0801844725864639E-2</v>
      </c>
    </row>
    <row r="243" spans="2:12" x14ac:dyDescent="0.35">
      <c r="B243">
        <v>241</v>
      </c>
      <c r="C243" t="s">
        <v>1469</v>
      </c>
      <c r="D243" t="s">
        <v>1925</v>
      </c>
      <c r="E243">
        <v>1214</v>
      </c>
      <c r="F243">
        <v>189</v>
      </c>
      <c r="G243">
        <v>170100</v>
      </c>
      <c r="H243">
        <v>189</v>
      </c>
      <c r="I243">
        <f t="shared" si="9"/>
        <v>17.009999999999998</v>
      </c>
      <c r="J243">
        <f>VLOOKUP(C243,Sheet3!$C$3:$H$363,6,FALSE)</f>
        <v>2016.54</v>
      </c>
      <c r="K243">
        <f t="shared" si="10"/>
        <v>2033.55</v>
      </c>
      <c r="L243" s="9">
        <f t="shared" si="11"/>
        <v>7.6362388424649282E-4</v>
      </c>
    </row>
    <row r="244" spans="2:12" x14ac:dyDescent="0.35">
      <c r="B244">
        <v>242</v>
      </c>
      <c r="C244" t="s">
        <v>1471</v>
      </c>
      <c r="D244" t="s">
        <v>1927</v>
      </c>
      <c r="E244">
        <v>1216</v>
      </c>
      <c r="F244">
        <v>6348</v>
      </c>
      <c r="G244">
        <v>5713200</v>
      </c>
      <c r="H244">
        <v>6348</v>
      </c>
      <c r="I244">
        <f t="shared" si="9"/>
        <v>571.31999999999994</v>
      </c>
      <c r="J244">
        <f>VLOOKUP(C244,Sheet3!$C$3:$H$363,6,FALSE)</f>
        <v>11956.23</v>
      </c>
      <c r="K244">
        <f t="shared" si="10"/>
        <v>12527.55</v>
      </c>
      <c r="L244" s="9">
        <f t="shared" si="11"/>
        <v>4.243430693032596E-3</v>
      </c>
    </row>
    <row r="245" spans="2:12" x14ac:dyDescent="0.35">
      <c r="B245">
        <v>243</v>
      </c>
      <c r="C245" t="s">
        <v>1699</v>
      </c>
      <c r="D245" t="s">
        <v>1928</v>
      </c>
      <c r="E245">
        <v>1217</v>
      </c>
      <c r="F245">
        <v>2312</v>
      </c>
      <c r="G245">
        <v>2080800</v>
      </c>
      <c r="H245">
        <v>2312</v>
      </c>
      <c r="I245">
        <f t="shared" si="9"/>
        <v>208.07999999999998</v>
      </c>
      <c r="J245">
        <f>VLOOKUP(C245,Sheet3!$C$3:$H$363,6,FALSE)</f>
        <v>5088.24</v>
      </c>
      <c r="K245">
        <f t="shared" si="10"/>
        <v>5296.32</v>
      </c>
      <c r="L245" s="9">
        <f t="shared" si="11"/>
        <v>3.6436586393961239E-3</v>
      </c>
    </row>
    <row r="246" spans="2:12" x14ac:dyDescent="0.35">
      <c r="B246">
        <v>244</v>
      </c>
      <c r="C246" t="s">
        <v>1472</v>
      </c>
      <c r="D246" t="s">
        <v>1929</v>
      </c>
      <c r="E246">
        <v>1218</v>
      </c>
      <c r="F246">
        <v>45</v>
      </c>
      <c r="G246">
        <v>40500</v>
      </c>
      <c r="H246">
        <v>45</v>
      </c>
      <c r="I246">
        <f t="shared" si="9"/>
        <v>4.05</v>
      </c>
      <c r="J246">
        <f>VLOOKUP(C246,Sheet3!$C$3:$H$363,6,FALSE)</f>
        <v>274.40999999999997</v>
      </c>
      <c r="K246">
        <f t="shared" si="10"/>
        <v>278.45999999999998</v>
      </c>
      <c r="L246" s="9">
        <f t="shared" si="11"/>
        <v>1.3319167404324342E-3</v>
      </c>
    </row>
    <row r="247" spans="2:12" x14ac:dyDescent="0.35">
      <c r="B247">
        <v>245</v>
      </c>
      <c r="C247" t="s">
        <v>427</v>
      </c>
      <c r="D247" t="s">
        <v>1786</v>
      </c>
      <c r="E247">
        <v>1222</v>
      </c>
      <c r="F247">
        <v>46043</v>
      </c>
      <c r="G247">
        <v>41438700</v>
      </c>
      <c r="H247">
        <v>46043</v>
      </c>
      <c r="I247">
        <f t="shared" si="9"/>
        <v>4143.87</v>
      </c>
      <c r="J247">
        <f>VLOOKUP(C247,Sheet3!$C$3:$H$363,6,FALSE)</f>
        <v>24339.78</v>
      </c>
      <c r="K247">
        <f t="shared" si="10"/>
        <v>28483.649999999998</v>
      </c>
      <c r="L247" s="9">
        <f t="shared" si="11"/>
        <v>1.4292562685941155E-2</v>
      </c>
    </row>
    <row r="248" spans="2:12" x14ac:dyDescent="0.35">
      <c r="B248">
        <v>246</v>
      </c>
      <c r="C248" t="s">
        <v>1476</v>
      </c>
      <c r="D248" t="s">
        <v>1930</v>
      </c>
      <c r="E248">
        <v>1223</v>
      </c>
      <c r="F248">
        <v>399</v>
      </c>
      <c r="G248">
        <v>359100</v>
      </c>
      <c r="H248">
        <v>399</v>
      </c>
      <c r="I248">
        <f t="shared" si="9"/>
        <v>35.909999999999997</v>
      </c>
      <c r="J248">
        <f>VLOOKUP(C248,Sheet3!$C$3:$H$363,6,FALSE)</f>
        <v>1725.3</v>
      </c>
      <c r="K248">
        <f t="shared" si="10"/>
        <v>1761.21</v>
      </c>
      <c r="L248" s="9">
        <f t="shared" si="11"/>
        <v>1.8727385840468774E-3</v>
      </c>
    </row>
    <row r="249" spans="2:12" x14ac:dyDescent="0.35">
      <c r="B249">
        <v>247</v>
      </c>
      <c r="C249" t="s">
        <v>1477</v>
      </c>
      <c r="D249" t="s">
        <v>1931</v>
      </c>
      <c r="E249">
        <v>1224</v>
      </c>
      <c r="F249">
        <v>37</v>
      </c>
      <c r="G249">
        <v>33300</v>
      </c>
      <c r="H249">
        <v>37</v>
      </c>
      <c r="I249">
        <f t="shared" si="9"/>
        <v>3.33</v>
      </c>
      <c r="J249">
        <f>VLOOKUP(C249,Sheet3!$C$3:$H$363,6,FALSE)</f>
        <v>2540.88</v>
      </c>
      <c r="K249">
        <f t="shared" si="10"/>
        <v>2544.21</v>
      </c>
      <c r="L249" s="9">
        <f t="shared" si="11"/>
        <v>1.1906468361454514E-4</v>
      </c>
    </row>
    <row r="250" spans="2:12" x14ac:dyDescent="0.35">
      <c r="B250">
        <v>248</v>
      </c>
      <c r="C250" t="s">
        <v>1478</v>
      </c>
      <c r="D250" t="s">
        <v>1932</v>
      </c>
      <c r="E250">
        <v>1225</v>
      </c>
      <c r="F250">
        <v>4166</v>
      </c>
      <c r="G250">
        <v>3749400</v>
      </c>
      <c r="H250">
        <v>4166</v>
      </c>
      <c r="I250">
        <f t="shared" si="9"/>
        <v>374.94</v>
      </c>
      <c r="J250">
        <f>VLOOKUP(C250,Sheet3!$C$3:$H$363,6,FALSE)</f>
        <v>10919.789999999999</v>
      </c>
      <c r="K250">
        <f t="shared" si="10"/>
        <v>11294.73</v>
      </c>
      <c r="L250" s="9">
        <f t="shared" si="11"/>
        <v>3.0690459899243307E-3</v>
      </c>
    </row>
    <row r="251" spans="2:12" x14ac:dyDescent="0.35">
      <c r="B251">
        <v>249</v>
      </c>
      <c r="C251" t="s">
        <v>1479</v>
      </c>
      <c r="D251" t="s">
        <v>1933</v>
      </c>
      <c r="E251">
        <v>1226</v>
      </c>
      <c r="F251">
        <v>776</v>
      </c>
      <c r="G251">
        <v>698400</v>
      </c>
      <c r="H251">
        <v>776</v>
      </c>
      <c r="I251">
        <f t="shared" si="9"/>
        <v>69.84</v>
      </c>
      <c r="J251">
        <f>VLOOKUP(C251,Sheet3!$C$3:$H$363,6,FALSE)</f>
        <v>2051.1</v>
      </c>
      <c r="K251">
        <f t="shared" si="10"/>
        <v>2120.94</v>
      </c>
      <c r="L251" s="9">
        <f t="shared" si="11"/>
        <v>3.0439229121414753E-3</v>
      </c>
    </row>
    <row r="252" spans="2:12" x14ac:dyDescent="0.35">
      <c r="B252">
        <v>250</v>
      </c>
      <c r="C252" t="s">
        <v>1480</v>
      </c>
      <c r="D252" t="s">
        <v>1934</v>
      </c>
      <c r="E252">
        <v>1227</v>
      </c>
      <c r="F252">
        <v>522</v>
      </c>
      <c r="G252">
        <v>469800</v>
      </c>
      <c r="H252">
        <v>522</v>
      </c>
      <c r="I252">
        <f t="shared" si="9"/>
        <v>46.98</v>
      </c>
      <c r="J252">
        <f>VLOOKUP(C252,Sheet3!$C$3:$H$363,6,FALSE)</f>
        <v>2099.0699999999997</v>
      </c>
      <c r="K252">
        <f t="shared" si="10"/>
        <v>2146.0499999999997</v>
      </c>
      <c r="L252" s="9">
        <f t="shared" si="11"/>
        <v>2.0122321456346329E-3</v>
      </c>
    </row>
    <row r="253" spans="2:12" x14ac:dyDescent="0.35">
      <c r="B253">
        <v>251</v>
      </c>
      <c r="C253" t="s">
        <v>1485</v>
      </c>
      <c r="D253" t="s">
        <v>1935</v>
      </c>
      <c r="E253">
        <v>1232</v>
      </c>
      <c r="F253">
        <v>850</v>
      </c>
      <c r="G253">
        <v>765000</v>
      </c>
      <c r="H253">
        <v>850</v>
      </c>
      <c r="I253">
        <f t="shared" si="9"/>
        <v>76.5</v>
      </c>
      <c r="J253">
        <f>VLOOKUP(C253,Sheet3!$C$3:$H$363,6,FALSE)</f>
        <v>3499.74</v>
      </c>
      <c r="K253">
        <f t="shared" si="10"/>
        <v>3576.24</v>
      </c>
      <c r="L253" s="9">
        <f t="shared" si="11"/>
        <v>1.9657535574013974E-3</v>
      </c>
    </row>
    <row r="254" spans="2:12" x14ac:dyDescent="0.35">
      <c r="B254">
        <v>252</v>
      </c>
      <c r="C254" t="s">
        <v>1700</v>
      </c>
      <c r="D254" t="s">
        <v>1936</v>
      </c>
      <c r="E254">
        <v>1233</v>
      </c>
      <c r="F254">
        <v>16</v>
      </c>
      <c r="G254">
        <v>14400</v>
      </c>
      <c r="H254">
        <v>16</v>
      </c>
      <c r="I254">
        <f t="shared" si="9"/>
        <v>1.44</v>
      </c>
      <c r="J254">
        <f>VLOOKUP(C254,Sheet3!$C$3:$H$363,6,FALSE)</f>
        <v>23.13</v>
      </c>
      <c r="K254">
        <f t="shared" si="10"/>
        <v>24.57</v>
      </c>
      <c r="L254" s="9">
        <f t="shared" si="11"/>
        <v>5.4905191172490847E-3</v>
      </c>
    </row>
    <row r="255" spans="2:12" x14ac:dyDescent="0.35">
      <c r="B255">
        <v>253</v>
      </c>
      <c r="C255" t="s">
        <v>1487</v>
      </c>
      <c r="D255" t="s">
        <v>1937</v>
      </c>
      <c r="E255">
        <v>1235</v>
      </c>
      <c r="F255">
        <v>6093</v>
      </c>
      <c r="G255">
        <v>5483700</v>
      </c>
      <c r="H255">
        <v>6093</v>
      </c>
      <c r="I255">
        <f t="shared" si="9"/>
        <v>548.37</v>
      </c>
      <c r="J255">
        <f>VLOOKUP(C255,Sheet3!$C$3:$H$363,6,FALSE)</f>
        <v>14172.84</v>
      </c>
      <c r="K255">
        <f t="shared" si="10"/>
        <v>14721.210000000001</v>
      </c>
      <c r="L255" s="9">
        <f t="shared" si="11"/>
        <v>3.4510776326440616E-3</v>
      </c>
    </row>
    <row r="256" spans="2:12" x14ac:dyDescent="0.35">
      <c r="B256">
        <v>254</v>
      </c>
      <c r="C256" t="s">
        <v>1394</v>
      </c>
      <c r="D256" t="s">
        <v>1865</v>
      </c>
      <c r="E256">
        <v>1236</v>
      </c>
      <c r="F256">
        <v>105</v>
      </c>
      <c r="G256">
        <v>94500</v>
      </c>
      <c r="H256">
        <v>105</v>
      </c>
      <c r="I256">
        <f t="shared" si="9"/>
        <v>9.4499999999999993</v>
      </c>
      <c r="J256">
        <f>VLOOKUP(C256,Sheet3!$C$3:$H$363,6,FALSE)</f>
        <v>747.44999999999993</v>
      </c>
      <c r="K256">
        <f t="shared" si="10"/>
        <v>756.9</v>
      </c>
      <c r="L256" s="9">
        <f t="shared" si="11"/>
        <v>1.1421573563271449E-3</v>
      </c>
    </row>
    <row r="257" spans="2:12" x14ac:dyDescent="0.35">
      <c r="B257">
        <v>255</v>
      </c>
      <c r="C257" t="s">
        <v>1701</v>
      </c>
      <c r="D257" t="s">
        <v>1938</v>
      </c>
      <c r="E257">
        <v>1238</v>
      </c>
      <c r="F257">
        <v>285</v>
      </c>
      <c r="G257">
        <v>256500</v>
      </c>
      <c r="H257">
        <v>285</v>
      </c>
      <c r="I257">
        <f t="shared" si="9"/>
        <v>25.65</v>
      </c>
      <c r="J257">
        <f>VLOOKUP(C257,Sheet3!$C$3:$H$363,6,FALSE)</f>
        <v>937.89</v>
      </c>
      <c r="K257">
        <f t="shared" si="10"/>
        <v>963.54</v>
      </c>
      <c r="L257" s="9">
        <f t="shared" si="11"/>
        <v>2.4528482691726417E-3</v>
      </c>
    </row>
    <row r="258" spans="2:12" x14ac:dyDescent="0.35">
      <c r="B258">
        <v>256</v>
      </c>
      <c r="C258" t="s">
        <v>1702</v>
      </c>
      <c r="D258" t="s">
        <v>1939</v>
      </c>
      <c r="E258">
        <v>1239</v>
      </c>
      <c r="F258">
        <v>17420</v>
      </c>
      <c r="G258">
        <v>15678000</v>
      </c>
      <c r="H258">
        <v>17420</v>
      </c>
      <c r="I258">
        <f t="shared" si="9"/>
        <v>1567.8</v>
      </c>
      <c r="J258">
        <f>VLOOKUP(C258,Sheet3!$C$3:$H$363,6,FALSE)</f>
        <v>9771.57</v>
      </c>
      <c r="K258">
        <f t="shared" si="10"/>
        <v>11339.369999999999</v>
      </c>
      <c r="L258" s="9">
        <f t="shared" si="11"/>
        <v>1.3527599277102186E-2</v>
      </c>
    </row>
    <row r="259" spans="2:12" x14ac:dyDescent="0.35">
      <c r="B259">
        <v>257</v>
      </c>
      <c r="C259" t="s">
        <v>1703</v>
      </c>
      <c r="D259" t="s">
        <v>1940</v>
      </c>
      <c r="E259">
        <v>1240</v>
      </c>
      <c r="F259">
        <v>15755</v>
      </c>
      <c r="G259">
        <v>14179500</v>
      </c>
      <c r="H259">
        <v>15755</v>
      </c>
      <c r="I259">
        <f t="shared" si="9"/>
        <v>1417.95</v>
      </c>
      <c r="J259">
        <f>VLOOKUP(C259,Sheet3!$C$3:$H$363,6,FALSE)</f>
        <v>7984.62</v>
      </c>
      <c r="K259">
        <f t="shared" si="10"/>
        <v>9402.57</v>
      </c>
      <c r="L259" s="9">
        <f t="shared" si="11"/>
        <v>1.4860533168943488E-2</v>
      </c>
    </row>
    <row r="260" spans="2:12" x14ac:dyDescent="0.35">
      <c r="B260">
        <v>258</v>
      </c>
      <c r="C260" t="s">
        <v>1491</v>
      </c>
      <c r="D260" t="s">
        <v>1942</v>
      </c>
      <c r="E260">
        <v>1244</v>
      </c>
      <c r="F260">
        <v>4789</v>
      </c>
      <c r="G260">
        <v>4310100</v>
      </c>
      <c r="H260">
        <v>4789</v>
      </c>
      <c r="I260">
        <f t="shared" ref="I260:I323" si="12">+F260*0.09</f>
        <v>431.01</v>
      </c>
      <c r="J260">
        <f>VLOOKUP(C260,Sheet3!$C$3:$H$363,6,FALSE)</f>
        <v>8365.23</v>
      </c>
      <c r="K260">
        <f t="shared" ref="K260:K323" si="13">+J260+I260</f>
        <v>8796.24</v>
      </c>
      <c r="L260" s="9">
        <f t="shared" ref="L260:L323" si="14">(1/11)*LOG((K260/J260),EXP(1))</f>
        <v>4.5673207156417253E-3</v>
      </c>
    </row>
    <row r="261" spans="2:12" x14ac:dyDescent="0.35">
      <c r="B261">
        <v>259</v>
      </c>
      <c r="C261" t="s">
        <v>1492</v>
      </c>
      <c r="D261" t="s">
        <v>1943</v>
      </c>
      <c r="E261">
        <v>1245</v>
      </c>
      <c r="F261">
        <v>5464</v>
      </c>
      <c r="G261">
        <v>4917600</v>
      </c>
      <c r="H261">
        <v>5464</v>
      </c>
      <c r="I261">
        <f t="shared" si="12"/>
        <v>491.76</v>
      </c>
      <c r="J261">
        <f>VLOOKUP(C261,Sheet3!$C$3:$H$363,6,FALSE)</f>
        <v>13445.369999999999</v>
      </c>
      <c r="K261">
        <f t="shared" si="13"/>
        <v>13937.13</v>
      </c>
      <c r="L261" s="9">
        <f t="shared" si="14"/>
        <v>3.2656084469632929E-3</v>
      </c>
    </row>
    <row r="262" spans="2:12" x14ac:dyDescent="0.35">
      <c r="B262">
        <v>260</v>
      </c>
      <c r="C262" t="s">
        <v>1705</v>
      </c>
      <c r="D262" t="s">
        <v>1944</v>
      </c>
      <c r="E262">
        <v>1246</v>
      </c>
      <c r="F262">
        <v>26</v>
      </c>
      <c r="G262">
        <v>23400</v>
      </c>
      <c r="H262">
        <v>26</v>
      </c>
      <c r="I262">
        <f t="shared" si="12"/>
        <v>2.34</v>
      </c>
      <c r="J262">
        <f>VLOOKUP(C262,Sheet3!$C$3:$H$363,6,FALSE)</f>
        <v>192.51</v>
      </c>
      <c r="K262">
        <f t="shared" si="13"/>
        <v>194.85</v>
      </c>
      <c r="L262" s="9">
        <f t="shared" si="14"/>
        <v>1.0983573958349647E-3</v>
      </c>
    </row>
    <row r="263" spans="2:12" x14ac:dyDescent="0.35">
      <c r="B263">
        <v>261</v>
      </c>
      <c r="C263" t="s">
        <v>1706</v>
      </c>
      <c r="D263" t="s">
        <v>1946</v>
      </c>
      <c r="E263">
        <v>1247</v>
      </c>
      <c r="F263">
        <v>58190</v>
      </c>
      <c r="G263">
        <v>52371000</v>
      </c>
      <c r="H263">
        <v>58190</v>
      </c>
      <c r="I263">
        <f t="shared" si="12"/>
        <v>5237.0999999999995</v>
      </c>
      <c r="J263">
        <f>VLOOKUP(C263,Sheet3!$C$3:$H$363,6,FALSE)</f>
        <v>30648.78</v>
      </c>
      <c r="K263">
        <f t="shared" si="13"/>
        <v>35885.879999999997</v>
      </c>
      <c r="L263" s="9">
        <f t="shared" si="14"/>
        <v>1.4341004183080725E-2</v>
      </c>
    </row>
    <row r="264" spans="2:12" x14ac:dyDescent="0.35">
      <c r="B264">
        <v>262</v>
      </c>
      <c r="C264" t="s">
        <v>1435</v>
      </c>
      <c r="D264" t="s">
        <v>1886</v>
      </c>
      <c r="E264">
        <v>1250</v>
      </c>
      <c r="F264">
        <v>74</v>
      </c>
      <c r="G264">
        <v>66600</v>
      </c>
      <c r="H264">
        <v>74</v>
      </c>
      <c r="I264">
        <f t="shared" si="12"/>
        <v>6.66</v>
      </c>
      <c r="J264">
        <f>VLOOKUP(C264,Sheet3!$C$3:$H$363,6,FALSE)</f>
        <v>87.75</v>
      </c>
      <c r="K264">
        <f t="shared" si="13"/>
        <v>94.41</v>
      </c>
      <c r="L264" s="9">
        <f t="shared" si="14"/>
        <v>6.6504670362227186E-3</v>
      </c>
    </row>
    <row r="265" spans="2:12" x14ac:dyDescent="0.35">
      <c r="B265">
        <v>263</v>
      </c>
      <c r="C265" t="s">
        <v>1709</v>
      </c>
      <c r="D265" t="s">
        <v>1949</v>
      </c>
      <c r="E265">
        <v>1251</v>
      </c>
      <c r="F265">
        <v>4204</v>
      </c>
      <c r="G265">
        <v>3783600</v>
      </c>
      <c r="H265">
        <v>4204</v>
      </c>
      <c r="I265">
        <f t="shared" si="12"/>
        <v>378.36</v>
      </c>
      <c r="J265">
        <f>VLOOKUP(C265,Sheet3!$C$3:$H$363,6,FALSE)</f>
        <v>2507.04</v>
      </c>
      <c r="K265">
        <f t="shared" si="13"/>
        <v>2885.4</v>
      </c>
      <c r="L265" s="9">
        <f t="shared" si="14"/>
        <v>1.2778251286870341E-2</v>
      </c>
    </row>
    <row r="266" spans="2:12" x14ac:dyDescent="0.35">
      <c r="B266">
        <v>264</v>
      </c>
      <c r="C266" t="s">
        <v>1710</v>
      </c>
      <c r="D266" t="s">
        <v>1950</v>
      </c>
      <c r="E266">
        <v>1252</v>
      </c>
      <c r="F266">
        <v>100900</v>
      </c>
      <c r="G266">
        <v>90810000</v>
      </c>
      <c r="H266">
        <v>100900</v>
      </c>
      <c r="I266">
        <f t="shared" si="12"/>
        <v>9081</v>
      </c>
      <c r="J266">
        <f>VLOOKUP(C266,Sheet3!$C$3:$H$363,6,FALSE)</f>
        <v>58528.71</v>
      </c>
      <c r="K266">
        <f t="shared" si="13"/>
        <v>67609.709999999992</v>
      </c>
      <c r="L266" s="9">
        <f t="shared" si="14"/>
        <v>1.3112200791483973E-2</v>
      </c>
    </row>
    <row r="267" spans="2:12" x14ac:dyDescent="0.35">
      <c r="B267">
        <v>265</v>
      </c>
      <c r="C267" t="s">
        <v>1496</v>
      </c>
      <c r="D267" t="s">
        <v>1951</v>
      </c>
      <c r="E267">
        <v>1254</v>
      </c>
      <c r="F267">
        <v>9008</v>
      </c>
      <c r="G267">
        <v>8107200</v>
      </c>
      <c r="H267">
        <v>9008</v>
      </c>
      <c r="I267">
        <f t="shared" si="12"/>
        <v>810.71999999999991</v>
      </c>
      <c r="J267">
        <f>VLOOKUP(C267,Sheet3!$C$3:$H$363,6,FALSE)</f>
        <v>5712.66</v>
      </c>
      <c r="K267">
        <f t="shared" si="13"/>
        <v>6523.38</v>
      </c>
      <c r="L267" s="9">
        <f t="shared" si="14"/>
        <v>1.2064352903664866E-2</v>
      </c>
    </row>
    <row r="268" spans="2:12" x14ac:dyDescent="0.35">
      <c r="B268">
        <v>266</v>
      </c>
      <c r="C268" t="s">
        <v>1712</v>
      </c>
      <c r="D268" t="s">
        <v>1953</v>
      </c>
      <c r="E268">
        <v>1259</v>
      </c>
      <c r="F268">
        <v>4472</v>
      </c>
      <c r="G268">
        <v>4024800</v>
      </c>
      <c r="H268">
        <v>4472</v>
      </c>
      <c r="I268">
        <f t="shared" si="12"/>
        <v>402.47999999999996</v>
      </c>
      <c r="J268">
        <f>VLOOKUP(C268,Sheet3!$C$3:$H$363,6,FALSE)</f>
        <v>277.74</v>
      </c>
      <c r="K268">
        <f t="shared" si="13"/>
        <v>680.22</v>
      </c>
      <c r="L268" s="9">
        <f t="shared" si="14"/>
        <v>8.1430077362393466E-2</v>
      </c>
    </row>
    <row r="269" spans="2:12" x14ac:dyDescent="0.35">
      <c r="B269">
        <v>267</v>
      </c>
      <c r="C269" t="s">
        <v>1713</v>
      </c>
      <c r="D269" t="s">
        <v>1954</v>
      </c>
      <c r="E269">
        <v>1260</v>
      </c>
      <c r="F269">
        <v>27433</v>
      </c>
      <c r="G269">
        <v>24689700</v>
      </c>
      <c r="H269">
        <v>27433</v>
      </c>
      <c r="I269">
        <f t="shared" si="12"/>
        <v>2468.9699999999998</v>
      </c>
      <c r="J269">
        <f>VLOOKUP(C269,Sheet3!$C$3:$H$363,6,FALSE)</f>
        <v>9046.619999999999</v>
      </c>
      <c r="K269">
        <f t="shared" si="13"/>
        <v>11515.589999999998</v>
      </c>
      <c r="L269" s="9">
        <f t="shared" si="14"/>
        <v>2.1937323835341502E-2</v>
      </c>
    </row>
    <row r="270" spans="2:12" x14ac:dyDescent="0.35">
      <c r="B270">
        <v>268</v>
      </c>
      <c r="C270" t="s">
        <v>1500</v>
      </c>
      <c r="D270" t="s">
        <v>1955</v>
      </c>
      <c r="E270">
        <v>1261</v>
      </c>
      <c r="F270">
        <v>73</v>
      </c>
      <c r="G270">
        <v>65700</v>
      </c>
      <c r="H270">
        <v>73</v>
      </c>
      <c r="I270">
        <f t="shared" si="12"/>
        <v>6.5699999999999994</v>
      </c>
      <c r="J270">
        <f>VLOOKUP(C270,Sheet3!$C$3:$H$363,6,FALSE)</f>
        <v>1198.8</v>
      </c>
      <c r="K270">
        <f t="shared" si="13"/>
        <v>1205.3699999999999</v>
      </c>
      <c r="L270" s="9">
        <f t="shared" si="14"/>
        <v>4.9686520843108715E-4</v>
      </c>
    </row>
    <row r="271" spans="2:12" x14ac:dyDescent="0.35">
      <c r="B271">
        <v>269</v>
      </c>
      <c r="C271" t="s">
        <v>1501</v>
      </c>
      <c r="D271" t="s">
        <v>1956</v>
      </c>
      <c r="E271">
        <v>1262</v>
      </c>
      <c r="F271">
        <v>1109</v>
      </c>
      <c r="G271">
        <v>998100</v>
      </c>
      <c r="H271">
        <v>1109</v>
      </c>
      <c r="I271">
        <f t="shared" si="12"/>
        <v>99.81</v>
      </c>
      <c r="J271">
        <f>VLOOKUP(C271,Sheet3!$C$3:$H$363,6,FALSE)</f>
        <v>2732.67</v>
      </c>
      <c r="K271">
        <f t="shared" si="13"/>
        <v>2832.48</v>
      </c>
      <c r="L271" s="9">
        <f t="shared" si="14"/>
        <v>3.2612272519844895E-3</v>
      </c>
    </row>
    <row r="272" spans="2:12" x14ac:dyDescent="0.35">
      <c r="B272">
        <v>270</v>
      </c>
      <c r="C272" t="s">
        <v>1502</v>
      </c>
      <c r="D272" t="s">
        <v>1957</v>
      </c>
      <c r="E272">
        <v>1263</v>
      </c>
      <c r="F272">
        <v>97</v>
      </c>
      <c r="G272">
        <v>87300</v>
      </c>
      <c r="H272">
        <v>97</v>
      </c>
      <c r="I272">
        <f t="shared" si="12"/>
        <v>8.73</v>
      </c>
      <c r="J272">
        <f>VLOOKUP(C272,Sheet3!$C$3:$H$363,6,FALSE)</f>
        <v>936.63</v>
      </c>
      <c r="K272">
        <f t="shared" si="13"/>
        <v>945.36</v>
      </c>
      <c r="L272" s="9">
        <f t="shared" si="14"/>
        <v>8.4340730407024144E-4</v>
      </c>
    </row>
    <row r="273" spans="2:12" x14ac:dyDescent="0.35">
      <c r="B273">
        <v>271</v>
      </c>
      <c r="C273" t="s">
        <v>1503</v>
      </c>
      <c r="D273" t="s">
        <v>1958</v>
      </c>
      <c r="E273">
        <v>1264</v>
      </c>
      <c r="F273">
        <v>366</v>
      </c>
      <c r="G273">
        <v>329400</v>
      </c>
      <c r="H273">
        <v>366</v>
      </c>
      <c r="I273">
        <f t="shared" si="12"/>
        <v>32.94</v>
      </c>
      <c r="J273">
        <f>VLOOKUP(C273,Sheet3!$C$3:$H$363,6,FALSE)</f>
        <v>597.51</v>
      </c>
      <c r="K273">
        <f t="shared" si="13"/>
        <v>630.45000000000005</v>
      </c>
      <c r="L273" s="9">
        <f t="shared" si="14"/>
        <v>4.8784390956316502E-3</v>
      </c>
    </row>
    <row r="274" spans="2:12" x14ac:dyDescent="0.35">
      <c r="B274">
        <v>272</v>
      </c>
      <c r="C274" t="s">
        <v>1504</v>
      </c>
      <c r="D274" t="s">
        <v>1959</v>
      </c>
      <c r="E274">
        <v>1265</v>
      </c>
      <c r="F274">
        <v>1446</v>
      </c>
      <c r="G274">
        <v>1301400</v>
      </c>
      <c r="H274">
        <v>1446</v>
      </c>
      <c r="I274">
        <f t="shared" si="12"/>
        <v>130.13999999999999</v>
      </c>
      <c r="J274">
        <f>VLOOKUP(C274,Sheet3!$C$3:$H$363,6,FALSE)</f>
        <v>14297.67</v>
      </c>
      <c r="K274">
        <f t="shared" si="13"/>
        <v>14427.81</v>
      </c>
      <c r="L274" s="9">
        <f t="shared" si="14"/>
        <v>8.2372792627031751E-4</v>
      </c>
    </row>
    <row r="275" spans="2:12" x14ac:dyDescent="0.35">
      <c r="B275">
        <v>273</v>
      </c>
      <c r="C275" t="s">
        <v>1714</v>
      </c>
      <c r="D275" t="s">
        <v>1960</v>
      </c>
      <c r="E275">
        <v>1267</v>
      </c>
      <c r="F275">
        <v>7497</v>
      </c>
      <c r="G275">
        <v>6747300</v>
      </c>
      <c r="H275">
        <v>7497</v>
      </c>
      <c r="I275">
        <f t="shared" si="12"/>
        <v>674.73</v>
      </c>
      <c r="J275">
        <f>VLOOKUP(C275,Sheet3!$C$3:$H$363,6,FALSE)</f>
        <v>57032.639999999999</v>
      </c>
      <c r="K275">
        <f t="shared" si="13"/>
        <v>57707.37</v>
      </c>
      <c r="L275" s="9">
        <f t="shared" si="14"/>
        <v>1.0691963155244554E-3</v>
      </c>
    </row>
    <row r="276" spans="2:12" x14ac:dyDescent="0.35">
      <c r="B276">
        <v>274</v>
      </c>
      <c r="C276" t="s">
        <v>1506</v>
      </c>
      <c r="D276" t="s">
        <v>1961</v>
      </c>
      <c r="E276">
        <v>1268</v>
      </c>
      <c r="F276">
        <v>5379</v>
      </c>
      <c r="G276">
        <v>4841100</v>
      </c>
      <c r="H276">
        <v>5379</v>
      </c>
      <c r="I276">
        <f t="shared" si="12"/>
        <v>484.10999999999996</v>
      </c>
      <c r="J276">
        <f>VLOOKUP(C276,Sheet3!$C$3:$H$363,6,FALSE)</f>
        <v>8668.44</v>
      </c>
      <c r="K276">
        <f t="shared" si="13"/>
        <v>9152.5500000000011</v>
      </c>
      <c r="L276" s="9">
        <f t="shared" si="14"/>
        <v>4.9403350162247001E-3</v>
      </c>
    </row>
    <row r="277" spans="2:12" x14ac:dyDescent="0.35">
      <c r="B277">
        <v>275</v>
      </c>
      <c r="C277" t="s">
        <v>1715</v>
      </c>
      <c r="D277" t="s">
        <v>1962</v>
      </c>
      <c r="E277">
        <v>1269</v>
      </c>
      <c r="F277">
        <v>36193</v>
      </c>
      <c r="G277">
        <v>32573700</v>
      </c>
      <c r="H277">
        <v>36193</v>
      </c>
      <c r="I277">
        <f t="shared" si="12"/>
        <v>3257.37</v>
      </c>
      <c r="J277">
        <f>VLOOKUP(C277,Sheet3!$C$3:$H$363,6,FALSE)</f>
        <v>85943.43</v>
      </c>
      <c r="K277">
        <f t="shared" si="13"/>
        <v>89200.799999999988</v>
      </c>
      <c r="L277" s="9">
        <f t="shared" si="14"/>
        <v>3.3818835489998838E-3</v>
      </c>
    </row>
    <row r="278" spans="2:12" x14ac:dyDescent="0.35">
      <c r="B278">
        <v>276</v>
      </c>
      <c r="C278" t="s">
        <v>273</v>
      </c>
      <c r="D278" t="s">
        <v>1963</v>
      </c>
      <c r="E278">
        <v>1270</v>
      </c>
      <c r="F278">
        <v>36162</v>
      </c>
      <c r="G278">
        <v>32545800</v>
      </c>
      <c r="H278">
        <v>36162</v>
      </c>
      <c r="I278">
        <f t="shared" si="12"/>
        <v>3254.58</v>
      </c>
      <c r="J278">
        <f>VLOOKUP(C278,Sheet3!$C$3:$H$363,6,FALSE)</f>
        <v>64656.18</v>
      </c>
      <c r="K278">
        <f t="shared" si="13"/>
        <v>67910.759999999995</v>
      </c>
      <c r="L278" s="9">
        <f t="shared" si="14"/>
        <v>4.4646180044590868E-3</v>
      </c>
    </row>
    <row r="279" spans="2:12" x14ac:dyDescent="0.35">
      <c r="B279">
        <v>277</v>
      </c>
      <c r="C279" t="s">
        <v>1716</v>
      </c>
      <c r="D279" t="s">
        <v>1964</v>
      </c>
      <c r="E279">
        <v>1271</v>
      </c>
      <c r="F279">
        <v>23944</v>
      </c>
      <c r="G279">
        <v>21549600</v>
      </c>
      <c r="H279">
        <v>23944</v>
      </c>
      <c r="I279">
        <f t="shared" si="12"/>
        <v>2154.96</v>
      </c>
      <c r="J279">
        <f>VLOOKUP(C279,Sheet3!$C$3:$H$363,6,FALSE)</f>
        <v>35931.42</v>
      </c>
      <c r="K279">
        <f t="shared" si="13"/>
        <v>38086.379999999997</v>
      </c>
      <c r="L279" s="9">
        <f t="shared" si="14"/>
        <v>5.2949651154994039E-3</v>
      </c>
    </row>
    <row r="280" spans="2:12" x14ac:dyDescent="0.35">
      <c r="B280">
        <v>278</v>
      </c>
      <c r="C280" t="s">
        <v>1508</v>
      </c>
      <c r="D280" t="s">
        <v>1965</v>
      </c>
      <c r="E280">
        <v>1272</v>
      </c>
      <c r="F280">
        <v>1686</v>
      </c>
      <c r="G280">
        <v>1517400</v>
      </c>
      <c r="H280">
        <v>1686</v>
      </c>
      <c r="I280">
        <f t="shared" si="12"/>
        <v>151.73999999999998</v>
      </c>
      <c r="J280">
        <f>VLOOKUP(C280,Sheet3!$C$3:$H$363,6,FALSE)</f>
        <v>4485.78</v>
      </c>
      <c r="K280">
        <f t="shared" si="13"/>
        <v>4637.5199999999995</v>
      </c>
      <c r="L280" s="9">
        <f t="shared" si="14"/>
        <v>3.024304287236379E-3</v>
      </c>
    </row>
    <row r="281" spans="2:12" x14ac:dyDescent="0.35">
      <c r="B281">
        <v>279</v>
      </c>
      <c r="C281" t="s">
        <v>1717</v>
      </c>
      <c r="D281" t="s">
        <v>1966</v>
      </c>
      <c r="E281">
        <v>1273</v>
      </c>
      <c r="F281">
        <v>1431</v>
      </c>
      <c r="G281">
        <v>1287900</v>
      </c>
      <c r="H281">
        <v>1431</v>
      </c>
      <c r="I281">
        <f t="shared" si="12"/>
        <v>128.79</v>
      </c>
      <c r="J281">
        <f>VLOOKUP(C281,Sheet3!$C$3:$H$363,6,FALSE)</f>
        <v>1177.3799999999999</v>
      </c>
      <c r="K281">
        <f t="shared" si="13"/>
        <v>1306.1699999999998</v>
      </c>
      <c r="L281" s="9">
        <f t="shared" si="14"/>
        <v>9.4370509044731585E-3</v>
      </c>
    </row>
    <row r="282" spans="2:12" x14ac:dyDescent="0.35">
      <c r="B282">
        <v>280</v>
      </c>
      <c r="C282" t="s">
        <v>426</v>
      </c>
      <c r="D282" t="s">
        <v>1787</v>
      </c>
      <c r="E282">
        <v>1274</v>
      </c>
      <c r="F282">
        <v>10468</v>
      </c>
      <c r="G282">
        <v>9421200</v>
      </c>
      <c r="H282">
        <v>10468</v>
      </c>
      <c r="I282">
        <f t="shared" si="12"/>
        <v>942.12</v>
      </c>
      <c r="J282">
        <f>VLOOKUP(C282,Sheet3!$C$3:$H$363,6,FALSE)</f>
        <v>4529.97</v>
      </c>
      <c r="K282">
        <f t="shared" si="13"/>
        <v>5472.09</v>
      </c>
      <c r="L282" s="9">
        <f t="shared" si="14"/>
        <v>1.717684641790513E-2</v>
      </c>
    </row>
    <row r="283" spans="2:12" x14ac:dyDescent="0.35">
      <c r="B283">
        <v>281</v>
      </c>
      <c r="C283" t="s">
        <v>1718</v>
      </c>
      <c r="D283" t="s">
        <v>1967</v>
      </c>
      <c r="E283">
        <v>1277</v>
      </c>
      <c r="F283">
        <v>7145</v>
      </c>
      <c r="G283">
        <v>6430500</v>
      </c>
      <c r="H283">
        <v>7145</v>
      </c>
      <c r="I283">
        <f t="shared" si="12"/>
        <v>643.04999999999995</v>
      </c>
      <c r="J283">
        <f>VLOOKUP(C283,Sheet3!$C$3:$H$363,6,FALSE)</f>
        <v>1701.81</v>
      </c>
      <c r="K283">
        <f t="shared" si="13"/>
        <v>2344.8599999999997</v>
      </c>
      <c r="L283" s="9">
        <f t="shared" si="14"/>
        <v>2.9139391643299036E-2</v>
      </c>
    </row>
    <row r="284" spans="2:12" x14ac:dyDescent="0.35">
      <c r="B284">
        <v>282</v>
      </c>
      <c r="C284" t="s">
        <v>1719</v>
      </c>
      <c r="D284" t="s">
        <v>1968</v>
      </c>
      <c r="E284">
        <v>1278</v>
      </c>
      <c r="F284">
        <v>7791</v>
      </c>
      <c r="G284">
        <v>7011900</v>
      </c>
      <c r="H284">
        <v>7791</v>
      </c>
      <c r="I284">
        <f t="shared" si="12"/>
        <v>701.18999999999994</v>
      </c>
      <c r="J284">
        <f>VLOOKUP(C284,Sheet3!$C$3:$H$363,6,FALSE)</f>
        <v>7794.99</v>
      </c>
      <c r="K284">
        <f t="shared" si="13"/>
        <v>8496.18</v>
      </c>
      <c r="L284" s="9">
        <f t="shared" si="14"/>
        <v>7.8304937345955953E-3</v>
      </c>
    </row>
    <row r="285" spans="2:12" x14ac:dyDescent="0.35">
      <c r="B285">
        <v>283</v>
      </c>
      <c r="C285" t="s">
        <v>1720</v>
      </c>
      <c r="D285" t="s">
        <v>1969</v>
      </c>
      <c r="E285">
        <v>1279</v>
      </c>
      <c r="F285">
        <v>79359</v>
      </c>
      <c r="G285">
        <v>71423100</v>
      </c>
      <c r="H285">
        <v>79359</v>
      </c>
      <c r="I285">
        <f t="shared" si="12"/>
        <v>7142.3099999999995</v>
      </c>
      <c r="J285">
        <f>VLOOKUP(C285,Sheet3!$C$3:$H$363,6,FALSE)</f>
        <v>88221.33</v>
      </c>
      <c r="K285">
        <f t="shared" si="13"/>
        <v>95363.64</v>
      </c>
      <c r="L285" s="9">
        <f t="shared" si="14"/>
        <v>7.0771457472572396E-3</v>
      </c>
    </row>
    <row r="286" spans="2:12" x14ac:dyDescent="0.35">
      <c r="B286">
        <v>284</v>
      </c>
      <c r="C286" t="s">
        <v>1511</v>
      </c>
      <c r="D286" t="s">
        <v>1970</v>
      </c>
      <c r="E286">
        <v>1280</v>
      </c>
      <c r="F286">
        <v>15982</v>
      </c>
      <c r="G286">
        <v>14383800</v>
      </c>
      <c r="H286">
        <v>15982</v>
      </c>
      <c r="I286">
        <f t="shared" si="12"/>
        <v>1438.3799999999999</v>
      </c>
      <c r="J286">
        <f>VLOOKUP(C286,Sheet3!$C$3:$H$363,6,FALSE)</f>
        <v>11591.189999999999</v>
      </c>
      <c r="K286">
        <f t="shared" si="13"/>
        <v>13029.569999999998</v>
      </c>
      <c r="L286" s="9">
        <f t="shared" si="14"/>
        <v>1.0634187547654423E-2</v>
      </c>
    </row>
    <row r="287" spans="2:12" x14ac:dyDescent="0.35">
      <c r="B287">
        <v>285</v>
      </c>
      <c r="C287" t="s">
        <v>1413</v>
      </c>
      <c r="D287" t="s">
        <v>1971</v>
      </c>
      <c r="E287">
        <v>1281</v>
      </c>
      <c r="F287">
        <v>1512</v>
      </c>
      <c r="G287">
        <v>1360800</v>
      </c>
      <c r="H287">
        <v>1512</v>
      </c>
      <c r="I287">
        <f t="shared" si="12"/>
        <v>136.07999999999998</v>
      </c>
      <c r="J287">
        <f>VLOOKUP(C287,Sheet3!$C$3:$H$363,6,FALSE)</f>
        <v>3112.2</v>
      </c>
      <c r="K287">
        <f t="shared" si="13"/>
        <v>3248.2799999999997</v>
      </c>
      <c r="L287" s="9">
        <f t="shared" si="14"/>
        <v>3.8905230797372458E-3</v>
      </c>
    </row>
    <row r="288" spans="2:12" x14ac:dyDescent="0.35">
      <c r="B288">
        <v>286</v>
      </c>
      <c r="C288" t="s">
        <v>1512</v>
      </c>
      <c r="D288" t="s">
        <v>1972</v>
      </c>
      <c r="E288">
        <v>1282</v>
      </c>
      <c r="F288">
        <v>9644</v>
      </c>
      <c r="G288">
        <v>8679600</v>
      </c>
      <c r="H288">
        <v>9644</v>
      </c>
      <c r="I288">
        <f t="shared" si="12"/>
        <v>867.95999999999992</v>
      </c>
      <c r="J288">
        <f>VLOOKUP(C288,Sheet3!$C$3:$H$363,6,FALSE)</f>
        <v>830438.19</v>
      </c>
      <c r="K288">
        <f t="shared" si="13"/>
        <v>831306.14999999991</v>
      </c>
      <c r="L288" s="9">
        <f t="shared" si="14"/>
        <v>9.4967029309731563E-5</v>
      </c>
    </row>
    <row r="289" spans="2:12" x14ac:dyDescent="0.35">
      <c r="B289">
        <v>287</v>
      </c>
      <c r="C289" t="s">
        <v>1721</v>
      </c>
      <c r="D289" t="s">
        <v>1975</v>
      </c>
      <c r="E289">
        <v>1283</v>
      </c>
      <c r="F289">
        <v>3840</v>
      </c>
      <c r="G289">
        <v>3456000</v>
      </c>
      <c r="H289">
        <v>3840</v>
      </c>
      <c r="I289">
        <f t="shared" si="12"/>
        <v>345.59999999999997</v>
      </c>
      <c r="J289">
        <f>VLOOKUP(C289,Sheet3!$C$3:$H$363,6,FALSE)</f>
        <v>2139.2999999999997</v>
      </c>
      <c r="K289">
        <f t="shared" si="13"/>
        <v>2484.8999999999996</v>
      </c>
      <c r="L289" s="9">
        <f t="shared" si="14"/>
        <v>1.3613976779087312E-2</v>
      </c>
    </row>
    <row r="290" spans="2:12" x14ac:dyDescent="0.35">
      <c r="B290">
        <v>288</v>
      </c>
      <c r="C290" t="s">
        <v>1515</v>
      </c>
      <c r="D290" t="s">
        <v>1976</v>
      </c>
      <c r="E290">
        <v>1284</v>
      </c>
      <c r="F290">
        <v>4510</v>
      </c>
      <c r="G290">
        <v>4059000</v>
      </c>
      <c r="H290">
        <v>4510</v>
      </c>
      <c r="I290">
        <f t="shared" si="12"/>
        <v>405.9</v>
      </c>
      <c r="J290">
        <f>VLOOKUP(C290,Sheet3!$C$3:$H$363,6,FALSE)</f>
        <v>1843.56</v>
      </c>
      <c r="K290">
        <f t="shared" si="13"/>
        <v>2249.46</v>
      </c>
      <c r="L290" s="9">
        <f t="shared" si="14"/>
        <v>1.8090154769389827E-2</v>
      </c>
    </row>
    <row r="291" spans="2:12" x14ac:dyDescent="0.35">
      <c r="B291">
        <v>289</v>
      </c>
      <c r="C291" t="s">
        <v>1722</v>
      </c>
      <c r="D291" t="s">
        <v>1977</v>
      </c>
      <c r="E291">
        <v>1285</v>
      </c>
      <c r="F291">
        <v>4250</v>
      </c>
      <c r="G291">
        <v>3825000</v>
      </c>
      <c r="H291">
        <v>4250</v>
      </c>
      <c r="I291">
        <f t="shared" si="12"/>
        <v>382.5</v>
      </c>
      <c r="J291">
        <f>VLOOKUP(C291,Sheet3!$C$3:$H$363,6,FALSE)</f>
        <v>1977.03</v>
      </c>
      <c r="K291">
        <f t="shared" si="13"/>
        <v>2359.5299999999997</v>
      </c>
      <c r="L291" s="9">
        <f t="shared" si="14"/>
        <v>1.6078793461951648E-2</v>
      </c>
    </row>
    <row r="292" spans="2:12" x14ac:dyDescent="0.35">
      <c r="B292">
        <v>290</v>
      </c>
      <c r="C292" t="s">
        <v>1723</v>
      </c>
      <c r="D292" t="s">
        <v>1978</v>
      </c>
      <c r="E292">
        <v>1286</v>
      </c>
      <c r="F292">
        <v>2456</v>
      </c>
      <c r="G292">
        <v>2210400</v>
      </c>
      <c r="H292">
        <v>2456</v>
      </c>
      <c r="I292">
        <f t="shared" si="12"/>
        <v>221.04</v>
      </c>
      <c r="J292">
        <f>VLOOKUP(C292,Sheet3!$C$3:$H$363,6,FALSE)</f>
        <v>1258.6499999999999</v>
      </c>
      <c r="K292">
        <f t="shared" si="13"/>
        <v>1479.6899999999998</v>
      </c>
      <c r="L292" s="9">
        <f t="shared" si="14"/>
        <v>1.4708444397710629E-2</v>
      </c>
    </row>
    <row r="293" spans="2:12" x14ac:dyDescent="0.35">
      <c r="B293">
        <v>291</v>
      </c>
      <c r="C293" t="s">
        <v>1517</v>
      </c>
      <c r="D293" t="s">
        <v>1980</v>
      </c>
      <c r="E293">
        <v>1288</v>
      </c>
      <c r="F293">
        <v>302</v>
      </c>
      <c r="G293">
        <v>271800</v>
      </c>
      <c r="H293">
        <v>302</v>
      </c>
      <c r="I293">
        <f t="shared" si="12"/>
        <v>27.18</v>
      </c>
      <c r="J293">
        <f>VLOOKUP(C293,Sheet3!$C$3:$H$363,6,FALSE)</f>
        <v>542.79</v>
      </c>
      <c r="K293">
        <f t="shared" si="13"/>
        <v>569.96999999999991</v>
      </c>
      <c r="L293" s="9">
        <f t="shared" si="14"/>
        <v>4.4419293695857646E-3</v>
      </c>
    </row>
    <row r="294" spans="2:12" x14ac:dyDescent="0.35">
      <c r="B294">
        <v>292</v>
      </c>
      <c r="C294" t="s">
        <v>1724</v>
      </c>
      <c r="D294" t="s">
        <v>1981</v>
      </c>
      <c r="E294">
        <v>1289</v>
      </c>
      <c r="F294">
        <v>2227</v>
      </c>
      <c r="G294">
        <v>2004300</v>
      </c>
      <c r="H294">
        <v>2227</v>
      </c>
      <c r="I294">
        <f t="shared" si="12"/>
        <v>200.42999999999998</v>
      </c>
      <c r="J294">
        <f>VLOOKUP(C294,Sheet3!$C$3:$H$363,6,FALSE)</f>
        <v>911.52</v>
      </c>
      <c r="K294">
        <f t="shared" si="13"/>
        <v>1111.95</v>
      </c>
      <c r="L294" s="9">
        <f t="shared" si="14"/>
        <v>1.8068815821704821E-2</v>
      </c>
    </row>
    <row r="295" spans="2:12" x14ac:dyDescent="0.35">
      <c r="B295">
        <v>293</v>
      </c>
      <c r="C295" t="s">
        <v>1725</v>
      </c>
      <c r="D295" t="s">
        <v>1982</v>
      </c>
      <c r="E295">
        <v>1290</v>
      </c>
      <c r="F295">
        <v>103179</v>
      </c>
      <c r="G295">
        <v>92861100</v>
      </c>
      <c r="H295">
        <v>103179</v>
      </c>
      <c r="I295">
        <f t="shared" si="12"/>
        <v>9286.1099999999988</v>
      </c>
      <c r="J295">
        <f>VLOOKUP(C295,Sheet3!$C$3:$H$363,6,FALSE)</f>
        <v>535979.42999999993</v>
      </c>
      <c r="K295">
        <f t="shared" si="13"/>
        <v>545265.53999999992</v>
      </c>
      <c r="L295" s="9">
        <f t="shared" si="14"/>
        <v>1.5615565358763404E-3</v>
      </c>
    </row>
    <row r="296" spans="2:12" x14ac:dyDescent="0.35">
      <c r="B296">
        <v>294</v>
      </c>
      <c r="C296" t="s">
        <v>1518</v>
      </c>
      <c r="D296" t="s">
        <v>1983</v>
      </c>
      <c r="E296">
        <v>1291</v>
      </c>
      <c r="F296">
        <v>1872</v>
      </c>
      <c r="G296">
        <v>1684800</v>
      </c>
      <c r="H296">
        <v>1872</v>
      </c>
      <c r="I296">
        <f t="shared" si="12"/>
        <v>168.48</v>
      </c>
      <c r="J296">
        <f>VLOOKUP(C296,Sheet3!$C$3:$H$363,6,FALSE)</f>
        <v>4434.66</v>
      </c>
      <c r="K296">
        <f t="shared" si="13"/>
        <v>4603.1399999999994</v>
      </c>
      <c r="L296" s="9">
        <f t="shared" si="14"/>
        <v>3.3897935822947297E-3</v>
      </c>
    </row>
    <row r="297" spans="2:12" x14ac:dyDescent="0.35">
      <c r="B297">
        <v>295</v>
      </c>
      <c r="C297" t="s">
        <v>1726</v>
      </c>
      <c r="D297" t="s">
        <v>1984</v>
      </c>
      <c r="E297">
        <v>1292</v>
      </c>
      <c r="F297">
        <v>6130</v>
      </c>
      <c r="G297">
        <v>5517000</v>
      </c>
      <c r="H297">
        <v>6130</v>
      </c>
      <c r="I297">
        <f t="shared" si="12"/>
        <v>551.69999999999993</v>
      </c>
      <c r="J297">
        <f>VLOOKUP(C297,Sheet3!$C$3:$H$363,6,FALSE)</f>
        <v>6715.71</v>
      </c>
      <c r="K297">
        <f t="shared" si="13"/>
        <v>7267.41</v>
      </c>
      <c r="L297" s="9">
        <f t="shared" si="14"/>
        <v>7.1773101504413531E-3</v>
      </c>
    </row>
    <row r="298" spans="2:12" x14ac:dyDescent="0.35">
      <c r="B298">
        <v>296</v>
      </c>
      <c r="C298" t="s">
        <v>1519</v>
      </c>
      <c r="D298" t="s">
        <v>1985</v>
      </c>
      <c r="E298">
        <v>1293</v>
      </c>
      <c r="F298">
        <v>571</v>
      </c>
      <c r="G298">
        <v>513900</v>
      </c>
      <c r="H298">
        <v>571</v>
      </c>
      <c r="I298">
        <f t="shared" si="12"/>
        <v>51.39</v>
      </c>
      <c r="J298">
        <f>VLOOKUP(C298,Sheet3!$C$3:$H$363,6,FALSE)</f>
        <v>10900.98</v>
      </c>
      <c r="K298">
        <f t="shared" si="13"/>
        <v>10952.369999999999</v>
      </c>
      <c r="L298" s="9">
        <f t="shared" si="14"/>
        <v>4.2756161352714594E-4</v>
      </c>
    </row>
    <row r="299" spans="2:12" x14ac:dyDescent="0.35">
      <c r="B299">
        <v>297</v>
      </c>
      <c r="C299" t="s">
        <v>1520</v>
      </c>
      <c r="D299" t="s">
        <v>1986</v>
      </c>
      <c r="E299">
        <v>1294</v>
      </c>
      <c r="F299">
        <v>616</v>
      </c>
      <c r="G299">
        <v>554400</v>
      </c>
      <c r="H299">
        <v>616</v>
      </c>
      <c r="I299">
        <f t="shared" si="12"/>
        <v>55.44</v>
      </c>
      <c r="J299">
        <f>VLOOKUP(C299,Sheet3!$C$3:$H$363,6,FALSE)</f>
        <v>4496.8499999999995</v>
      </c>
      <c r="K299">
        <f t="shared" si="13"/>
        <v>4552.2899999999991</v>
      </c>
      <c r="L299" s="9">
        <f t="shared" si="14"/>
        <v>1.1139319448154007E-3</v>
      </c>
    </row>
    <row r="300" spans="2:12" x14ac:dyDescent="0.35">
      <c r="B300">
        <v>298</v>
      </c>
      <c r="C300" t="s">
        <v>1521</v>
      </c>
      <c r="D300" t="s">
        <v>1987</v>
      </c>
      <c r="E300">
        <v>1295</v>
      </c>
      <c r="F300">
        <v>8381</v>
      </c>
      <c r="G300">
        <v>7542900</v>
      </c>
      <c r="H300">
        <v>8381</v>
      </c>
      <c r="I300">
        <f t="shared" si="12"/>
        <v>754.29</v>
      </c>
      <c r="J300">
        <f>VLOOKUP(C300,Sheet3!$C$3:$H$363,6,FALSE)</f>
        <v>6575.58</v>
      </c>
      <c r="K300">
        <f t="shared" si="13"/>
        <v>7329.87</v>
      </c>
      <c r="L300" s="9">
        <f t="shared" si="14"/>
        <v>9.8722721187264554E-3</v>
      </c>
    </row>
    <row r="301" spans="2:12" x14ac:dyDescent="0.35">
      <c r="B301">
        <v>299</v>
      </c>
      <c r="C301" t="s">
        <v>1522</v>
      </c>
      <c r="D301" t="s">
        <v>1988</v>
      </c>
      <c r="E301">
        <v>1296</v>
      </c>
      <c r="F301">
        <v>7388</v>
      </c>
      <c r="G301">
        <v>6649200</v>
      </c>
      <c r="H301">
        <v>7388</v>
      </c>
      <c r="I301">
        <f t="shared" si="12"/>
        <v>664.92</v>
      </c>
      <c r="J301">
        <f>VLOOKUP(C301,Sheet3!$C$3:$H$363,6,FALSE)</f>
        <v>16148.43</v>
      </c>
      <c r="K301">
        <f t="shared" si="13"/>
        <v>16813.349999999999</v>
      </c>
      <c r="L301" s="9">
        <f t="shared" si="14"/>
        <v>3.6682165803689241E-3</v>
      </c>
    </row>
    <row r="302" spans="2:12" x14ac:dyDescent="0.35">
      <c r="B302">
        <v>300</v>
      </c>
      <c r="C302" t="s">
        <v>1727</v>
      </c>
      <c r="D302" t="s">
        <v>1989</v>
      </c>
      <c r="E302">
        <v>1298</v>
      </c>
      <c r="F302">
        <v>1296</v>
      </c>
      <c r="G302">
        <v>1166400</v>
      </c>
      <c r="H302">
        <v>1296</v>
      </c>
      <c r="I302">
        <f t="shared" si="12"/>
        <v>116.64</v>
      </c>
      <c r="J302">
        <f>VLOOKUP(C302,Sheet3!$C$3:$H$363,6,FALSE)</f>
        <v>4043.16</v>
      </c>
      <c r="K302">
        <f t="shared" si="13"/>
        <v>4159.8</v>
      </c>
      <c r="L302" s="9">
        <f t="shared" si="14"/>
        <v>2.585493795040454E-3</v>
      </c>
    </row>
    <row r="303" spans="2:12" x14ac:dyDescent="0.35">
      <c r="B303">
        <v>301</v>
      </c>
      <c r="C303" t="s">
        <v>1524</v>
      </c>
      <c r="D303" t="s">
        <v>1990</v>
      </c>
      <c r="E303">
        <v>1299</v>
      </c>
      <c r="F303">
        <v>128</v>
      </c>
      <c r="G303">
        <v>115200</v>
      </c>
      <c r="H303">
        <v>128</v>
      </c>
      <c r="I303">
        <f t="shared" si="12"/>
        <v>11.52</v>
      </c>
      <c r="J303">
        <f>VLOOKUP(C303,Sheet3!$C$3:$H$363,6,FALSE)</f>
        <v>26.009999999999998</v>
      </c>
      <c r="K303">
        <f t="shared" si="13"/>
        <v>37.53</v>
      </c>
      <c r="L303" s="9">
        <f t="shared" si="14"/>
        <v>3.3332684880579035E-2</v>
      </c>
    </row>
    <row r="304" spans="2:12" x14ac:dyDescent="0.35">
      <c r="B304">
        <v>302</v>
      </c>
      <c r="C304" t="s">
        <v>1728</v>
      </c>
      <c r="D304" t="s">
        <v>1991</v>
      </c>
      <c r="E304">
        <v>1300</v>
      </c>
      <c r="F304">
        <v>32120</v>
      </c>
      <c r="G304">
        <v>28908000</v>
      </c>
      <c r="H304">
        <v>32120</v>
      </c>
      <c r="I304">
        <f t="shared" si="12"/>
        <v>2890.7999999999997</v>
      </c>
      <c r="J304">
        <f>VLOOKUP(C304,Sheet3!$C$3:$H$363,6,FALSE)</f>
        <v>401580.89999999997</v>
      </c>
      <c r="K304">
        <f t="shared" si="13"/>
        <v>404471.69999999995</v>
      </c>
      <c r="L304" s="9">
        <f t="shared" si="14"/>
        <v>6.5206942257123529E-4</v>
      </c>
    </row>
    <row r="305" spans="2:12" x14ac:dyDescent="0.35">
      <c r="B305">
        <v>303</v>
      </c>
      <c r="C305" t="s">
        <v>1525</v>
      </c>
      <c r="D305" t="s">
        <v>2147</v>
      </c>
      <c r="E305">
        <v>1301</v>
      </c>
      <c r="F305">
        <v>7578</v>
      </c>
      <c r="G305">
        <v>6820200</v>
      </c>
      <c r="H305">
        <v>7578</v>
      </c>
      <c r="I305">
        <f t="shared" si="12"/>
        <v>682.02</v>
      </c>
      <c r="J305">
        <f>VLOOKUP(C305,Sheet3!$C$3:$H$363,6,FALSE)</f>
        <v>18185.849999999999</v>
      </c>
      <c r="K305">
        <f t="shared" si="13"/>
        <v>18867.87</v>
      </c>
      <c r="L305" s="9">
        <f t="shared" si="14"/>
        <v>3.3469687508245649E-3</v>
      </c>
    </row>
    <row r="306" spans="2:12" x14ac:dyDescent="0.35">
      <c r="B306">
        <v>304</v>
      </c>
      <c r="C306" t="s">
        <v>1526</v>
      </c>
      <c r="D306" t="s">
        <v>2148</v>
      </c>
      <c r="E306">
        <v>1302</v>
      </c>
      <c r="F306">
        <v>862</v>
      </c>
      <c r="G306">
        <v>775800</v>
      </c>
      <c r="H306">
        <v>862</v>
      </c>
      <c r="I306">
        <f t="shared" si="12"/>
        <v>77.58</v>
      </c>
      <c r="J306">
        <f>VLOOKUP(C306,Sheet3!$C$3:$H$363,6,FALSE)</f>
        <v>3140.73</v>
      </c>
      <c r="K306">
        <f t="shared" si="13"/>
        <v>3218.31</v>
      </c>
      <c r="L306" s="9">
        <f t="shared" si="14"/>
        <v>2.2182836436599246E-3</v>
      </c>
    </row>
    <row r="307" spans="2:12" x14ac:dyDescent="0.35">
      <c r="B307">
        <v>305</v>
      </c>
      <c r="C307" t="s">
        <v>430</v>
      </c>
      <c r="D307" t="s">
        <v>1800</v>
      </c>
      <c r="E307">
        <v>1303</v>
      </c>
      <c r="F307">
        <v>461</v>
      </c>
      <c r="G307">
        <v>414900</v>
      </c>
      <c r="H307">
        <v>461</v>
      </c>
      <c r="I307">
        <f t="shared" si="12"/>
        <v>41.49</v>
      </c>
      <c r="J307">
        <f>VLOOKUP(C307,Sheet3!$C$3:$H$363,6,FALSE)</f>
        <v>25.02</v>
      </c>
      <c r="K307">
        <f t="shared" si="13"/>
        <v>66.510000000000005</v>
      </c>
      <c r="L307" s="9">
        <f t="shared" si="14"/>
        <v>8.8879709750687708E-2</v>
      </c>
    </row>
    <row r="308" spans="2:12" x14ac:dyDescent="0.35">
      <c r="B308">
        <v>306</v>
      </c>
      <c r="C308" t="s">
        <v>1729</v>
      </c>
      <c r="D308" t="s">
        <v>1992</v>
      </c>
      <c r="E308">
        <v>1304</v>
      </c>
      <c r="F308">
        <v>14192</v>
      </c>
      <c r="G308">
        <v>12772800</v>
      </c>
      <c r="H308">
        <v>14192</v>
      </c>
      <c r="I308">
        <f t="shared" si="12"/>
        <v>1277.28</v>
      </c>
      <c r="J308">
        <f>VLOOKUP(C308,Sheet3!$C$3:$H$363,6,FALSE)</f>
        <v>393774.3</v>
      </c>
      <c r="K308">
        <f t="shared" si="13"/>
        <v>395051.58</v>
      </c>
      <c r="L308" s="9">
        <f t="shared" si="14"/>
        <v>2.944032848336869E-4</v>
      </c>
    </row>
    <row r="309" spans="2:12" x14ac:dyDescent="0.35">
      <c r="B309">
        <v>307</v>
      </c>
      <c r="C309" t="s">
        <v>1730</v>
      </c>
      <c r="D309" t="s">
        <v>1994</v>
      </c>
      <c r="E309">
        <v>1305</v>
      </c>
      <c r="F309">
        <v>131541</v>
      </c>
      <c r="G309">
        <v>118386900</v>
      </c>
      <c r="H309">
        <v>131541</v>
      </c>
      <c r="I309">
        <f t="shared" si="12"/>
        <v>11838.689999999999</v>
      </c>
      <c r="J309">
        <f>VLOOKUP(C309,Sheet3!$C$3:$H$363,6,FALSE)</f>
        <v>238996.16999999998</v>
      </c>
      <c r="K309">
        <f t="shared" si="13"/>
        <v>250834.86</v>
      </c>
      <c r="L309" s="9">
        <f t="shared" si="14"/>
        <v>4.3952061469665462E-3</v>
      </c>
    </row>
    <row r="310" spans="2:12" x14ac:dyDescent="0.35">
      <c r="B310">
        <v>308</v>
      </c>
      <c r="C310" t="s">
        <v>1532</v>
      </c>
      <c r="D310" t="s">
        <v>1995</v>
      </c>
      <c r="E310">
        <v>1307</v>
      </c>
      <c r="F310">
        <v>29484</v>
      </c>
      <c r="G310">
        <v>26535600</v>
      </c>
      <c r="H310">
        <v>29484</v>
      </c>
      <c r="I310">
        <f t="shared" si="12"/>
        <v>2653.56</v>
      </c>
      <c r="J310">
        <f>VLOOKUP(C310,Sheet3!$C$3:$H$363,6,FALSE)</f>
        <v>91859.04</v>
      </c>
      <c r="K310">
        <f t="shared" si="13"/>
        <v>94512.599999999991</v>
      </c>
      <c r="L310" s="9">
        <f t="shared" si="14"/>
        <v>2.5889027988835562E-3</v>
      </c>
    </row>
    <row r="311" spans="2:12" x14ac:dyDescent="0.35">
      <c r="B311">
        <v>309</v>
      </c>
      <c r="C311" t="s">
        <v>1707</v>
      </c>
      <c r="D311" t="s">
        <v>1945</v>
      </c>
      <c r="E311">
        <v>1308</v>
      </c>
      <c r="F311">
        <v>250273</v>
      </c>
      <c r="G311">
        <v>225245700</v>
      </c>
      <c r="H311">
        <v>250273</v>
      </c>
      <c r="I311">
        <f t="shared" si="12"/>
        <v>22524.57</v>
      </c>
      <c r="J311">
        <f>VLOOKUP(C311,Sheet3!$C$3:$H$363,6,FALSE)</f>
        <v>176425.65</v>
      </c>
      <c r="K311">
        <f t="shared" si="13"/>
        <v>198950.22</v>
      </c>
      <c r="L311" s="9">
        <f t="shared" si="14"/>
        <v>1.0923191046599187E-2</v>
      </c>
    </row>
    <row r="312" spans="2:12" x14ac:dyDescent="0.35">
      <c r="B312">
        <v>310</v>
      </c>
      <c r="C312" t="s">
        <v>1535</v>
      </c>
      <c r="D312" t="s">
        <v>1996</v>
      </c>
      <c r="E312">
        <v>1309</v>
      </c>
      <c r="F312">
        <v>20984</v>
      </c>
      <c r="G312">
        <v>18885600</v>
      </c>
      <c r="H312">
        <v>20984</v>
      </c>
      <c r="I312">
        <f t="shared" si="12"/>
        <v>1888.56</v>
      </c>
      <c r="J312">
        <f>VLOOKUP(C312,Sheet3!$C$3:$H$363,6,FALSE)</f>
        <v>54017.82</v>
      </c>
      <c r="K312">
        <f t="shared" si="13"/>
        <v>55906.38</v>
      </c>
      <c r="L312" s="9">
        <f t="shared" si="14"/>
        <v>3.1240467183133889E-3</v>
      </c>
    </row>
    <row r="313" spans="2:12" x14ac:dyDescent="0.35">
      <c r="B313">
        <v>311</v>
      </c>
      <c r="C313" t="s">
        <v>1536</v>
      </c>
      <c r="D313" t="s">
        <v>2149</v>
      </c>
      <c r="E313">
        <v>1310</v>
      </c>
      <c r="F313">
        <v>8508</v>
      </c>
      <c r="G313">
        <v>7657200</v>
      </c>
      <c r="H313">
        <v>8508</v>
      </c>
      <c r="I313">
        <f t="shared" si="12"/>
        <v>765.72</v>
      </c>
      <c r="J313">
        <f>VLOOKUP(C313,Sheet3!$C$3:$H$363,6,FALSE)</f>
        <v>44740.53</v>
      </c>
      <c r="K313">
        <f t="shared" si="13"/>
        <v>45506.25</v>
      </c>
      <c r="L313" s="9">
        <f t="shared" si="14"/>
        <v>1.5427160860406416E-3</v>
      </c>
    </row>
    <row r="314" spans="2:12" x14ac:dyDescent="0.35">
      <c r="B314">
        <v>312</v>
      </c>
      <c r="C314" t="s">
        <v>1731</v>
      </c>
      <c r="D314" t="s">
        <v>1997</v>
      </c>
      <c r="E314">
        <v>1311</v>
      </c>
      <c r="F314">
        <v>2591</v>
      </c>
      <c r="G314">
        <v>2331900</v>
      </c>
      <c r="H314">
        <v>2591</v>
      </c>
      <c r="I314">
        <f t="shared" si="12"/>
        <v>233.19</v>
      </c>
      <c r="J314">
        <f>VLOOKUP(C314,Sheet3!$C$3:$H$363,6,FALSE)</f>
        <v>62393.579999999994</v>
      </c>
      <c r="K314">
        <f t="shared" si="13"/>
        <v>62626.77</v>
      </c>
      <c r="L314" s="9">
        <f t="shared" si="14"/>
        <v>3.3913063742420043E-4</v>
      </c>
    </row>
    <row r="315" spans="2:12" x14ac:dyDescent="0.35">
      <c r="B315">
        <v>313</v>
      </c>
      <c r="C315" t="s">
        <v>1539</v>
      </c>
      <c r="D315" t="s">
        <v>1998</v>
      </c>
      <c r="E315">
        <v>1312</v>
      </c>
      <c r="F315">
        <v>40548</v>
      </c>
      <c r="G315">
        <v>36493200</v>
      </c>
      <c r="H315">
        <v>40548</v>
      </c>
      <c r="I315">
        <f t="shared" si="12"/>
        <v>3649.3199999999997</v>
      </c>
      <c r="J315">
        <f>VLOOKUP(C315,Sheet3!$C$3:$H$363,6,FALSE)</f>
        <v>147725.72999999998</v>
      </c>
      <c r="K315">
        <f t="shared" si="13"/>
        <v>151375.04999999999</v>
      </c>
      <c r="L315" s="9">
        <f t="shared" si="14"/>
        <v>2.2184684858835915E-3</v>
      </c>
    </row>
    <row r="316" spans="2:12" x14ac:dyDescent="0.35">
      <c r="B316">
        <v>314</v>
      </c>
      <c r="C316" t="s">
        <v>1732</v>
      </c>
      <c r="D316" t="s">
        <v>1999</v>
      </c>
      <c r="E316">
        <v>1313</v>
      </c>
      <c r="F316">
        <v>6789</v>
      </c>
      <c r="G316">
        <v>6110100</v>
      </c>
      <c r="H316">
        <v>6789</v>
      </c>
      <c r="I316">
        <f t="shared" si="12"/>
        <v>611.01</v>
      </c>
      <c r="J316">
        <f>VLOOKUP(C316,Sheet3!$C$3:$H$363,6,FALSE)</f>
        <v>527988.87</v>
      </c>
      <c r="K316">
        <f t="shared" si="13"/>
        <v>528599.88</v>
      </c>
      <c r="L316" s="9">
        <f t="shared" si="14"/>
        <v>1.0514283788881465E-4</v>
      </c>
    </row>
    <row r="317" spans="2:12" x14ac:dyDescent="0.35">
      <c r="B317">
        <v>315</v>
      </c>
      <c r="C317" t="s">
        <v>448</v>
      </c>
      <c r="D317" t="s">
        <v>2150</v>
      </c>
      <c r="E317">
        <v>1314</v>
      </c>
      <c r="F317">
        <v>11619</v>
      </c>
      <c r="G317">
        <v>10457100</v>
      </c>
      <c r="H317">
        <v>11619</v>
      </c>
      <c r="I317">
        <f t="shared" si="12"/>
        <v>1045.71</v>
      </c>
      <c r="J317">
        <f>VLOOKUP(C317,Sheet3!$C$3:$H$363,6,FALSE)</f>
        <v>6468.9299999999994</v>
      </c>
      <c r="K317">
        <f t="shared" si="13"/>
        <v>7514.6399999999994</v>
      </c>
      <c r="L317" s="9">
        <f t="shared" si="14"/>
        <v>1.3622036518219817E-2</v>
      </c>
    </row>
    <row r="318" spans="2:12" x14ac:dyDescent="0.35">
      <c r="B318">
        <v>316</v>
      </c>
      <c r="C318" t="s">
        <v>1733</v>
      </c>
      <c r="D318" t="s">
        <v>2000</v>
      </c>
      <c r="E318">
        <v>1315</v>
      </c>
      <c r="F318">
        <v>51132</v>
      </c>
      <c r="G318">
        <v>46018800</v>
      </c>
      <c r="H318">
        <v>51132</v>
      </c>
      <c r="I318">
        <f t="shared" si="12"/>
        <v>4601.88</v>
      </c>
      <c r="J318">
        <f>VLOOKUP(C318,Sheet3!$C$3:$H$363,6,FALSE)</f>
        <v>423219.42</v>
      </c>
      <c r="K318">
        <f t="shared" si="13"/>
        <v>427821.3</v>
      </c>
      <c r="L318" s="9">
        <f t="shared" si="14"/>
        <v>9.8316518819148869E-4</v>
      </c>
    </row>
    <row r="319" spans="2:12" x14ac:dyDescent="0.35">
      <c r="B319">
        <v>317</v>
      </c>
      <c r="C319" t="s">
        <v>1544</v>
      </c>
      <c r="D319" t="s">
        <v>2001</v>
      </c>
      <c r="E319">
        <v>1316</v>
      </c>
      <c r="F319">
        <v>35445</v>
      </c>
      <c r="G319">
        <v>31900500</v>
      </c>
      <c r="H319">
        <v>35445</v>
      </c>
      <c r="I319">
        <f t="shared" si="12"/>
        <v>3190.0499999999997</v>
      </c>
      <c r="J319">
        <f>VLOOKUP(C319,Sheet3!$C$3:$H$363,6,FALSE)</f>
        <v>1087928.01</v>
      </c>
      <c r="K319">
        <f t="shared" si="13"/>
        <v>1091118.06</v>
      </c>
      <c r="L319" s="9">
        <f t="shared" si="14"/>
        <v>2.661758800113959E-4</v>
      </c>
    </row>
    <row r="320" spans="2:12" x14ac:dyDescent="0.35">
      <c r="B320">
        <v>318</v>
      </c>
      <c r="C320" t="s">
        <v>1545</v>
      </c>
      <c r="D320" t="s">
        <v>2151</v>
      </c>
      <c r="E320">
        <v>1317</v>
      </c>
      <c r="F320">
        <v>19561</v>
      </c>
      <c r="G320">
        <v>17604900</v>
      </c>
      <c r="H320">
        <v>19561</v>
      </c>
      <c r="I320">
        <f t="shared" si="12"/>
        <v>1760.49</v>
      </c>
      <c r="J320">
        <f>VLOOKUP(C320,Sheet3!$C$3:$H$363,6,FALSE)</f>
        <v>37979.729999999996</v>
      </c>
      <c r="K320">
        <f t="shared" si="13"/>
        <v>39740.219999999994</v>
      </c>
      <c r="L320" s="9">
        <f t="shared" si="14"/>
        <v>4.1191978852828399E-3</v>
      </c>
    </row>
    <row r="321" spans="2:12" x14ac:dyDescent="0.35">
      <c r="B321">
        <v>319</v>
      </c>
      <c r="C321" t="s">
        <v>1513</v>
      </c>
      <c r="D321" t="s">
        <v>1802</v>
      </c>
      <c r="E321">
        <v>1318</v>
      </c>
      <c r="F321">
        <v>24909</v>
      </c>
      <c r="G321">
        <v>22418100</v>
      </c>
      <c r="H321">
        <v>24909</v>
      </c>
      <c r="I321">
        <f t="shared" si="12"/>
        <v>2241.81</v>
      </c>
      <c r="J321">
        <f>VLOOKUP(C321,Sheet3!$C$3:$H$363,6,FALSE)</f>
        <v>255671.72999999998</v>
      </c>
      <c r="K321">
        <f t="shared" si="13"/>
        <v>257913.53999999998</v>
      </c>
      <c r="L321" s="9">
        <f t="shared" si="14"/>
        <v>7.9364504933117494E-4</v>
      </c>
    </row>
    <row r="322" spans="2:12" x14ac:dyDescent="0.35">
      <c r="B322">
        <v>320</v>
      </c>
      <c r="C322" t="s">
        <v>1734</v>
      </c>
      <c r="D322" t="s">
        <v>2003</v>
      </c>
      <c r="E322">
        <v>1319</v>
      </c>
      <c r="F322">
        <v>66332</v>
      </c>
      <c r="G322">
        <v>59698800</v>
      </c>
      <c r="H322">
        <v>66332</v>
      </c>
      <c r="I322">
        <f t="shared" si="12"/>
        <v>5969.88</v>
      </c>
      <c r="J322">
        <f>VLOOKUP(C322,Sheet3!$C$3:$H$363,6,FALSE)</f>
        <v>446590.8</v>
      </c>
      <c r="K322">
        <f t="shared" si="13"/>
        <v>452560.68</v>
      </c>
      <c r="L322" s="9">
        <f t="shared" si="14"/>
        <v>1.2071922266054806E-3</v>
      </c>
    </row>
    <row r="323" spans="2:12" x14ac:dyDescent="0.35">
      <c r="B323">
        <v>321</v>
      </c>
      <c r="C323" t="s">
        <v>1554</v>
      </c>
      <c r="D323" t="s">
        <v>2152</v>
      </c>
      <c r="E323">
        <v>1320</v>
      </c>
      <c r="F323">
        <v>1340</v>
      </c>
      <c r="G323">
        <v>1206000</v>
      </c>
      <c r="H323">
        <v>1340</v>
      </c>
      <c r="I323">
        <f t="shared" si="12"/>
        <v>120.6</v>
      </c>
      <c r="J323">
        <f>VLOOKUP(C323,Sheet3!$C$3:$H$363,6,FALSE)</f>
        <v>28028.16</v>
      </c>
      <c r="K323">
        <f t="shared" si="13"/>
        <v>28148.76</v>
      </c>
      <c r="L323" s="9">
        <f t="shared" si="14"/>
        <v>3.9032589207094989E-4</v>
      </c>
    </row>
    <row r="324" spans="2:12" x14ac:dyDescent="0.35">
      <c r="B324">
        <v>322</v>
      </c>
      <c r="C324" t="s">
        <v>1560</v>
      </c>
      <c r="D324" t="s">
        <v>2153</v>
      </c>
      <c r="E324">
        <v>1321</v>
      </c>
      <c r="F324">
        <v>127</v>
      </c>
      <c r="G324">
        <v>114300</v>
      </c>
      <c r="H324">
        <v>127</v>
      </c>
      <c r="I324">
        <f t="shared" ref="I324:I357" si="15">+F324*0.09</f>
        <v>11.43</v>
      </c>
      <c r="J324">
        <f>VLOOKUP(C324,Sheet3!$C$3:$H$363,6,FALSE)</f>
        <v>387.63</v>
      </c>
      <c r="K324">
        <f t="shared" ref="K324:K357" si="16">+J324+I324</f>
        <v>399.06</v>
      </c>
      <c r="L324" s="9">
        <f t="shared" ref="L324:L357" si="17">(1/11)*LOG((K324/J324),EXP(1))</f>
        <v>2.6418641020132835E-3</v>
      </c>
    </row>
    <row r="325" spans="2:12" x14ac:dyDescent="0.35">
      <c r="B325">
        <v>323</v>
      </c>
      <c r="C325" t="s">
        <v>1735</v>
      </c>
      <c r="D325" t="s">
        <v>2004</v>
      </c>
      <c r="E325">
        <v>1322</v>
      </c>
      <c r="F325">
        <v>9524</v>
      </c>
      <c r="G325">
        <v>8571600</v>
      </c>
      <c r="H325">
        <v>9524</v>
      </c>
      <c r="I325">
        <f t="shared" si="15"/>
        <v>857.16</v>
      </c>
      <c r="J325">
        <f>VLOOKUP(C325,Sheet3!$C$3:$H$363,6,FALSE)</f>
        <v>97403.12999999999</v>
      </c>
      <c r="K325">
        <f t="shared" si="16"/>
        <v>98260.29</v>
      </c>
      <c r="L325" s="9">
        <f t="shared" si="17"/>
        <v>7.9651203944819794E-4</v>
      </c>
    </row>
    <row r="326" spans="2:12" x14ac:dyDescent="0.35">
      <c r="B326">
        <v>324</v>
      </c>
      <c r="C326" t="s">
        <v>1565</v>
      </c>
      <c r="D326" t="s">
        <v>2154</v>
      </c>
      <c r="E326">
        <v>1323</v>
      </c>
      <c r="F326">
        <v>19871</v>
      </c>
      <c r="G326">
        <v>17883900</v>
      </c>
      <c r="H326">
        <v>19871</v>
      </c>
      <c r="I326">
        <f t="shared" si="15"/>
        <v>1788.3899999999999</v>
      </c>
      <c r="J326">
        <f>VLOOKUP(C326,Sheet3!$C$3:$H$363,6,FALSE)</f>
        <v>99358.2</v>
      </c>
      <c r="K326">
        <f t="shared" si="16"/>
        <v>101146.59</v>
      </c>
      <c r="L326" s="9">
        <f t="shared" si="17"/>
        <v>1.6217589689077395E-3</v>
      </c>
    </row>
    <row r="327" spans="2:12" x14ac:dyDescent="0.35">
      <c r="B327">
        <v>325</v>
      </c>
      <c r="C327" t="s">
        <v>1566</v>
      </c>
      <c r="D327" t="s">
        <v>2155</v>
      </c>
      <c r="E327">
        <v>1324</v>
      </c>
      <c r="F327">
        <v>15272</v>
      </c>
      <c r="G327">
        <v>13744800</v>
      </c>
      <c r="H327">
        <v>15272</v>
      </c>
      <c r="I327">
        <f t="shared" si="15"/>
        <v>1374.48</v>
      </c>
      <c r="J327">
        <f>VLOOKUP(C327,Sheet3!$C$3:$H$363,6,FALSE)</f>
        <v>56812.14</v>
      </c>
      <c r="K327">
        <f t="shared" si="16"/>
        <v>58186.62</v>
      </c>
      <c r="L327" s="9">
        <f t="shared" si="17"/>
        <v>2.1732178287157422E-3</v>
      </c>
    </row>
    <row r="328" spans="2:12" x14ac:dyDescent="0.35">
      <c r="B328">
        <v>326</v>
      </c>
      <c r="C328" t="s">
        <v>1574</v>
      </c>
      <c r="D328" t="s">
        <v>2005</v>
      </c>
      <c r="E328">
        <v>1325</v>
      </c>
      <c r="F328">
        <v>112537</v>
      </c>
      <c r="G328">
        <v>101283300</v>
      </c>
      <c r="H328">
        <v>112537</v>
      </c>
      <c r="I328">
        <f t="shared" si="15"/>
        <v>10128.33</v>
      </c>
      <c r="J328">
        <f>VLOOKUP(C328,Sheet3!$C$3:$H$363,6,FALSE)</f>
        <v>390431.61</v>
      </c>
      <c r="K328">
        <f t="shared" si="16"/>
        <v>400559.94</v>
      </c>
      <c r="L328" s="9">
        <f t="shared" si="17"/>
        <v>2.3282362484084679E-3</v>
      </c>
    </row>
    <row r="329" spans="2:12" x14ac:dyDescent="0.35">
      <c r="B329">
        <v>327</v>
      </c>
      <c r="C329" t="s">
        <v>1736</v>
      </c>
      <c r="D329" t="s">
        <v>2006</v>
      </c>
      <c r="E329">
        <v>1326</v>
      </c>
      <c r="F329">
        <v>11579</v>
      </c>
      <c r="G329">
        <v>10421100</v>
      </c>
      <c r="H329">
        <v>11579</v>
      </c>
      <c r="I329">
        <f t="shared" si="15"/>
        <v>1042.1099999999999</v>
      </c>
      <c r="J329">
        <f>VLOOKUP(C329,Sheet3!$C$3:$H$363,6,FALSE)</f>
        <v>236293.83</v>
      </c>
      <c r="K329">
        <f t="shared" si="16"/>
        <v>237335.93999999997</v>
      </c>
      <c r="L329" s="9">
        <f t="shared" si="17"/>
        <v>4.0004844124154148E-4</v>
      </c>
    </row>
    <row r="330" spans="2:12" x14ac:dyDescent="0.35">
      <c r="B330">
        <v>328</v>
      </c>
      <c r="C330" t="s">
        <v>1557</v>
      </c>
      <c r="D330" t="s">
        <v>2156</v>
      </c>
      <c r="E330">
        <v>1327</v>
      </c>
      <c r="F330">
        <v>1560</v>
      </c>
      <c r="G330">
        <v>1404000</v>
      </c>
      <c r="H330">
        <v>1560</v>
      </c>
      <c r="I330">
        <f t="shared" si="15"/>
        <v>140.4</v>
      </c>
      <c r="J330">
        <f>VLOOKUP(C330,Sheet3!$C$3:$H$363,6,FALSE)</f>
        <v>3128.22</v>
      </c>
      <c r="K330">
        <f t="shared" si="16"/>
        <v>3268.62</v>
      </c>
      <c r="L330" s="9">
        <f t="shared" si="17"/>
        <v>3.991247708642098E-3</v>
      </c>
    </row>
    <row r="331" spans="2:12" x14ac:dyDescent="0.35">
      <c r="B331">
        <v>329</v>
      </c>
      <c r="C331" t="s">
        <v>1737</v>
      </c>
      <c r="D331" t="s">
        <v>2008</v>
      </c>
      <c r="E331">
        <v>1328</v>
      </c>
      <c r="F331">
        <v>263580</v>
      </c>
      <c r="G331">
        <v>237222000</v>
      </c>
      <c r="H331">
        <v>263580</v>
      </c>
      <c r="I331">
        <f t="shared" si="15"/>
        <v>23722.2</v>
      </c>
      <c r="J331">
        <f>VLOOKUP(C331,Sheet3!$C$3:$H$363,6,FALSE)</f>
        <v>337617.18</v>
      </c>
      <c r="K331">
        <f t="shared" si="16"/>
        <v>361339.38</v>
      </c>
      <c r="L331" s="9">
        <f t="shared" si="17"/>
        <v>6.1731797687450485E-3</v>
      </c>
    </row>
    <row r="332" spans="2:12" x14ac:dyDescent="0.35">
      <c r="B332">
        <v>330</v>
      </c>
      <c r="C332" t="s">
        <v>1738</v>
      </c>
      <c r="D332" t="s">
        <v>2010</v>
      </c>
      <c r="E332">
        <v>1329</v>
      </c>
      <c r="F332">
        <v>71040</v>
      </c>
      <c r="G332">
        <v>63936000</v>
      </c>
      <c r="H332">
        <v>71040</v>
      </c>
      <c r="I332">
        <f t="shared" si="15"/>
        <v>6393.5999999999995</v>
      </c>
      <c r="J332">
        <f>VLOOKUP(C332,Sheet3!$C$3:$H$363,6,FALSE)</f>
        <v>318342.59999999998</v>
      </c>
      <c r="K332">
        <f t="shared" si="16"/>
        <v>324736.19999999995</v>
      </c>
      <c r="L332" s="9">
        <f t="shared" si="17"/>
        <v>1.8077271895361395E-3</v>
      </c>
    </row>
    <row r="333" spans="2:12" x14ac:dyDescent="0.35">
      <c r="B333">
        <v>331</v>
      </c>
      <c r="C333" t="s">
        <v>1584</v>
      </c>
      <c r="D333" t="s">
        <v>2012</v>
      </c>
      <c r="E333">
        <v>1330</v>
      </c>
      <c r="F333">
        <v>166517</v>
      </c>
      <c r="G333">
        <v>149865300</v>
      </c>
      <c r="H333">
        <v>166517</v>
      </c>
      <c r="I333">
        <f t="shared" si="15"/>
        <v>14986.529999999999</v>
      </c>
      <c r="J333">
        <f>VLOOKUP(C333,Sheet3!$C$3:$H$363,6,FALSE)</f>
        <v>1370321.46</v>
      </c>
      <c r="K333">
        <f t="shared" si="16"/>
        <v>1385307.99</v>
      </c>
      <c r="L333" s="9">
        <f t="shared" si="17"/>
        <v>9.8883051974700065E-4</v>
      </c>
    </row>
    <row r="334" spans="2:12" x14ac:dyDescent="0.35">
      <c r="B334">
        <v>332</v>
      </c>
      <c r="C334" t="s">
        <v>1739</v>
      </c>
      <c r="D334" t="s">
        <v>2013</v>
      </c>
      <c r="E334">
        <v>1331</v>
      </c>
      <c r="F334">
        <v>10353</v>
      </c>
      <c r="G334">
        <v>9317700</v>
      </c>
      <c r="H334">
        <v>10353</v>
      </c>
      <c r="I334">
        <f t="shared" si="15"/>
        <v>931.77</v>
      </c>
      <c r="J334">
        <f>VLOOKUP(C334,Sheet3!$C$3:$H$363,6,FALSE)</f>
        <v>1247836.68</v>
      </c>
      <c r="K334">
        <f t="shared" si="16"/>
        <v>1248768.45</v>
      </c>
      <c r="L334" s="9">
        <f t="shared" si="17"/>
        <v>6.7857240659645638E-5</v>
      </c>
    </row>
    <row r="335" spans="2:12" x14ac:dyDescent="0.35">
      <c r="B335">
        <v>333</v>
      </c>
      <c r="C335" t="s">
        <v>1740</v>
      </c>
      <c r="D335" t="s">
        <v>2014</v>
      </c>
      <c r="E335">
        <v>1332</v>
      </c>
      <c r="F335">
        <v>47173</v>
      </c>
      <c r="G335">
        <v>42455700</v>
      </c>
      <c r="H335">
        <v>47173</v>
      </c>
      <c r="I335">
        <f t="shared" si="15"/>
        <v>4245.57</v>
      </c>
      <c r="J335">
        <f>VLOOKUP(C335,Sheet3!$C$3:$H$363,6,FALSE)</f>
        <v>580282.47</v>
      </c>
      <c r="K335">
        <f t="shared" si="16"/>
        <v>584528.03999999992</v>
      </c>
      <c r="L335" s="9">
        <f t="shared" si="17"/>
        <v>6.6270456001923266E-4</v>
      </c>
    </row>
    <row r="336" spans="2:12" x14ac:dyDescent="0.35">
      <c r="B336">
        <v>334</v>
      </c>
      <c r="C336" t="s">
        <v>1741</v>
      </c>
      <c r="D336" t="s">
        <v>2016</v>
      </c>
      <c r="E336">
        <v>1333</v>
      </c>
      <c r="F336">
        <v>74047</v>
      </c>
      <c r="G336">
        <v>66642300</v>
      </c>
      <c r="H336">
        <v>74047</v>
      </c>
      <c r="I336">
        <f t="shared" si="15"/>
        <v>6664.23</v>
      </c>
      <c r="J336">
        <f>VLOOKUP(C336,Sheet3!$C$3:$H$363,6,FALSE)</f>
        <v>370040.22</v>
      </c>
      <c r="K336">
        <f t="shared" si="16"/>
        <v>376704.44999999995</v>
      </c>
      <c r="L336" s="9">
        <f t="shared" si="17"/>
        <v>1.6226568462584211E-3</v>
      </c>
    </row>
    <row r="337" spans="2:12" x14ac:dyDescent="0.35">
      <c r="B337">
        <v>335</v>
      </c>
      <c r="C337" t="s">
        <v>1742</v>
      </c>
      <c r="D337" t="s">
        <v>2018</v>
      </c>
      <c r="E337">
        <v>1334</v>
      </c>
      <c r="F337">
        <v>13703</v>
      </c>
      <c r="G337">
        <v>12332700</v>
      </c>
      <c r="H337">
        <v>13703</v>
      </c>
      <c r="I337">
        <f t="shared" si="15"/>
        <v>1233.27</v>
      </c>
      <c r="J337">
        <f>VLOOKUP(C337,Sheet3!$C$3:$H$363,6,FALSE)</f>
        <v>18639.27</v>
      </c>
      <c r="K337">
        <f t="shared" si="16"/>
        <v>19872.54</v>
      </c>
      <c r="L337" s="9">
        <f t="shared" si="17"/>
        <v>5.8243848994986502E-3</v>
      </c>
    </row>
    <row r="338" spans="2:12" x14ac:dyDescent="0.35">
      <c r="B338">
        <v>336</v>
      </c>
      <c r="C338" t="s">
        <v>1592</v>
      </c>
      <c r="D338" t="s">
        <v>2020</v>
      </c>
      <c r="E338">
        <v>1335</v>
      </c>
      <c r="F338">
        <v>5379</v>
      </c>
      <c r="G338">
        <v>4841100</v>
      </c>
      <c r="H338">
        <v>5379</v>
      </c>
      <c r="I338">
        <f t="shared" si="15"/>
        <v>484.10999999999996</v>
      </c>
      <c r="J338">
        <f>VLOOKUP(C338,Sheet3!$C$3:$H$363,6,FALSE)</f>
        <v>2188.98</v>
      </c>
      <c r="K338">
        <f t="shared" si="16"/>
        <v>2673.09</v>
      </c>
      <c r="L338" s="9">
        <f t="shared" si="17"/>
        <v>1.8163584065153941E-2</v>
      </c>
    </row>
    <row r="339" spans="2:12" x14ac:dyDescent="0.35">
      <c r="B339">
        <v>337</v>
      </c>
      <c r="C339" t="s">
        <v>1743</v>
      </c>
      <c r="D339" t="s">
        <v>2022</v>
      </c>
      <c r="E339">
        <v>1336</v>
      </c>
      <c r="F339">
        <v>37775</v>
      </c>
      <c r="G339">
        <v>33997500</v>
      </c>
      <c r="H339">
        <v>37775</v>
      </c>
      <c r="I339">
        <f t="shared" si="15"/>
        <v>3399.75</v>
      </c>
      <c r="J339">
        <f>VLOOKUP(C339,Sheet3!$C$3:$H$363,6,FALSE)</f>
        <v>1405198.26</v>
      </c>
      <c r="K339">
        <f t="shared" si="16"/>
        <v>1408598.01</v>
      </c>
      <c r="L339" s="9">
        <f t="shared" si="17"/>
        <v>2.196806751870339E-4</v>
      </c>
    </row>
    <row r="340" spans="2:12" x14ac:dyDescent="0.35">
      <c r="B340">
        <v>338</v>
      </c>
      <c r="C340" t="s">
        <v>1744</v>
      </c>
      <c r="D340" t="s">
        <v>2023</v>
      </c>
      <c r="E340">
        <v>1337</v>
      </c>
      <c r="F340">
        <v>23854</v>
      </c>
      <c r="G340">
        <v>21468600</v>
      </c>
      <c r="H340">
        <v>23854</v>
      </c>
      <c r="I340">
        <f t="shared" si="15"/>
        <v>2146.86</v>
      </c>
      <c r="J340">
        <f>VLOOKUP(C340,Sheet3!$C$3:$H$363,6,FALSE)</f>
        <v>298798.74</v>
      </c>
      <c r="K340">
        <f t="shared" si="16"/>
        <v>300945.59999999998</v>
      </c>
      <c r="L340" s="9">
        <f t="shared" si="17"/>
        <v>6.5084373961524114E-4</v>
      </c>
    </row>
    <row r="341" spans="2:12" x14ac:dyDescent="0.35">
      <c r="B341">
        <v>339</v>
      </c>
      <c r="C341" t="s">
        <v>1600</v>
      </c>
      <c r="D341" t="s">
        <v>2024</v>
      </c>
      <c r="E341">
        <v>1338</v>
      </c>
      <c r="F341">
        <v>57829</v>
      </c>
      <c r="G341">
        <v>52046100</v>
      </c>
      <c r="H341">
        <v>57829</v>
      </c>
      <c r="I341">
        <f t="shared" si="15"/>
        <v>5204.6099999999997</v>
      </c>
      <c r="J341">
        <f>VLOOKUP(C341,Sheet3!$C$3:$H$363,6,FALSE)</f>
        <v>534739.94999999995</v>
      </c>
      <c r="K341">
        <f t="shared" si="16"/>
        <v>539944.55999999994</v>
      </c>
      <c r="L341" s="9">
        <f t="shared" si="17"/>
        <v>8.8053760582305375E-4</v>
      </c>
    </row>
    <row r="342" spans="2:12" x14ac:dyDescent="0.35">
      <c r="B342">
        <v>340</v>
      </c>
      <c r="C342" t="s">
        <v>1745</v>
      </c>
      <c r="D342" t="s">
        <v>2025</v>
      </c>
      <c r="E342">
        <v>1339</v>
      </c>
      <c r="F342">
        <v>44558</v>
      </c>
      <c r="G342">
        <v>40102200</v>
      </c>
      <c r="H342">
        <v>44558</v>
      </c>
      <c r="I342">
        <f t="shared" si="15"/>
        <v>4010.22</v>
      </c>
      <c r="J342">
        <f>VLOOKUP(C342,Sheet3!$C$3:$H$363,6,FALSE)</f>
        <v>126715.23</v>
      </c>
      <c r="K342">
        <f t="shared" si="16"/>
        <v>130725.45</v>
      </c>
      <c r="L342" s="9">
        <f t="shared" si="17"/>
        <v>2.8324579178981481E-3</v>
      </c>
    </row>
    <row r="343" spans="2:12" x14ac:dyDescent="0.35">
      <c r="B343">
        <v>341</v>
      </c>
      <c r="C343" t="s">
        <v>1602</v>
      </c>
      <c r="D343" t="s">
        <v>2026</v>
      </c>
      <c r="E343">
        <v>1340</v>
      </c>
      <c r="F343">
        <v>167053</v>
      </c>
      <c r="G343">
        <v>150347700</v>
      </c>
      <c r="H343">
        <v>167053</v>
      </c>
      <c r="I343">
        <f t="shared" si="15"/>
        <v>15034.769999999999</v>
      </c>
      <c r="J343">
        <f>VLOOKUP(C343,Sheet3!$C$3:$H$363,6,FALSE)</f>
        <v>608402.78999999992</v>
      </c>
      <c r="K343">
        <f t="shared" si="16"/>
        <v>623437.55999999994</v>
      </c>
      <c r="L343" s="9">
        <f t="shared" si="17"/>
        <v>2.2192245077673027E-3</v>
      </c>
    </row>
    <row r="344" spans="2:12" x14ac:dyDescent="0.35">
      <c r="B344">
        <v>342</v>
      </c>
      <c r="C344" t="s">
        <v>1746</v>
      </c>
      <c r="D344" t="s">
        <v>2027</v>
      </c>
      <c r="E344">
        <v>1341</v>
      </c>
      <c r="F344">
        <v>31724</v>
      </c>
      <c r="G344">
        <v>28551600</v>
      </c>
      <c r="H344">
        <v>31724</v>
      </c>
      <c r="I344">
        <f t="shared" si="15"/>
        <v>2855.16</v>
      </c>
      <c r="J344">
        <f>VLOOKUP(C344,Sheet3!$C$3:$H$363,6,FALSE)</f>
        <v>790081.02</v>
      </c>
      <c r="K344">
        <f t="shared" si="16"/>
        <v>792936.18</v>
      </c>
      <c r="L344" s="9">
        <f t="shared" si="17"/>
        <v>3.279310944362719E-4</v>
      </c>
    </row>
    <row r="345" spans="2:12" x14ac:dyDescent="0.35">
      <c r="B345">
        <v>343</v>
      </c>
      <c r="C345" t="s">
        <v>1603</v>
      </c>
      <c r="D345" t="s">
        <v>2028</v>
      </c>
      <c r="E345">
        <v>1342</v>
      </c>
      <c r="F345">
        <v>69496</v>
      </c>
      <c r="G345">
        <v>62546400</v>
      </c>
      <c r="H345">
        <v>69496</v>
      </c>
      <c r="I345">
        <f t="shared" si="15"/>
        <v>6254.6399999999994</v>
      </c>
      <c r="J345">
        <f>VLOOKUP(C345,Sheet3!$C$3:$H$363,6,FALSE)</f>
        <v>756661.95</v>
      </c>
      <c r="K345">
        <f t="shared" si="16"/>
        <v>762916.59</v>
      </c>
      <c r="L345" s="9">
        <f t="shared" si="17"/>
        <v>7.4837441103061081E-4</v>
      </c>
    </row>
    <row r="346" spans="2:12" x14ac:dyDescent="0.35">
      <c r="B346">
        <v>344</v>
      </c>
      <c r="C346" t="s">
        <v>1747</v>
      </c>
      <c r="D346" t="s">
        <v>2029</v>
      </c>
      <c r="E346">
        <v>1343</v>
      </c>
      <c r="F346">
        <v>36052</v>
      </c>
      <c r="G346">
        <v>32446800</v>
      </c>
      <c r="H346">
        <v>36052</v>
      </c>
      <c r="I346">
        <f t="shared" si="15"/>
        <v>3244.68</v>
      </c>
      <c r="J346">
        <f>VLOOKUP(C346,Sheet3!$C$3:$H$363,6,FALSE)</f>
        <v>617030.18999999994</v>
      </c>
      <c r="K346">
        <f t="shared" si="16"/>
        <v>620274.87</v>
      </c>
      <c r="L346" s="9">
        <f t="shared" si="17"/>
        <v>4.7679686245129038E-4</v>
      </c>
    </row>
    <row r="347" spans="2:12" x14ac:dyDescent="0.35">
      <c r="B347">
        <v>345</v>
      </c>
      <c r="C347" t="s">
        <v>1748</v>
      </c>
      <c r="D347" t="s">
        <v>2030</v>
      </c>
      <c r="E347">
        <v>1344</v>
      </c>
      <c r="F347">
        <v>188569</v>
      </c>
      <c r="G347">
        <v>169712100</v>
      </c>
      <c r="H347">
        <v>188569</v>
      </c>
      <c r="I347">
        <f t="shared" si="15"/>
        <v>16971.21</v>
      </c>
      <c r="J347">
        <f>VLOOKUP(C347,Sheet3!$C$3:$H$363,6,FALSE)</f>
        <v>1088835.21</v>
      </c>
      <c r="K347">
        <f t="shared" si="16"/>
        <v>1105806.42</v>
      </c>
      <c r="L347" s="9">
        <f t="shared" si="17"/>
        <v>1.4060318609033678E-3</v>
      </c>
    </row>
    <row r="348" spans="2:12" x14ac:dyDescent="0.35">
      <c r="B348">
        <v>346</v>
      </c>
      <c r="C348" t="s">
        <v>1604</v>
      </c>
      <c r="D348" t="s">
        <v>2031</v>
      </c>
      <c r="E348">
        <v>1345</v>
      </c>
      <c r="F348">
        <v>40278</v>
      </c>
      <c r="G348">
        <v>36250200</v>
      </c>
      <c r="H348">
        <v>40278</v>
      </c>
      <c r="I348">
        <f t="shared" si="15"/>
        <v>3625.02</v>
      </c>
      <c r="J348">
        <f>VLOOKUP(C348,Sheet3!$C$3:$H$363,6,FALSE)</f>
        <v>1067083.6499999999</v>
      </c>
      <c r="K348">
        <f t="shared" si="16"/>
        <v>1070708.67</v>
      </c>
      <c r="L348" s="9">
        <f t="shared" si="17"/>
        <v>3.0830645755311004E-4</v>
      </c>
    </row>
    <row r="349" spans="2:12" x14ac:dyDescent="0.35">
      <c r="B349">
        <v>347</v>
      </c>
      <c r="C349" t="s">
        <v>1606</v>
      </c>
      <c r="D349" t="s">
        <v>2032</v>
      </c>
      <c r="E349">
        <v>1346</v>
      </c>
      <c r="F349">
        <v>39223</v>
      </c>
      <c r="G349">
        <v>35300700</v>
      </c>
      <c r="H349">
        <v>39223</v>
      </c>
      <c r="I349">
        <f t="shared" si="15"/>
        <v>3530.0699999999997</v>
      </c>
      <c r="J349">
        <f>VLOOKUP(C349,Sheet3!$C$3:$H$363,6,FALSE)</f>
        <v>1108898.55</v>
      </c>
      <c r="K349">
        <f t="shared" si="16"/>
        <v>1112428.6200000001</v>
      </c>
      <c r="L349" s="9">
        <f t="shared" si="17"/>
        <v>2.889405298181265E-4</v>
      </c>
    </row>
    <row r="350" spans="2:12" x14ac:dyDescent="0.35">
      <c r="B350">
        <v>348</v>
      </c>
      <c r="C350" t="s">
        <v>1749</v>
      </c>
      <c r="D350" t="s">
        <v>2033</v>
      </c>
      <c r="E350">
        <v>1347</v>
      </c>
      <c r="F350">
        <v>12449</v>
      </c>
      <c r="G350">
        <v>11204100</v>
      </c>
      <c r="H350">
        <v>12449</v>
      </c>
      <c r="I350">
        <f t="shared" si="15"/>
        <v>1120.4099999999999</v>
      </c>
      <c r="J350">
        <f>VLOOKUP(C350,Sheet3!$C$3:$H$363,6,FALSE)</f>
        <v>1432193.49</v>
      </c>
      <c r="K350">
        <f t="shared" si="16"/>
        <v>1433313.9</v>
      </c>
      <c r="L350" s="9">
        <f t="shared" si="17"/>
        <v>7.1090697648501318E-5</v>
      </c>
    </row>
    <row r="351" spans="2:12" x14ac:dyDescent="0.35">
      <c r="B351">
        <v>349</v>
      </c>
      <c r="C351" t="s">
        <v>1750</v>
      </c>
      <c r="D351" t="s">
        <v>2034</v>
      </c>
      <c r="E351">
        <v>1348</v>
      </c>
      <c r="F351">
        <v>58534</v>
      </c>
      <c r="G351">
        <v>52680600</v>
      </c>
      <c r="H351">
        <v>58534</v>
      </c>
      <c r="I351">
        <f t="shared" si="15"/>
        <v>5268.0599999999995</v>
      </c>
      <c r="J351">
        <f>VLOOKUP(C351,Sheet3!$C$3:$H$363,6,FALSE)</f>
        <v>951915.05999999994</v>
      </c>
      <c r="K351">
        <f t="shared" si="16"/>
        <v>957183.12</v>
      </c>
      <c r="L351" s="9">
        <f t="shared" si="17"/>
        <v>5.0171936263106653E-4</v>
      </c>
    </row>
    <row r="352" spans="2:12" x14ac:dyDescent="0.35">
      <c r="B352">
        <v>350</v>
      </c>
      <c r="C352" t="s">
        <v>1607</v>
      </c>
      <c r="D352" t="s">
        <v>2035</v>
      </c>
      <c r="E352">
        <v>1349</v>
      </c>
      <c r="F352">
        <v>56674</v>
      </c>
      <c r="G352">
        <v>51006600</v>
      </c>
      <c r="H352">
        <v>56674</v>
      </c>
      <c r="I352">
        <f t="shared" si="15"/>
        <v>5100.66</v>
      </c>
      <c r="J352">
        <f>VLOOKUP(C352,Sheet3!$C$3:$H$363,6,FALSE)</f>
        <v>1219118.22</v>
      </c>
      <c r="K352">
        <f t="shared" si="16"/>
        <v>1224218.8799999999</v>
      </c>
      <c r="L352" s="9">
        <f t="shared" si="17"/>
        <v>3.7956042760732919E-4</v>
      </c>
    </row>
    <row r="353" spans="2:12" x14ac:dyDescent="0.35">
      <c r="B353">
        <v>351</v>
      </c>
      <c r="C353" t="s">
        <v>1608</v>
      </c>
      <c r="D353" t="s">
        <v>2036</v>
      </c>
      <c r="E353">
        <v>1350</v>
      </c>
      <c r="F353">
        <v>52937</v>
      </c>
      <c r="G353">
        <v>47643300</v>
      </c>
      <c r="H353">
        <v>52937</v>
      </c>
      <c r="I353">
        <f t="shared" si="15"/>
        <v>4764.33</v>
      </c>
      <c r="J353">
        <f>VLOOKUP(C353,Sheet3!$C$3:$H$363,6,FALSE)</f>
        <v>1938233.7</v>
      </c>
      <c r="K353">
        <f t="shared" si="16"/>
        <v>1942998.03</v>
      </c>
      <c r="L353" s="9">
        <f t="shared" si="17"/>
        <v>2.2318746046001857E-4</v>
      </c>
    </row>
    <row r="354" spans="2:12" x14ac:dyDescent="0.35">
      <c r="B354">
        <v>352</v>
      </c>
      <c r="C354" t="s">
        <v>1609</v>
      </c>
      <c r="D354" t="s">
        <v>2037</v>
      </c>
      <c r="E354">
        <v>1351</v>
      </c>
      <c r="F354">
        <v>51588</v>
      </c>
      <c r="G354">
        <v>46429200</v>
      </c>
      <c r="H354">
        <v>51588</v>
      </c>
      <c r="I354">
        <f t="shared" si="15"/>
        <v>4642.92</v>
      </c>
      <c r="J354">
        <f>VLOOKUP(C354,Sheet3!$C$3:$H$363,6,FALSE)</f>
        <v>2323177.38</v>
      </c>
      <c r="K354">
        <f t="shared" si="16"/>
        <v>2327820.2999999998</v>
      </c>
      <c r="L354" s="9">
        <f t="shared" si="17"/>
        <v>1.8150246704485892E-4</v>
      </c>
    </row>
    <row r="355" spans="2:12" x14ac:dyDescent="0.35">
      <c r="B355">
        <v>353</v>
      </c>
      <c r="C355" t="s">
        <v>1611</v>
      </c>
      <c r="D355" t="s">
        <v>2038</v>
      </c>
      <c r="E355">
        <v>1352</v>
      </c>
      <c r="F355">
        <v>24440</v>
      </c>
      <c r="G355">
        <v>21996000</v>
      </c>
      <c r="H355">
        <v>24440</v>
      </c>
      <c r="I355">
        <f t="shared" si="15"/>
        <v>2199.6</v>
      </c>
      <c r="J355">
        <f>VLOOKUP(C355,Sheet3!$C$3:$H$363,6,FALSE)</f>
        <v>3459604.9499999997</v>
      </c>
      <c r="K355">
        <f t="shared" si="16"/>
        <v>3461804.55</v>
      </c>
      <c r="L355" s="9">
        <f t="shared" si="17"/>
        <v>5.7781191271916228E-5</v>
      </c>
    </row>
    <row r="356" spans="2:12" x14ac:dyDescent="0.35">
      <c r="B356">
        <v>354</v>
      </c>
      <c r="C356" t="s">
        <v>1612</v>
      </c>
      <c r="D356" t="s">
        <v>2039</v>
      </c>
      <c r="E356">
        <v>1353</v>
      </c>
      <c r="F356">
        <v>16076</v>
      </c>
      <c r="G356">
        <v>14468400</v>
      </c>
      <c r="H356">
        <v>16076</v>
      </c>
      <c r="I356">
        <f t="shared" si="15"/>
        <v>1446.84</v>
      </c>
      <c r="J356">
        <f>VLOOKUP(C356,Sheet3!$C$3:$H$363,6,FALSE)</f>
        <v>698923.79999999993</v>
      </c>
      <c r="K356">
        <f t="shared" si="16"/>
        <v>700370.6399999999</v>
      </c>
      <c r="L356" s="9">
        <f t="shared" si="17"/>
        <v>1.8799611033207278E-4</v>
      </c>
    </row>
    <row r="357" spans="2:12" x14ac:dyDescent="0.35">
      <c r="B357">
        <v>355</v>
      </c>
      <c r="C357" t="s">
        <v>1613</v>
      </c>
      <c r="D357" t="s">
        <v>2040</v>
      </c>
      <c r="E357">
        <v>1354</v>
      </c>
      <c r="F357">
        <v>57905</v>
      </c>
      <c r="G357">
        <v>52114500</v>
      </c>
      <c r="H357">
        <v>57905</v>
      </c>
      <c r="I357">
        <f t="shared" si="15"/>
        <v>5211.45</v>
      </c>
      <c r="J357">
        <f>VLOOKUP(C357,Sheet3!$C$3:$H$363,6,FALSE)</f>
        <v>872224.47</v>
      </c>
      <c r="K357">
        <f t="shared" si="16"/>
        <v>877435.91999999993</v>
      </c>
      <c r="L357" s="9">
        <f t="shared" si="17"/>
        <v>5.4155604777414196E-4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FCA6E-099C-417B-B08A-A709B61C797A}">
  <sheetPr codeName="Sheet7"/>
  <dimension ref="B2:H363"/>
  <sheetViews>
    <sheetView workbookViewId="0">
      <selection activeCell="M11" sqref="M11"/>
    </sheetView>
  </sheetViews>
  <sheetFormatPr defaultColWidth="8.7265625" defaultRowHeight="14.5" x14ac:dyDescent="0.35"/>
  <cols>
    <col min="3" max="3" width="28.7265625" bestFit="1" customWidth="1"/>
    <col min="5" max="5" width="8.7265625" bestFit="1" customWidth="1"/>
    <col min="6" max="6" width="11.7265625" bestFit="1" customWidth="1"/>
    <col min="8" max="8" width="14.453125" bestFit="1" customWidth="1"/>
  </cols>
  <sheetData>
    <row r="2" spans="2:8" x14ac:dyDescent="0.35">
      <c r="B2" t="s">
        <v>1763</v>
      </c>
      <c r="C2" t="s">
        <v>2</v>
      </c>
      <c r="D2" t="s">
        <v>1764</v>
      </c>
      <c r="E2" t="s">
        <v>1765</v>
      </c>
      <c r="F2" t="s">
        <v>1766</v>
      </c>
      <c r="G2" t="s">
        <v>1767</v>
      </c>
      <c r="H2" t="s">
        <v>1769</v>
      </c>
    </row>
    <row r="3" spans="2:8" x14ac:dyDescent="0.35">
      <c r="B3">
        <v>1</v>
      </c>
      <c r="C3" t="s">
        <v>72</v>
      </c>
      <c r="D3">
        <v>14</v>
      </c>
      <c r="E3">
        <v>233313</v>
      </c>
      <c r="F3">
        <v>209981700</v>
      </c>
      <c r="G3">
        <v>233313</v>
      </c>
      <c r="H3">
        <f>+G3*0.09</f>
        <v>20998.17</v>
      </c>
    </row>
    <row r="4" spans="2:8" x14ac:dyDescent="0.35">
      <c r="B4">
        <v>2</v>
      </c>
      <c r="C4" t="s">
        <v>321</v>
      </c>
      <c r="D4">
        <v>22</v>
      </c>
      <c r="E4">
        <v>12445</v>
      </c>
      <c r="F4">
        <v>11200500</v>
      </c>
      <c r="G4">
        <v>12445</v>
      </c>
      <c r="H4">
        <f t="shared" ref="H4:H67" si="0">+G4*0.09</f>
        <v>1120.05</v>
      </c>
    </row>
    <row r="5" spans="2:8" x14ac:dyDescent="0.35">
      <c r="B5">
        <v>3</v>
      </c>
      <c r="C5" t="s">
        <v>329</v>
      </c>
      <c r="D5">
        <v>29</v>
      </c>
      <c r="E5">
        <v>70112</v>
      </c>
      <c r="F5">
        <v>63100800</v>
      </c>
      <c r="G5">
        <v>70112</v>
      </c>
      <c r="H5">
        <f t="shared" si="0"/>
        <v>6310.08</v>
      </c>
    </row>
    <row r="6" spans="2:8" x14ac:dyDescent="0.35">
      <c r="B6">
        <v>4</v>
      </c>
      <c r="C6" t="s">
        <v>331</v>
      </c>
      <c r="D6">
        <v>31</v>
      </c>
      <c r="E6">
        <v>1061771</v>
      </c>
      <c r="F6">
        <v>955593900</v>
      </c>
      <c r="G6">
        <v>1061771</v>
      </c>
      <c r="H6">
        <f t="shared" si="0"/>
        <v>95559.39</v>
      </c>
    </row>
    <row r="7" spans="2:8" x14ac:dyDescent="0.35">
      <c r="B7">
        <v>5</v>
      </c>
      <c r="C7" t="s">
        <v>335</v>
      </c>
      <c r="D7">
        <v>34</v>
      </c>
      <c r="E7">
        <v>34411</v>
      </c>
      <c r="F7">
        <v>30969900</v>
      </c>
      <c r="G7">
        <v>34411</v>
      </c>
      <c r="H7">
        <f t="shared" si="0"/>
        <v>3096.99</v>
      </c>
    </row>
    <row r="8" spans="2:8" x14ac:dyDescent="0.35">
      <c r="B8">
        <v>6</v>
      </c>
      <c r="C8" t="s">
        <v>344</v>
      </c>
      <c r="D8">
        <v>44</v>
      </c>
      <c r="E8">
        <v>569564</v>
      </c>
      <c r="F8">
        <v>512607600</v>
      </c>
      <c r="G8">
        <v>569564</v>
      </c>
      <c r="H8">
        <f t="shared" si="0"/>
        <v>51260.759999999995</v>
      </c>
    </row>
    <row r="9" spans="2:8" x14ac:dyDescent="0.35">
      <c r="B9">
        <v>7</v>
      </c>
      <c r="C9" t="s">
        <v>130</v>
      </c>
      <c r="D9">
        <v>56</v>
      </c>
      <c r="E9">
        <v>45827</v>
      </c>
      <c r="F9">
        <v>41244300</v>
      </c>
      <c r="G9">
        <v>45827</v>
      </c>
      <c r="H9">
        <f t="shared" si="0"/>
        <v>4124.43</v>
      </c>
    </row>
    <row r="10" spans="2:8" x14ac:dyDescent="0.35">
      <c r="B10">
        <v>8</v>
      </c>
      <c r="C10" t="s">
        <v>356</v>
      </c>
      <c r="D10">
        <v>57</v>
      </c>
      <c r="E10">
        <v>45363</v>
      </c>
      <c r="F10">
        <v>40826700</v>
      </c>
      <c r="G10">
        <v>45363</v>
      </c>
      <c r="H10">
        <f t="shared" si="0"/>
        <v>4082.67</v>
      </c>
    </row>
    <row r="11" spans="2:8" x14ac:dyDescent="0.35">
      <c r="B11">
        <v>9</v>
      </c>
      <c r="C11" t="s">
        <v>310</v>
      </c>
      <c r="D11">
        <v>62</v>
      </c>
      <c r="E11">
        <v>145754</v>
      </c>
      <c r="F11">
        <v>131178600</v>
      </c>
      <c r="G11">
        <v>145754</v>
      </c>
      <c r="H11">
        <f t="shared" si="0"/>
        <v>13117.859999999999</v>
      </c>
    </row>
    <row r="12" spans="2:8" x14ac:dyDescent="0.35">
      <c r="B12">
        <v>10</v>
      </c>
      <c r="C12" t="s">
        <v>363</v>
      </c>
      <c r="D12">
        <v>64</v>
      </c>
      <c r="E12">
        <v>175636</v>
      </c>
      <c r="F12">
        <v>158072400</v>
      </c>
      <c r="G12">
        <v>175636</v>
      </c>
      <c r="H12">
        <f t="shared" si="0"/>
        <v>15807.24</v>
      </c>
    </row>
    <row r="13" spans="2:8" x14ac:dyDescent="0.35">
      <c r="B13">
        <v>11</v>
      </c>
      <c r="C13" t="s">
        <v>386</v>
      </c>
      <c r="D13">
        <v>88</v>
      </c>
      <c r="E13">
        <v>1756879</v>
      </c>
      <c r="F13">
        <v>1581191100</v>
      </c>
      <c r="G13">
        <v>1756879</v>
      </c>
      <c r="H13">
        <f t="shared" si="0"/>
        <v>158119.10999999999</v>
      </c>
    </row>
    <row r="14" spans="2:8" x14ac:dyDescent="0.35">
      <c r="B14">
        <v>12</v>
      </c>
      <c r="C14" t="s">
        <v>389</v>
      </c>
      <c r="D14">
        <v>91</v>
      </c>
      <c r="E14">
        <v>4811977</v>
      </c>
      <c r="F14">
        <v>4330779300</v>
      </c>
      <c r="G14">
        <v>4811977</v>
      </c>
      <c r="H14">
        <f t="shared" si="0"/>
        <v>433077.93</v>
      </c>
    </row>
    <row r="15" spans="2:8" x14ac:dyDescent="0.35">
      <c r="B15">
        <v>13</v>
      </c>
      <c r="C15" t="s">
        <v>396</v>
      </c>
      <c r="D15">
        <v>94</v>
      </c>
      <c r="E15">
        <v>77651</v>
      </c>
      <c r="F15">
        <v>69885900</v>
      </c>
      <c r="G15">
        <v>77651</v>
      </c>
      <c r="H15">
        <f t="shared" si="0"/>
        <v>6988.59</v>
      </c>
    </row>
    <row r="16" spans="2:8" x14ac:dyDescent="0.35">
      <c r="B16">
        <v>14</v>
      </c>
      <c r="C16" t="s">
        <v>405</v>
      </c>
      <c r="D16">
        <v>100</v>
      </c>
      <c r="E16">
        <v>353307</v>
      </c>
      <c r="F16">
        <v>317976300</v>
      </c>
      <c r="G16">
        <v>353307</v>
      </c>
      <c r="H16">
        <f t="shared" si="0"/>
        <v>31797.629999999997</v>
      </c>
    </row>
    <row r="17" spans="2:8" x14ac:dyDescent="0.35">
      <c r="B17">
        <v>15</v>
      </c>
      <c r="C17" t="s">
        <v>1614</v>
      </c>
      <c r="D17">
        <v>102</v>
      </c>
      <c r="E17">
        <v>1296675</v>
      </c>
      <c r="F17">
        <v>1167007500</v>
      </c>
      <c r="G17">
        <v>1296675</v>
      </c>
      <c r="H17">
        <f t="shared" si="0"/>
        <v>116700.75</v>
      </c>
    </row>
    <row r="18" spans="2:8" x14ac:dyDescent="0.35">
      <c r="B18">
        <v>16</v>
      </c>
      <c r="C18" t="s">
        <v>1615</v>
      </c>
      <c r="D18">
        <v>109</v>
      </c>
      <c r="E18">
        <v>12777</v>
      </c>
      <c r="F18">
        <v>11499300</v>
      </c>
      <c r="G18">
        <v>12777</v>
      </c>
      <c r="H18">
        <f t="shared" si="0"/>
        <v>1149.93</v>
      </c>
    </row>
    <row r="19" spans="2:8" x14ac:dyDescent="0.35">
      <c r="B19">
        <v>17</v>
      </c>
      <c r="C19" t="s">
        <v>415</v>
      </c>
      <c r="D19">
        <v>110</v>
      </c>
      <c r="E19">
        <v>14511</v>
      </c>
      <c r="F19">
        <v>13059900</v>
      </c>
      <c r="G19">
        <v>14511</v>
      </c>
      <c r="H19">
        <f t="shared" si="0"/>
        <v>1305.99</v>
      </c>
    </row>
    <row r="20" spans="2:8" x14ac:dyDescent="0.35">
      <c r="B20">
        <v>18</v>
      </c>
      <c r="C20" t="s">
        <v>418</v>
      </c>
      <c r="D20">
        <v>111</v>
      </c>
      <c r="E20">
        <v>84071</v>
      </c>
      <c r="F20">
        <v>75663900</v>
      </c>
      <c r="G20">
        <v>84071</v>
      </c>
      <c r="H20">
        <f t="shared" si="0"/>
        <v>7566.3899999999994</v>
      </c>
    </row>
    <row r="21" spans="2:8" x14ac:dyDescent="0.35">
      <c r="B21">
        <v>19</v>
      </c>
      <c r="C21" t="s">
        <v>1616</v>
      </c>
      <c r="D21">
        <v>112</v>
      </c>
      <c r="E21">
        <v>1230772</v>
      </c>
      <c r="F21">
        <v>1107694800</v>
      </c>
      <c r="G21">
        <v>1230772</v>
      </c>
      <c r="H21">
        <f t="shared" si="0"/>
        <v>110769.48</v>
      </c>
    </row>
    <row r="22" spans="2:8" x14ac:dyDescent="0.35">
      <c r="B22">
        <v>20</v>
      </c>
      <c r="C22" t="s">
        <v>420</v>
      </c>
      <c r="D22">
        <v>113</v>
      </c>
      <c r="E22">
        <v>132501</v>
      </c>
      <c r="F22">
        <v>119250900</v>
      </c>
      <c r="G22">
        <v>132501</v>
      </c>
      <c r="H22">
        <f t="shared" si="0"/>
        <v>11925.09</v>
      </c>
    </row>
    <row r="23" spans="2:8" x14ac:dyDescent="0.35">
      <c r="B23">
        <v>21</v>
      </c>
      <c r="C23" t="s">
        <v>423</v>
      </c>
      <c r="D23">
        <v>114</v>
      </c>
      <c r="E23">
        <v>105450</v>
      </c>
      <c r="F23">
        <v>94905000</v>
      </c>
      <c r="G23">
        <v>105450</v>
      </c>
      <c r="H23">
        <f t="shared" si="0"/>
        <v>9490.5</v>
      </c>
    </row>
    <row r="24" spans="2:8" x14ac:dyDescent="0.35">
      <c r="B24">
        <v>22</v>
      </c>
      <c r="C24" t="s">
        <v>424</v>
      </c>
      <c r="D24">
        <v>115</v>
      </c>
      <c r="E24">
        <v>18630</v>
      </c>
      <c r="F24">
        <v>16767000</v>
      </c>
      <c r="G24">
        <v>18630</v>
      </c>
      <c r="H24">
        <f t="shared" si="0"/>
        <v>1676.7</v>
      </c>
    </row>
    <row r="25" spans="2:8" x14ac:dyDescent="0.35">
      <c r="B25">
        <v>23</v>
      </c>
      <c r="C25" t="s">
        <v>425</v>
      </c>
      <c r="D25">
        <v>116</v>
      </c>
      <c r="E25">
        <v>273639</v>
      </c>
      <c r="F25">
        <v>246275100</v>
      </c>
      <c r="G25">
        <v>273639</v>
      </c>
      <c r="H25">
        <f t="shared" si="0"/>
        <v>24627.51</v>
      </c>
    </row>
    <row r="26" spans="2:8" x14ac:dyDescent="0.35">
      <c r="B26">
        <v>24</v>
      </c>
      <c r="C26" t="s">
        <v>428</v>
      </c>
      <c r="D26">
        <v>117</v>
      </c>
      <c r="E26">
        <v>46913</v>
      </c>
      <c r="F26">
        <v>42221700</v>
      </c>
      <c r="G26">
        <v>46913</v>
      </c>
      <c r="H26">
        <f t="shared" si="0"/>
        <v>4222.17</v>
      </c>
    </row>
    <row r="27" spans="2:8" x14ac:dyDescent="0.35">
      <c r="B27">
        <v>25</v>
      </c>
      <c r="C27" t="s">
        <v>421</v>
      </c>
      <c r="D27">
        <v>118</v>
      </c>
      <c r="E27">
        <v>81230</v>
      </c>
      <c r="F27">
        <v>73107000</v>
      </c>
      <c r="G27">
        <v>81230</v>
      </c>
      <c r="H27">
        <f t="shared" si="0"/>
        <v>7310.7</v>
      </c>
    </row>
    <row r="28" spans="2:8" x14ac:dyDescent="0.35">
      <c r="B28">
        <v>26</v>
      </c>
      <c r="C28" t="s">
        <v>1618</v>
      </c>
      <c r="D28">
        <v>119</v>
      </c>
      <c r="E28">
        <v>1643805</v>
      </c>
      <c r="F28">
        <v>1479424500</v>
      </c>
      <c r="G28">
        <v>1643805</v>
      </c>
      <c r="H28">
        <f t="shared" si="0"/>
        <v>147942.44999999998</v>
      </c>
    </row>
    <row r="29" spans="2:8" x14ac:dyDescent="0.35">
      <c r="B29">
        <v>27</v>
      </c>
      <c r="C29" t="s">
        <v>429</v>
      </c>
      <c r="D29">
        <v>120</v>
      </c>
      <c r="E29">
        <v>3</v>
      </c>
      <c r="F29">
        <v>2700</v>
      </c>
      <c r="G29">
        <v>3</v>
      </c>
      <c r="H29">
        <f t="shared" si="0"/>
        <v>0.27</v>
      </c>
    </row>
    <row r="30" spans="2:8" x14ac:dyDescent="0.35">
      <c r="B30">
        <v>28</v>
      </c>
      <c r="C30" t="s">
        <v>431</v>
      </c>
      <c r="D30">
        <v>121</v>
      </c>
      <c r="E30">
        <v>3488</v>
      </c>
      <c r="F30">
        <v>3139200</v>
      </c>
      <c r="G30">
        <v>3488</v>
      </c>
      <c r="H30">
        <f t="shared" si="0"/>
        <v>313.92</v>
      </c>
    </row>
    <row r="31" spans="2:8" x14ac:dyDescent="0.35">
      <c r="B31">
        <v>29</v>
      </c>
      <c r="C31" t="s">
        <v>1619</v>
      </c>
      <c r="D31">
        <v>122</v>
      </c>
      <c r="E31">
        <v>2192064</v>
      </c>
      <c r="F31">
        <v>1972857600</v>
      </c>
      <c r="G31">
        <v>2192064</v>
      </c>
      <c r="H31">
        <f t="shared" si="0"/>
        <v>197285.75999999998</v>
      </c>
    </row>
    <row r="32" spans="2:8" x14ac:dyDescent="0.35">
      <c r="B32">
        <v>30</v>
      </c>
      <c r="C32" t="s">
        <v>1621</v>
      </c>
      <c r="D32">
        <v>123</v>
      </c>
      <c r="E32">
        <v>5114340</v>
      </c>
      <c r="F32">
        <v>4602906000</v>
      </c>
      <c r="G32">
        <v>5114340</v>
      </c>
      <c r="H32">
        <f t="shared" si="0"/>
        <v>460290.6</v>
      </c>
    </row>
    <row r="33" spans="2:8" x14ac:dyDescent="0.35">
      <c r="B33">
        <v>31</v>
      </c>
      <c r="C33" t="s">
        <v>432</v>
      </c>
      <c r="D33">
        <v>124</v>
      </c>
      <c r="E33">
        <v>33839</v>
      </c>
      <c r="F33">
        <v>30455100</v>
      </c>
      <c r="G33">
        <v>33839</v>
      </c>
      <c r="H33">
        <f t="shared" si="0"/>
        <v>3045.5099999999998</v>
      </c>
    </row>
    <row r="34" spans="2:8" x14ac:dyDescent="0.35">
      <c r="B34">
        <v>32</v>
      </c>
      <c r="C34" t="s">
        <v>433</v>
      </c>
      <c r="D34">
        <v>125</v>
      </c>
      <c r="E34">
        <v>9120</v>
      </c>
      <c r="F34">
        <v>8208000</v>
      </c>
      <c r="G34">
        <v>9120</v>
      </c>
      <c r="H34">
        <f t="shared" si="0"/>
        <v>820.8</v>
      </c>
    </row>
    <row r="35" spans="2:8" x14ac:dyDescent="0.35">
      <c r="B35">
        <v>33</v>
      </c>
      <c r="C35" t="s">
        <v>436</v>
      </c>
      <c r="D35">
        <v>126</v>
      </c>
      <c r="E35">
        <v>14273</v>
      </c>
      <c r="F35">
        <v>12845700</v>
      </c>
      <c r="G35">
        <v>14273</v>
      </c>
      <c r="H35">
        <f t="shared" si="0"/>
        <v>1284.57</v>
      </c>
    </row>
    <row r="36" spans="2:8" x14ac:dyDescent="0.35">
      <c r="B36">
        <v>34</v>
      </c>
      <c r="C36" t="s">
        <v>437</v>
      </c>
      <c r="D36">
        <v>127</v>
      </c>
      <c r="E36">
        <v>209434</v>
      </c>
      <c r="F36">
        <v>188490600</v>
      </c>
      <c r="G36">
        <v>209434</v>
      </c>
      <c r="H36">
        <f t="shared" si="0"/>
        <v>18849.059999999998</v>
      </c>
    </row>
    <row r="37" spans="2:8" x14ac:dyDescent="0.35">
      <c r="B37">
        <v>35</v>
      </c>
      <c r="C37" t="s">
        <v>440</v>
      </c>
      <c r="D37">
        <v>129</v>
      </c>
      <c r="E37">
        <v>1391494</v>
      </c>
      <c r="F37">
        <v>1252344600</v>
      </c>
      <c r="G37">
        <v>1391494</v>
      </c>
      <c r="H37">
        <f t="shared" si="0"/>
        <v>125234.45999999999</v>
      </c>
    </row>
    <row r="38" spans="2:8" x14ac:dyDescent="0.35">
      <c r="B38">
        <v>36</v>
      </c>
      <c r="C38" t="s">
        <v>447</v>
      </c>
      <c r="D38">
        <v>131</v>
      </c>
      <c r="E38">
        <v>115050</v>
      </c>
      <c r="F38">
        <v>103545000</v>
      </c>
      <c r="G38">
        <v>115050</v>
      </c>
      <c r="H38">
        <f t="shared" si="0"/>
        <v>10354.5</v>
      </c>
    </row>
    <row r="39" spans="2:8" x14ac:dyDescent="0.35">
      <c r="B39">
        <v>37</v>
      </c>
      <c r="C39" t="s">
        <v>449</v>
      </c>
      <c r="D39">
        <v>132</v>
      </c>
      <c r="E39">
        <v>75630</v>
      </c>
      <c r="F39">
        <v>68067000</v>
      </c>
      <c r="G39">
        <v>75630</v>
      </c>
      <c r="H39">
        <f t="shared" si="0"/>
        <v>6806.7</v>
      </c>
    </row>
    <row r="40" spans="2:8" x14ac:dyDescent="0.35">
      <c r="B40">
        <v>38</v>
      </c>
      <c r="C40" t="s">
        <v>453</v>
      </c>
      <c r="D40">
        <v>133</v>
      </c>
      <c r="E40">
        <v>50677</v>
      </c>
      <c r="F40">
        <v>45609300</v>
      </c>
      <c r="G40">
        <v>50677</v>
      </c>
      <c r="H40">
        <f t="shared" si="0"/>
        <v>4560.9299999999994</v>
      </c>
    </row>
    <row r="41" spans="2:8" x14ac:dyDescent="0.35">
      <c r="B41">
        <v>39</v>
      </c>
      <c r="C41" t="s">
        <v>475</v>
      </c>
      <c r="D41">
        <v>151</v>
      </c>
      <c r="E41">
        <v>14527</v>
      </c>
      <c r="F41">
        <v>13074300</v>
      </c>
      <c r="G41">
        <v>14527</v>
      </c>
      <c r="H41">
        <f t="shared" si="0"/>
        <v>1307.43</v>
      </c>
    </row>
    <row r="42" spans="2:8" x14ac:dyDescent="0.35">
      <c r="B42">
        <v>40</v>
      </c>
      <c r="C42" t="s">
        <v>488</v>
      </c>
      <c r="D42">
        <v>164</v>
      </c>
      <c r="E42">
        <v>2969525</v>
      </c>
      <c r="F42">
        <v>2672572500</v>
      </c>
      <c r="G42">
        <v>2969525</v>
      </c>
      <c r="H42">
        <f t="shared" si="0"/>
        <v>267257.25</v>
      </c>
    </row>
    <row r="43" spans="2:8" x14ac:dyDescent="0.35">
      <c r="B43">
        <v>41</v>
      </c>
      <c r="C43" t="s">
        <v>489</v>
      </c>
      <c r="D43">
        <v>165</v>
      </c>
      <c r="E43">
        <v>194603</v>
      </c>
      <c r="F43">
        <v>175142700</v>
      </c>
      <c r="G43">
        <v>194603</v>
      </c>
      <c r="H43">
        <f t="shared" si="0"/>
        <v>17514.27</v>
      </c>
    </row>
    <row r="44" spans="2:8" x14ac:dyDescent="0.35">
      <c r="B44">
        <v>42</v>
      </c>
      <c r="C44" t="s">
        <v>515</v>
      </c>
      <c r="D44">
        <v>188</v>
      </c>
      <c r="E44">
        <v>1213762</v>
      </c>
      <c r="F44">
        <v>1092385800</v>
      </c>
      <c r="G44">
        <v>1213762</v>
      </c>
      <c r="H44">
        <f t="shared" si="0"/>
        <v>109238.58</v>
      </c>
    </row>
    <row r="45" spans="2:8" x14ac:dyDescent="0.35">
      <c r="B45">
        <v>43</v>
      </c>
      <c r="C45" t="s">
        <v>533</v>
      </c>
      <c r="D45">
        <v>205</v>
      </c>
      <c r="E45">
        <v>379581</v>
      </c>
      <c r="F45">
        <v>341622900</v>
      </c>
      <c r="G45">
        <v>379581</v>
      </c>
      <c r="H45">
        <f t="shared" si="0"/>
        <v>34162.29</v>
      </c>
    </row>
    <row r="46" spans="2:8" x14ac:dyDescent="0.35">
      <c r="B46">
        <v>44</v>
      </c>
      <c r="C46" t="s">
        <v>567</v>
      </c>
      <c r="D46">
        <v>241</v>
      </c>
      <c r="E46">
        <v>454578</v>
      </c>
      <c r="F46">
        <v>409120200</v>
      </c>
      <c r="G46">
        <v>454578</v>
      </c>
      <c r="H46">
        <f t="shared" si="0"/>
        <v>40912.019999999997</v>
      </c>
    </row>
    <row r="47" spans="2:8" x14ac:dyDescent="0.35">
      <c r="B47">
        <v>45</v>
      </c>
      <c r="C47" t="s">
        <v>570</v>
      </c>
      <c r="D47">
        <v>245</v>
      </c>
      <c r="E47">
        <v>60650</v>
      </c>
      <c r="F47">
        <v>54585000</v>
      </c>
      <c r="G47">
        <v>60650</v>
      </c>
      <c r="H47">
        <f t="shared" si="0"/>
        <v>5458.5</v>
      </c>
    </row>
    <row r="48" spans="2:8" x14ac:dyDescent="0.35">
      <c r="B48">
        <v>46</v>
      </c>
      <c r="C48" t="s">
        <v>578</v>
      </c>
      <c r="D48">
        <v>252</v>
      </c>
      <c r="E48">
        <v>72083</v>
      </c>
      <c r="F48">
        <v>64874700</v>
      </c>
      <c r="G48">
        <v>72083</v>
      </c>
      <c r="H48">
        <f t="shared" si="0"/>
        <v>6487.4699999999993</v>
      </c>
    </row>
    <row r="49" spans="2:8" x14ac:dyDescent="0.35">
      <c r="B49">
        <v>47</v>
      </c>
      <c r="C49" t="s">
        <v>620</v>
      </c>
      <c r="D49">
        <v>294</v>
      </c>
      <c r="E49">
        <v>151538</v>
      </c>
      <c r="F49">
        <v>136384200</v>
      </c>
      <c r="G49">
        <v>151538</v>
      </c>
      <c r="H49">
        <f t="shared" si="0"/>
        <v>13638.42</v>
      </c>
    </row>
    <row r="50" spans="2:8" x14ac:dyDescent="0.35">
      <c r="B50">
        <v>48</v>
      </c>
      <c r="C50" t="s">
        <v>632</v>
      </c>
      <c r="D50">
        <v>307</v>
      </c>
      <c r="E50">
        <v>364664</v>
      </c>
      <c r="F50">
        <v>328197600</v>
      </c>
      <c r="G50">
        <v>364664</v>
      </c>
      <c r="H50">
        <f t="shared" si="0"/>
        <v>32819.760000000002</v>
      </c>
    </row>
    <row r="51" spans="2:8" x14ac:dyDescent="0.35">
      <c r="B51">
        <v>49</v>
      </c>
      <c r="C51" t="s">
        <v>636</v>
      </c>
      <c r="D51">
        <v>310</v>
      </c>
      <c r="E51">
        <v>669262</v>
      </c>
      <c r="F51">
        <v>602335800</v>
      </c>
      <c r="G51">
        <v>669262</v>
      </c>
      <c r="H51">
        <f t="shared" si="0"/>
        <v>60233.579999999994</v>
      </c>
    </row>
    <row r="52" spans="2:8" x14ac:dyDescent="0.35">
      <c r="B52">
        <v>50</v>
      </c>
      <c r="C52" t="s">
        <v>640</v>
      </c>
      <c r="D52">
        <v>314</v>
      </c>
      <c r="E52">
        <v>2075104</v>
      </c>
      <c r="F52">
        <v>1867593600</v>
      </c>
      <c r="G52">
        <v>2075104</v>
      </c>
      <c r="H52">
        <f t="shared" si="0"/>
        <v>186759.36</v>
      </c>
    </row>
    <row r="53" spans="2:8" x14ac:dyDescent="0.35">
      <c r="B53">
        <v>51</v>
      </c>
      <c r="C53" t="s">
        <v>658</v>
      </c>
      <c r="D53">
        <v>331</v>
      </c>
      <c r="E53">
        <v>2516888</v>
      </c>
      <c r="F53">
        <v>2265199200</v>
      </c>
      <c r="G53">
        <v>2516888</v>
      </c>
      <c r="H53">
        <f t="shared" si="0"/>
        <v>226519.91999999998</v>
      </c>
    </row>
    <row r="54" spans="2:8" x14ac:dyDescent="0.35">
      <c r="B54">
        <v>52</v>
      </c>
      <c r="C54" t="s">
        <v>672</v>
      </c>
      <c r="D54">
        <v>347</v>
      </c>
      <c r="E54">
        <v>1601183</v>
      </c>
      <c r="F54">
        <v>1441064700</v>
      </c>
      <c r="G54">
        <v>1601183</v>
      </c>
      <c r="H54">
        <f t="shared" si="0"/>
        <v>144106.47</v>
      </c>
    </row>
    <row r="55" spans="2:8" x14ac:dyDescent="0.35">
      <c r="B55">
        <v>53</v>
      </c>
      <c r="C55" t="s">
        <v>674</v>
      </c>
      <c r="D55">
        <v>349</v>
      </c>
      <c r="E55">
        <v>139724</v>
      </c>
      <c r="F55">
        <v>125751600</v>
      </c>
      <c r="G55">
        <v>139724</v>
      </c>
      <c r="H55">
        <f t="shared" si="0"/>
        <v>12575.16</v>
      </c>
    </row>
    <row r="56" spans="2:8" x14ac:dyDescent="0.35">
      <c r="B56">
        <v>54</v>
      </c>
      <c r="C56" t="s">
        <v>606</v>
      </c>
      <c r="D56">
        <v>350</v>
      </c>
      <c r="E56">
        <v>367835</v>
      </c>
      <c r="F56">
        <v>331051500</v>
      </c>
      <c r="G56">
        <v>367835</v>
      </c>
      <c r="H56">
        <f t="shared" si="0"/>
        <v>33105.15</v>
      </c>
    </row>
    <row r="57" spans="2:8" x14ac:dyDescent="0.35">
      <c r="B57">
        <v>55</v>
      </c>
      <c r="C57" t="s">
        <v>677</v>
      </c>
      <c r="D57">
        <v>353</v>
      </c>
      <c r="E57">
        <v>120204</v>
      </c>
      <c r="F57">
        <v>108183600</v>
      </c>
      <c r="G57">
        <v>120204</v>
      </c>
      <c r="H57">
        <f t="shared" si="0"/>
        <v>10818.359999999999</v>
      </c>
    </row>
    <row r="58" spans="2:8" x14ac:dyDescent="0.35">
      <c r="B58">
        <v>56</v>
      </c>
      <c r="C58" t="s">
        <v>680</v>
      </c>
      <c r="D58">
        <v>357</v>
      </c>
      <c r="E58">
        <v>2768341</v>
      </c>
      <c r="F58">
        <v>2491506900</v>
      </c>
      <c r="G58">
        <v>2768341</v>
      </c>
      <c r="H58">
        <f t="shared" si="0"/>
        <v>249150.69</v>
      </c>
    </row>
    <row r="59" spans="2:8" x14ac:dyDescent="0.35">
      <c r="B59">
        <v>57</v>
      </c>
      <c r="C59" t="s">
        <v>691</v>
      </c>
      <c r="D59">
        <v>368</v>
      </c>
      <c r="E59">
        <v>267989</v>
      </c>
      <c r="F59">
        <v>241190100</v>
      </c>
      <c r="G59">
        <v>267989</v>
      </c>
      <c r="H59">
        <f t="shared" si="0"/>
        <v>24119.01</v>
      </c>
    </row>
    <row r="60" spans="2:8" x14ac:dyDescent="0.35">
      <c r="B60">
        <v>58</v>
      </c>
      <c r="C60" t="s">
        <v>692</v>
      </c>
      <c r="D60">
        <v>369</v>
      </c>
      <c r="E60">
        <v>5756079</v>
      </c>
      <c r="F60">
        <v>5180471100</v>
      </c>
      <c r="G60">
        <v>5756079</v>
      </c>
      <c r="H60">
        <f t="shared" si="0"/>
        <v>518047.11</v>
      </c>
    </row>
    <row r="61" spans="2:8" x14ac:dyDescent="0.35">
      <c r="B61">
        <v>59</v>
      </c>
      <c r="C61" t="s">
        <v>700</v>
      </c>
      <c r="D61">
        <v>378</v>
      </c>
      <c r="E61">
        <v>254552</v>
      </c>
      <c r="F61">
        <v>229096800</v>
      </c>
      <c r="G61">
        <v>254552</v>
      </c>
      <c r="H61">
        <f t="shared" si="0"/>
        <v>22909.68</v>
      </c>
    </row>
    <row r="62" spans="2:8" x14ac:dyDescent="0.35">
      <c r="B62">
        <v>60</v>
      </c>
      <c r="C62" t="s">
        <v>701</v>
      </c>
      <c r="D62">
        <v>379</v>
      </c>
      <c r="E62">
        <v>23331</v>
      </c>
      <c r="F62">
        <v>20997900</v>
      </c>
      <c r="G62">
        <v>23331</v>
      </c>
      <c r="H62">
        <f t="shared" si="0"/>
        <v>2099.79</v>
      </c>
    </row>
    <row r="63" spans="2:8" x14ac:dyDescent="0.35">
      <c r="B63">
        <v>61</v>
      </c>
      <c r="C63" t="s">
        <v>704</v>
      </c>
      <c r="D63">
        <v>381</v>
      </c>
      <c r="E63">
        <v>43247</v>
      </c>
      <c r="F63">
        <v>38922300</v>
      </c>
      <c r="G63">
        <v>43247</v>
      </c>
      <c r="H63">
        <f t="shared" si="0"/>
        <v>3892.23</v>
      </c>
    </row>
    <row r="64" spans="2:8" x14ac:dyDescent="0.35">
      <c r="B64">
        <v>62</v>
      </c>
      <c r="C64" t="s">
        <v>705</v>
      </c>
      <c r="D64">
        <v>382</v>
      </c>
      <c r="E64">
        <v>13412</v>
      </c>
      <c r="F64">
        <v>12070800</v>
      </c>
      <c r="G64">
        <v>13412</v>
      </c>
      <c r="H64">
        <f t="shared" si="0"/>
        <v>1207.08</v>
      </c>
    </row>
    <row r="65" spans="2:8" x14ac:dyDescent="0.35">
      <c r="B65">
        <v>63</v>
      </c>
      <c r="C65" t="s">
        <v>707</v>
      </c>
      <c r="D65">
        <v>384</v>
      </c>
      <c r="E65">
        <v>190084</v>
      </c>
      <c r="F65">
        <v>171075600</v>
      </c>
      <c r="G65">
        <v>190084</v>
      </c>
      <c r="H65">
        <f t="shared" si="0"/>
        <v>17107.559999999998</v>
      </c>
    </row>
    <row r="66" spans="2:8" x14ac:dyDescent="0.35">
      <c r="B66">
        <v>64</v>
      </c>
      <c r="C66" t="s">
        <v>719</v>
      </c>
      <c r="D66">
        <v>397</v>
      </c>
      <c r="E66">
        <v>114350</v>
      </c>
      <c r="F66">
        <v>102915000</v>
      </c>
      <c r="G66">
        <v>114350</v>
      </c>
      <c r="H66">
        <f t="shared" si="0"/>
        <v>10291.5</v>
      </c>
    </row>
    <row r="67" spans="2:8" x14ac:dyDescent="0.35">
      <c r="B67">
        <v>65</v>
      </c>
      <c r="C67" t="s">
        <v>724</v>
      </c>
      <c r="D67">
        <v>403</v>
      </c>
      <c r="E67">
        <v>2664019</v>
      </c>
      <c r="F67">
        <v>2397617100</v>
      </c>
      <c r="G67">
        <v>2664019</v>
      </c>
      <c r="H67">
        <f t="shared" si="0"/>
        <v>239761.71</v>
      </c>
    </row>
    <row r="68" spans="2:8" x14ac:dyDescent="0.35">
      <c r="B68">
        <v>66</v>
      </c>
      <c r="C68" t="s">
        <v>703</v>
      </c>
      <c r="D68">
        <v>411</v>
      </c>
      <c r="E68">
        <v>20351</v>
      </c>
      <c r="F68">
        <v>18315900</v>
      </c>
      <c r="G68">
        <v>20351</v>
      </c>
      <c r="H68">
        <f t="shared" ref="H68:H131" si="1">+G68*0.09</f>
        <v>1831.59</v>
      </c>
    </row>
    <row r="69" spans="2:8" x14ac:dyDescent="0.35">
      <c r="B69">
        <v>67</v>
      </c>
      <c r="C69" t="s">
        <v>30</v>
      </c>
      <c r="D69">
        <v>415</v>
      </c>
      <c r="E69">
        <v>27551</v>
      </c>
      <c r="F69">
        <v>24795900</v>
      </c>
      <c r="G69">
        <v>27551</v>
      </c>
      <c r="H69">
        <f t="shared" si="1"/>
        <v>2479.5899999999997</v>
      </c>
    </row>
    <row r="70" spans="2:8" x14ac:dyDescent="0.35">
      <c r="B70">
        <v>68</v>
      </c>
      <c r="C70" t="s">
        <v>1622</v>
      </c>
      <c r="D70">
        <v>416</v>
      </c>
      <c r="E70">
        <v>4228228</v>
      </c>
      <c r="F70">
        <v>3805405200</v>
      </c>
      <c r="G70">
        <v>4228228</v>
      </c>
      <c r="H70">
        <f t="shared" si="1"/>
        <v>380540.51999999996</v>
      </c>
    </row>
    <row r="71" spans="2:8" x14ac:dyDescent="0.35">
      <c r="B71">
        <v>69</v>
      </c>
      <c r="C71" t="s">
        <v>740</v>
      </c>
      <c r="D71">
        <v>422</v>
      </c>
      <c r="E71">
        <v>2600</v>
      </c>
      <c r="F71">
        <v>2340000</v>
      </c>
      <c r="G71">
        <v>2600</v>
      </c>
      <c r="H71">
        <f t="shared" si="1"/>
        <v>234</v>
      </c>
    </row>
    <row r="72" spans="2:8" x14ac:dyDescent="0.35">
      <c r="B72">
        <v>70</v>
      </c>
      <c r="C72" t="s">
        <v>741</v>
      </c>
      <c r="D72">
        <v>424</v>
      </c>
      <c r="E72">
        <v>104020</v>
      </c>
      <c r="F72">
        <v>93618000</v>
      </c>
      <c r="G72">
        <v>104020</v>
      </c>
      <c r="H72">
        <f t="shared" si="1"/>
        <v>9361.7999999999993</v>
      </c>
    </row>
    <row r="73" spans="2:8" x14ac:dyDescent="0.35">
      <c r="B73">
        <v>71</v>
      </c>
      <c r="C73" t="s">
        <v>749</v>
      </c>
      <c r="D73">
        <v>431</v>
      </c>
      <c r="E73">
        <v>910443</v>
      </c>
      <c r="F73">
        <v>819398700</v>
      </c>
      <c r="G73">
        <v>910443</v>
      </c>
      <c r="H73">
        <f t="shared" si="1"/>
        <v>81939.87</v>
      </c>
    </row>
    <row r="74" spans="2:8" x14ac:dyDescent="0.35">
      <c r="B74">
        <v>72</v>
      </c>
      <c r="C74" t="s">
        <v>758</v>
      </c>
      <c r="D74">
        <v>440</v>
      </c>
      <c r="E74">
        <v>390667</v>
      </c>
      <c r="F74">
        <v>351600300</v>
      </c>
      <c r="G74">
        <v>390667</v>
      </c>
      <c r="H74">
        <f t="shared" si="1"/>
        <v>35160.03</v>
      </c>
    </row>
    <row r="75" spans="2:8" x14ac:dyDescent="0.35">
      <c r="B75">
        <v>73</v>
      </c>
      <c r="C75" t="s">
        <v>768</v>
      </c>
      <c r="D75">
        <v>450</v>
      </c>
      <c r="E75">
        <v>715886</v>
      </c>
      <c r="F75">
        <v>644297400</v>
      </c>
      <c r="G75">
        <v>715886</v>
      </c>
      <c r="H75">
        <f t="shared" si="1"/>
        <v>64429.74</v>
      </c>
    </row>
    <row r="76" spans="2:8" x14ac:dyDescent="0.35">
      <c r="B76">
        <v>74</v>
      </c>
      <c r="C76" t="s">
        <v>778</v>
      </c>
      <c r="D76">
        <v>458</v>
      </c>
      <c r="E76">
        <v>1396728</v>
      </c>
      <c r="F76">
        <v>1257055200</v>
      </c>
      <c r="G76">
        <v>1396728</v>
      </c>
      <c r="H76">
        <f t="shared" si="1"/>
        <v>125705.51999999999</v>
      </c>
    </row>
    <row r="77" spans="2:8" x14ac:dyDescent="0.35">
      <c r="B77">
        <v>75</v>
      </c>
      <c r="C77" t="s">
        <v>790</v>
      </c>
      <c r="D77">
        <v>471</v>
      </c>
      <c r="E77">
        <v>19824</v>
      </c>
      <c r="F77">
        <v>17841600</v>
      </c>
      <c r="G77">
        <v>19824</v>
      </c>
      <c r="H77">
        <f t="shared" si="1"/>
        <v>1784.1599999999999</v>
      </c>
    </row>
    <row r="78" spans="2:8" x14ac:dyDescent="0.35">
      <c r="B78">
        <v>76</v>
      </c>
      <c r="C78" t="s">
        <v>794</v>
      </c>
      <c r="D78">
        <v>476</v>
      </c>
      <c r="E78">
        <v>453044</v>
      </c>
      <c r="F78">
        <v>407739600</v>
      </c>
      <c r="G78">
        <v>453044</v>
      </c>
      <c r="H78">
        <f t="shared" si="1"/>
        <v>40773.96</v>
      </c>
    </row>
    <row r="79" spans="2:8" x14ac:dyDescent="0.35">
      <c r="B79">
        <v>77</v>
      </c>
      <c r="C79" t="s">
        <v>797</v>
      </c>
      <c r="D79">
        <v>479</v>
      </c>
      <c r="E79">
        <v>589872</v>
      </c>
      <c r="F79">
        <v>530884800</v>
      </c>
      <c r="G79">
        <v>589872</v>
      </c>
      <c r="H79">
        <f t="shared" si="1"/>
        <v>53088.479999999996</v>
      </c>
    </row>
    <row r="80" spans="2:8" x14ac:dyDescent="0.35">
      <c r="B80">
        <v>78</v>
      </c>
      <c r="C80" t="s">
        <v>806</v>
      </c>
      <c r="D80">
        <v>487</v>
      </c>
      <c r="E80">
        <v>327904</v>
      </c>
      <c r="F80">
        <v>295113600</v>
      </c>
      <c r="G80">
        <v>327904</v>
      </c>
      <c r="H80">
        <f t="shared" si="1"/>
        <v>29511.360000000001</v>
      </c>
    </row>
    <row r="81" spans="2:8" x14ac:dyDescent="0.35">
      <c r="B81">
        <v>79</v>
      </c>
      <c r="C81" t="s">
        <v>824</v>
      </c>
      <c r="D81">
        <v>505</v>
      </c>
      <c r="E81">
        <v>130545</v>
      </c>
      <c r="F81">
        <v>117490500</v>
      </c>
      <c r="G81">
        <v>130545</v>
      </c>
      <c r="H81">
        <f t="shared" si="1"/>
        <v>11749.05</v>
      </c>
    </row>
    <row r="82" spans="2:8" x14ac:dyDescent="0.35">
      <c r="B82">
        <v>80</v>
      </c>
      <c r="C82" t="s">
        <v>264</v>
      </c>
      <c r="D82">
        <v>506</v>
      </c>
      <c r="E82">
        <v>16256</v>
      </c>
      <c r="F82">
        <v>14630400</v>
      </c>
      <c r="G82">
        <v>16256</v>
      </c>
      <c r="H82">
        <f t="shared" si="1"/>
        <v>1463.04</v>
      </c>
    </row>
    <row r="83" spans="2:8" x14ac:dyDescent="0.35">
      <c r="B83">
        <v>81</v>
      </c>
      <c r="C83" t="s">
        <v>840</v>
      </c>
      <c r="D83">
        <v>520</v>
      </c>
      <c r="E83">
        <v>7890794</v>
      </c>
      <c r="F83">
        <v>7101714600</v>
      </c>
      <c r="G83">
        <v>7890794</v>
      </c>
      <c r="H83">
        <f t="shared" si="1"/>
        <v>710171.46</v>
      </c>
    </row>
    <row r="84" spans="2:8" x14ac:dyDescent="0.35">
      <c r="B84">
        <v>82</v>
      </c>
      <c r="C84" t="s">
        <v>856</v>
      </c>
      <c r="D84">
        <v>537</v>
      </c>
      <c r="E84">
        <v>12914</v>
      </c>
      <c r="F84">
        <v>11622600</v>
      </c>
      <c r="G84">
        <v>12914</v>
      </c>
      <c r="H84">
        <f t="shared" si="1"/>
        <v>1162.26</v>
      </c>
    </row>
    <row r="85" spans="2:8" x14ac:dyDescent="0.35">
      <c r="B85">
        <v>83</v>
      </c>
      <c r="C85" t="s">
        <v>1623</v>
      </c>
      <c r="D85">
        <v>569</v>
      </c>
      <c r="E85">
        <v>2501898</v>
      </c>
      <c r="F85">
        <v>2251708200</v>
      </c>
      <c r="G85">
        <v>2501898</v>
      </c>
      <c r="H85">
        <f t="shared" si="1"/>
        <v>225170.81999999998</v>
      </c>
    </row>
    <row r="86" spans="2:8" x14ac:dyDescent="0.35">
      <c r="B86">
        <v>84</v>
      </c>
      <c r="C86" t="s">
        <v>888</v>
      </c>
      <c r="D86">
        <v>572</v>
      </c>
      <c r="E86">
        <v>40964</v>
      </c>
      <c r="F86">
        <v>36867600</v>
      </c>
      <c r="G86">
        <v>40964</v>
      </c>
      <c r="H86">
        <f t="shared" si="1"/>
        <v>3686.7599999999998</v>
      </c>
    </row>
    <row r="87" spans="2:8" x14ac:dyDescent="0.35">
      <c r="B87">
        <v>85</v>
      </c>
      <c r="C87" t="s">
        <v>904</v>
      </c>
      <c r="D87">
        <v>588</v>
      </c>
      <c r="E87">
        <v>58793</v>
      </c>
      <c r="F87">
        <v>52913700</v>
      </c>
      <c r="G87">
        <v>58793</v>
      </c>
      <c r="H87">
        <f t="shared" si="1"/>
        <v>5291.37</v>
      </c>
    </row>
    <row r="88" spans="2:8" x14ac:dyDescent="0.35">
      <c r="B88">
        <v>86</v>
      </c>
      <c r="C88" t="s">
        <v>841</v>
      </c>
      <c r="D88">
        <v>590</v>
      </c>
      <c r="E88">
        <v>9028949</v>
      </c>
      <c r="F88">
        <v>8126054100</v>
      </c>
      <c r="G88">
        <v>9028949</v>
      </c>
      <c r="H88">
        <f t="shared" si="1"/>
        <v>812605.40999999992</v>
      </c>
    </row>
    <row r="89" spans="2:8" x14ac:dyDescent="0.35">
      <c r="B89">
        <v>87</v>
      </c>
      <c r="C89" t="s">
        <v>939</v>
      </c>
      <c r="D89">
        <v>625</v>
      </c>
      <c r="E89">
        <v>240870</v>
      </c>
      <c r="F89">
        <v>216783000</v>
      </c>
      <c r="G89">
        <v>240870</v>
      </c>
      <c r="H89">
        <f t="shared" si="1"/>
        <v>21678.3</v>
      </c>
    </row>
    <row r="90" spans="2:8" x14ac:dyDescent="0.35">
      <c r="B90">
        <v>88</v>
      </c>
      <c r="C90" t="s">
        <v>326</v>
      </c>
      <c r="D90">
        <v>637</v>
      </c>
      <c r="E90">
        <v>33937</v>
      </c>
      <c r="F90">
        <v>30543300</v>
      </c>
      <c r="G90">
        <v>33937</v>
      </c>
      <c r="H90">
        <f t="shared" si="1"/>
        <v>3054.33</v>
      </c>
    </row>
    <row r="91" spans="2:8" x14ac:dyDescent="0.35">
      <c r="B91">
        <v>89</v>
      </c>
      <c r="C91" t="s">
        <v>952</v>
      </c>
      <c r="D91">
        <v>638</v>
      </c>
      <c r="E91">
        <v>18971</v>
      </c>
      <c r="F91">
        <v>17073900</v>
      </c>
      <c r="G91">
        <v>18971</v>
      </c>
      <c r="H91">
        <f t="shared" si="1"/>
        <v>1707.3899999999999</v>
      </c>
    </row>
    <row r="92" spans="2:8" x14ac:dyDescent="0.35">
      <c r="B92">
        <v>90</v>
      </c>
      <c r="C92" t="s">
        <v>998</v>
      </c>
      <c r="D92">
        <v>643</v>
      </c>
      <c r="E92">
        <v>284803</v>
      </c>
      <c r="F92">
        <v>256322700</v>
      </c>
      <c r="G92">
        <v>284803</v>
      </c>
      <c r="H92">
        <f t="shared" si="1"/>
        <v>25632.27</v>
      </c>
    </row>
    <row r="93" spans="2:8" x14ac:dyDescent="0.35">
      <c r="B93">
        <v>91</v>
      </c>
      <c r="C93" t="s">
        <v>958</v>
      </c>
      <c r="D93">
        <v>644</v>
      </c>
      <c r="E93">
        <v>117690</v>
      </c>
      <c r="F93">
        <v>105921000</v>
      </c>
      <c r="G93">
        <v>117690</v>
      </c>
      <c r="H93">
        <f t="shared" si="1"/>
        <v>10592.1</v>
      </c>
    </row>
    <row r="94" spans="2:8" x14ac:dyDescent="0.35">
      <c r="B94">
        <v>92</v>
      </c>
      <c r="C94" t="s">
        <v>1624</v>
      </c>
      <c r="D94">
        <v>645</v>
      </c>
      <c r="E94">
        <v>572234</v>
      </c>
      <c r="F94">
        <v>515010600</v>
      </c>
      <c r="G94">
        <v>572234</v>
      </c>
      <c r="H94">
        <f t="shared" si="1"/>
        <v>51501.06</v>
      </c>
    </row>
    <row r="95" spans="2:8" x14ac:dyDescent="0.35">
      <c r="B95">
        <v>93</v>
      </c>
      <c r="C95" t="s">
        <v>993</v>
      </c>
      <c r="D95">
        <v>675</v>
      </c>
      <c r="E95">
        <v>610</v>
      </c>
      <c r="F95">
        <v>549000</v>
      </c>
      <c r="G95">
        <v>610</v>
      </c>
      <c r="H95">
        <f t="shared" si="1"/>
        <v>54.9</v>
      </c>
    </row>
    <row r="96" spans="2:8" x14ac:dyDescent="0.35">
      <c r="B96">
        <v>94</v>
      </c>
      <c r="C96" t="s">
        <v>439</v>
      </c>
      <c r="D96">
        <v>680</v>
      </c>
      <c r="E96">
        <v>724815</v>
      </c>
      <c r="F96">
        <v>652333500</v>
      </c>
      <c r="G96">
        <v>724815</v>
      </c>
      <c r="H96">
        <f t="shared" si="1"/>
        <v>65233.35</v>
      </c>
    </row>
    <row r="97" spans="2:8" x14ac:dyDescent="0.35">
      <c r="B97">
        <v>95</v>
      </c>
      <c r="C97" t="s">
        <v>1625</v>
      </c>
      <c r="D97">
        <v>684</v>
      </c>
      <c r="E97">
        <v>14759814</v>
      </c>
      <c r="F97">
        <v>13283832600</v>
      </c>
      <c r="G97">
        <v>14759814</v>
      </c>
      <c r="H97">
        <f t="shared" si="1"/>
        <v>1328383.26</v>
      </c>
    </row>
    <row r="98" spans="2:8" x14ac:dyDescent="0.35">
      <c r="B98">
        <v>96</v>
      </c>
      <c r="C98" t="s">
        <v>1021</v>
      </c>
      <c r="D98">
        <v>703</v>
      </c>
      <c r="E98">
        <v>648269</v>
      </c>
      <c r="F98">
        <v>583442100</v>
      </c>
      <c r="G98">
        <v>648269</v>
      </c>
      <c r="H98">
        <f t="shared" si="1"/>
        <v>58344.21</v>
      </c>
    </row>
    <row r="99" spans="2:8" x14ac:dyDescent="0.35">
      <c r="B99">
        <v>97</v>
      </c>
      <c r="C99" t="s">
        <v>1029</v>
      </c>
      <c r="D99">
        <v>710</v>
      </c>
      <c r="E99">
        <v>14951464</v>
      </c>
      <c r="F99">
        <v>13456317600</v>
      </c>
      <c r="G99">
        <v>14951464</v>
      </c>
      <c r="H99">
        <f t="shared" si="1"/>
        <v>1345631.76</v>
      </c>
    </row>
    <row r="100" spans="2:8" x14ac:dyDescent="0.35">
      <c r="B100">
        <v>98</v>
      </c>
      <c r="C100" t="s">
        <v>1032</v>
      </c>
      <c r="D100">
        <v>712</v>
      </c>
      <c r="E100">
        <v>5184</v>
      </c>
      <c r="F100">
        <v>4665600</v>
      </c>
      <c r="G100">
        <v>5184</v>
      </c>
      <c r="H100">
        <f t="shared" si="1"/>
        <v>466.56</v>
      </c>
    </row>
    <row r="101" spans="2:8" x14ac:dyDescent="0.35">
      <c r="B101">
        <v>99</v>
      </c>
      <c r="C101" t="s">
        <v>1626</v>
      </c>
      <c r="D101">
        <v>715</v>
      </c>
      <c r="E101">
        <v>2298598</v>
      </c>
      <c r="F101">
        <v>2068738200</v>
      </c>
      <c r="G101">
        <v>2298598</v>
      </c>
      <c r="H101">
        <f t="shared" si="1"/>
        <v>206873.81999999998</v>
      </c>
    </row>
    <row r="102" spans="2:8" x14ac:dyDescent="0.35">
      <c r="B102">
        <v>100</v>
      </c>
      <c r="C102" t="s">
        <v>1042</v>
      </c>
      <c r="D102">
        <v>722</v>
      </c>
      <c r="E102">
        <v>290743</v>
      </c>
      <c r="F102">
        <v>261668700</v>
      </c>
      <c r="G102">
        <v>290743</v>
      </c>
      <c r="H102">
        <f t="shared" si="1"/>
        <v>26166.87</v>
      </c>
    </row>
    <row r="103" spans="2:8" x14ac:dyDescent="0.35">
      <c r="B103">
        <v>101</v>
      </c>
      <c r="C103" t="s">
        <v>1047</v>
      </c>
      <c r="D103">
        <v>728</v>
      </c>
      <c r="E103">
        <v>10952</v>
      </c>
      <c r="F103">
        <v>9856800</v>
      </c>
      <c r="G103">
        <v>10952</v>
      </c>
      <c r="H103">
        <f t="shared" si="1"/>
        <v>985.68</v>
      </c>
    </row>
    <row r="104" spans="2:8" x14ac:dyDescent="0.35">
      <c r="B104">
        <v>102</v>
      </c>
      <c r="C104" t="s">
        <v>1054</v>
      </c>
      <c r="D104">
        <v>734</v>
      </c>
      <c r="E104">
        <v>166</v>
      </c>
      <c r="F104">
        <v>149400</v>
      </c>
      <c r="G104">
        <v>166</v>
      </c>
      <c r="H104">
        <f t="shared" si="1"/>
        <v>14.94</v>
      </c>
    </row>
    <row r="105" spans="2:8" x14ac:dyDescent="0.35">
      <c r="B105">
        <v>103</v>
      </c>
      <c r="C105" t="s">
        <v>1057</v>
      </c>
      <c r="D105">
        <v>736</v>
      </c>
      <c r="E105">
        <v>56204</v>
      </c>
      <c r="F105">
        <v>50583600</v>
      </c>
      <c r="G105">
        <v>56204</v>
      </c>
      <c r="H105">
        <f t="shared" si="1"/>
        <v>5058.3599999999997</v>
      </c>
    </row>
    <row r="106" spans="2:8" x14ac:dyDescent="0.35">
      <c r="B106">
        <v>104</v>
      </c>
      <c r="C106" t="s">
        <v>1058</v>
      </c>
      <c r="D106">
        <v>737</v>
      </c>
      <c r="E106">
        <v>51658</v>
      </c>
      <c r="F106">
        <v>46492200</v>
      </c>
      <c r="G106">
        <v>51658</v>
      </c>
      <c r="H106">
        <f t="shared" si="1"/>
        <v>4649.22</v>
      </c>
    </row>
    <row r="107" spans="2:8" x14ac:dyDescent="0.35">
      <c r="B107">
        <v>105</v>
      </c>
      <c r="C107" t="s">
        <v>1063</v>
      </c>
      <c r="D107">
        <v>742</v>
      </c>
      <c r="E107">
        <v>7811456</v>
      </c>
      <c r="F107">
        <v>7030310400</v>
      </c>
      <c r="G107">
        <v>7811456</v>
      </c>
      <c r="H107">
        <f t="shared" si="1"/>
        <v>703031.03999999992</v>
      </c>
    </row>
    <row r="108" spans="2:8" x14ac:dyDescent="0.35">
      <c r="B108">
        <v>106</v>
      </c>
      <c r="C108" t="s">
        <v>1067</v>
      </c>
      <c r="D108">
        <v>746</v>
      </c>
      <c r="E108">
        <v>158189</v>
      </c>
      <c r="F108">
        <v>142370100</v>
      </c>
      <c r="G108">
        <v>158189</v>
      </c>
      <c r="H108">
        <f t="shared" si="1"/>
        <v>14237.01</v>
      </c>
    </row>
    <row r="109" spans="2:8" x14ac:dyDescent="0.35">
      <c r="B109">
        <v>107</v>
      </c>
      <c r="C109" t="s">
        <v>1030</v>
      </c>
      <c r="D109">
        <v>748</v>
      </c>
      <c r="E109">
        <v>3526051</v>
      </c>
      <c r="F109">
        <v>3173445900</v>
      </c>
      <c r="G109">
        <v>3526051</v>
      </c>
      <c r="H109">
        <f t="shared" si="1"/>
        <v>317344.58999999997</v>
      </c>
    </row>
    <row r="110" spans="2:8" x14ac:dyDescent="0.35">
      <c r="B110">
        <v>108</v>
      </c>
      <c r="C110" t="s">
        <v>1071</v>
      </c>
      <c r="D110">
        <v>750</v>
      </c>
      <c r="E110">
        <v>3065607</v>
      </c>
      <c r="F110">
        <v>2759046300</v>
      </c>
      <c r="G110">
        <v>3065607</v>
      </c>
      <c r="H110">
        <f t="shared" si="1"/>
        <v>275904.63</v>
      </c>
    </row>
    <row r="111" spans="2:8" x14ac:dyDescent="0.35">
      <c r="B111">
        <v>109</v>
      </c>
      <c r="C111" t="s">
        <v>1627</v>
      </c>
      <c r="D111">
        <v>751</v>
      </c>
      <c r="E111">
        <v>11492498</v>
      </c>
      <c r="F111">
        <v>10343248200</v>
      </c>
      <c r="G111">
        <v>11492498</v>
      </c>
      <c r="H111">
        <f t="shared" si="1"/>
        <v>1034324.82</v>
      </c>
    </row>
    <row r="112" spans="2:8" x14ac:dyDescent="0.35">
      <c r="B112">
        <v>110</v>
      </c>
      <c r="C112" t="s">
        <v>1074</v>
      </c>
      <c r="D112">
        <v>754</v>
      </c>
      <c r="E112">
        <v>8142376</v>
      </c>
      <c r="F112">
        <v>7328138400</v>
      </c>
      <c r="G112">
        <v>8142376</v>
      </c>
      <c r="H112">
        <f t="shared" si="1"/>
        <v>732813.84</v>
      </c>
    </row>
    <row r="113" spans="2:8" x14ac:dyDescent="0.35">
      <c r="B113">
        <v>111</v>
      </c>
      <c r="C113" t="s">
        <v>1628</v>
      </c>
      <c r="D113">
        <v>755</v>
      </c>
      <c r="E113">
        <v>33781</v>
      </c>
      <c r="F113">
        <v>30402900</v>
      </c>
      <c r="G113">
        <v>33781</v>
      </c>
      <c r="H113">
        <f t="shared" si="1"/>
        <v>3040.29</v>
      </c>
    </row>
    <row r="114" spans="2:8" x14ac:dyDescent="0.35">
      <c r="B114">
        <v>112</v>
      </c>
      <c r="C114" t="s">
        <v>1075</v>
      </c>
      <c r="D114">
        <v>756</v>
      </c>
      <c r="E114">
        <v>535603</v>
      </c>
      <c r="F114">
        <v>482042700</v>
      </c>
      <c r="G114">
        <v>535603</v>
      </c>
      <c r="H114">
        <f t="shared" si="1"/>
        <v>48204.27</v>
      </c>
    </row>
    <row r="115" spans="2:8" x14ac:dyDescent="0.35">
      <c r="B115">
        <v>113</v>
      </c>
      <c r="C115" t="s">
        <v>1620</v>
      </c>
      <c r="D115">
        <v>761</v>
      </c>
      <c r="E115">
        <v>2345477</v>
      </c>
      <c r="F115">
        <v>2110929300</v>
      </c>
      <c r="G115">
        <v>2345477</v>
      </c>
      <c r="H115">
        <f t="shared" si="1"/>
        <v>211092.93</v>
      </c>
    </row>
    <row r="116" spans="2:8" x14ac:dyDescent="0.35">
      <c r="B116">
        <v>114</v>
      </c>
      <c r="C116" t="s">
        <v>1079</v>
      </c>
      <c r="D116">
        <v>762</v>
      </c>
      <c r="E116">
        <v>20568507</v>
      </c>
      <c r="F116">
        <v>18511656300</v>
      </c>
      <c r="G116">
        <v>20568507</v>
      </c>
      <c r="H116">
        <f t="shared" si="1"/>
        <v>1851165.63</v>
      </c>
    </row>
    <row r="117" spans="2:8" x14ac:dyDescent="0.35">
      <c r="B117">
        <v>115</v>
      </c>
      <c r="C117" t="s">
        <v>1081</v>
      </c>
      <c r="D117">
        <v>764</v>
      </c>
      <c r="E117">
        <v>235545</v>
      </c>
      <c r="F117">
        <v>211990500</v>
      </c>
      <c r="G117">
        <v>235545</v>
      </c>
      <c r="H117">
        <f t="shared" si="1"/>
        <v>21199.05</v>
      </c>
    </row>
    <row r="118" spans="2:8" x14ac:dyDescent="0.35">
      <c r="B118">
        <v>116</v>
      </c>
      <c r="C118" t="s">
        <v>1629</v>
      </c>
      <c r="D118">
        <v>765</v>
      </c>
      <c r="E118">
        <v>1477603</v>
      </c>
      <c r="F118">
        <v>1329842700</v>
      </c>
      <c r="G118">
        <v>1477603</v>
      </c>
      <c r="H118">
        <f t="shared" si="1"/>
        <v>132984.26999999999</v>
      </c>
    </row>
    <row r="119" spans="2:8" x14ac:dyDescent="0.35">
      <c r="B119">
        <v>117</v>
      </c>
      <c r="C119" t="s">
        <v>1092</v>
      </c>
      <c r="D119">
        <v>774</v>
      </c>
      <c r="E119">
        <v>384210</v>
      </c>
      <c r="F119">
        <v>345789000</v>
      </c>
      <c r="G119">
        <v>384210</v>
      </c>
      <c r="H119">
        <f t="shared" si="1"/>
        <v>34578.9</v>
      </c>
    </row>
    <row r="120" spans="2:8" x14ac:dyDescent="0.35">
      <c r="B120">
        <v>118</v>
      </c>
      <c r="C120" t="s">
        <v>1064</v>
      </c>
      <c r="D120">
        <v>776</v>
      </c>
      <c r="E120">
        <v>21839243</v>
      </c>
      <c r="F120">
        <v>19655318700</v>
      </c>
      <c r="G120">
        <v>21839243</v>
      </c>
      <c r="H120">
        <f t="shared" si="1"/>
        <v>1965531.8699999999</v>
      </c>
    </row>
    <row r="121" spans="2:8" x14ac:dyDescent="0.35">
      <c r="B121">
        <v>119</v>
      </c>
      <c r="C121" t="s">
        <v>1068</v>
      </c>
      <c r="D121">
        <v>778</v>
      </c>
      <c r="E121">
        <v>381003</v>
      </c>
      <c r="F121">
        <v>342902700</v>
      </c>
      <c r="G121">
        <v>381003</v>
      </c>
      <c r="H121">
        <f t="shared" si="1"/>
        <v>34290.269999999997</v>
      </c>
    </row>
    <row r="122" spans="2:8" x14ac:dyDescent="0.35">
      <c r="B122">
        <v>120</v>
      </c>
      <c r="C122" t="s">
        <v>1630</v>
      </c>
      <c r="D122">
        <v>779</v>
      </c>
      <c r="E122">
        <v>150979</v>
      </c>
      <c r="F122">
        <v>135881100</v>
      </c>
      <c r="G122">
        <v>150979</v>
      </c>
      <c r="H122">
        <f t="shared" si="1"/>
        <v>13588.109999999999</v>
      </c>
    </row>
    <row r="123" spans="2:8" x14ac:dyDescent="0.35">
      <c r="B123">
        <v>121</v>
      </c>
      <c r="C123" t="s">
        <v>1095</v>
      </c>
      <c r="D123">
        <v>780</v>
      </c>
      <c r="E123">
        <v>5494</v>
      </c>
      <c r="F123">
        <v>4944600</v>
      </c>
      <c r="G123">
        <v>5494</v>
      </c>
      <c r="H123">
        <f t="shared" si="1"/>
        <v>494.46</v>
      </c>
    </row>
    <row r="124" spans="2:8" x14ac:dyDescent="0.35">
      <c r="B124">
        <v>122</v>
      </c>
      <c r="C124" t="s">
        <v>1097</v>
      </c>
      <c r="D124">
        <v>783</v>
      </c>
      <c r="E124">
        <v>140726</v>
      </c>
      <c r="F124">
        <v>126653400</v>
      </c>
      <c r="G124">
        <v>140726</v>
      </c>
      <c r="H124">
        <f t="shared" si="1"/>
        <v>12665.34</v>
      </c>
    </row>
    <row r="125" spans="2:8" x14ac:dyDescent="0.35">
      <c r="B125">
        <v>123</v>
      </c>
      <c r="C125" t="s">
        <v>1082</v>
      </c>
      <c r="D125">
        <v>788</v>
      </c>
      <c r="E125">
        <v>464772</v>
      </c>
      <c r="F125">
        <v>418294800</v>
      </c>
      <c r="G125">
        <v>464772</v>
      </c>
      <c r="H125">
        <f t="shared" si="1"/>
        <v>41829.479999999996</v>
      </c>
    </row>
    <row r="126" spans="2:8" x14ac:dyDescent="0.35">
      <c r="B126">
        <v>124</v>
      </c>
      <c r="C126" t="s">
        <v>1631</v>
      </c>
      <c r="D126">
        <v>793</v>
      </c>
      <c r="E126">
        <v>82526</v>
      </c>
      <c r="F126">
        <v>74273400</v>
      </c>
      <c r="G126">
        <v>82526</v>
      </c>
      <c r="H126">
        <f t="shared" si="1"/>
        <v>7427.34</v>
      </c>
    </row>
    <row r="127" spans="2:8" x14ac:dyDescent="0.35">
      <c r="B127">
        <v>125</v>
      </c>
      <c r="C127" t="s">
        <v>1108</v>
      </c>
      <c r="D127">
        <v>797</v>
      </c>
      <c r="E127">
        <v>9821034</v>
      </c>
      <c r="F127">
        <v>8838930600</v>
      </c>
      <c r="G127">
        <v>9821034</v>
      </c>
      <c r="H127">
        <f t="shared" si="1"/>
        <v>883893.05999999994</v>
      </c>
    </row>
    <row r="128" spans="2:8" x14ac:dyDescent="0.35">
      <c r="B128">
        <v>126</v>
      </c>
      <c r="C128" t="s">
        <v>1111</v>
      </c>
      <c r="D128">
        <v>800</v>
      </c>
      <c r="E128">
        <v>239930</v>
      </c>
      <c r="F128">
        <v>215937000</v>
      </c>
      <c r="G128">
        <v>239930</v>
      </c>
      <c r="H128">
        <f t="shared" si="1"/>
        <v>21593.7</v>
      </c>
    </row>
    <row r="129" spans="2:8" x14ac:dyDescent="0.35">
      <c r="B129">
        <v>127</v>
      </c>
      <c r="C129" t="s">
        <v>1632</v>
      </c>
      <c r="D129">
        <v>802</v>
      </c>
      <c r="E129">
        <v>8237095</v>
      </c>
      <c r="F129">
        <v>7413385500</v>
      </c>
      <c r="G129">
        <v>8237095</v>
      </c>
      <c r="H129">
        <f t="shared" si="1"/>
        <v>741338.54999999993</v>
      </c>
    </row>
    <row r="130" spans="2:8" x14ac:dyDescent="0.35">
      <c r="B130">
        <v>128</v>
      </c>
      <c r="C130" t="s">
        <v>1114</v>
      </c>
      <c r="D130">
        <v>804</v>
      </c>
      <c r="E130">
        <v>623666</v>
      </c>
      <c r="F130">
        <v>561299400</v>
      </c>
      <c r="G130">
        <v>623666</v>
      </c>
      <c r="H130">
        <f t="shared" si="1"/>
        <v>56129.939999999995</v>
      </c>
    </row>
    <row r="131" spans="2:8" x14ac:dyDescent="0.35">
      <c r="B131">
        <v>129</v>
      </c>
      <c r="C131" t="s">
        <v>979</v>
      </c>
      <c r="D131">
        <v>808</v>
      </c>
      <c r="E131">
        <v>7236741</v>
      </c>
      <c r="F131">
        <v>6513066900</v>
      </c>
      <c r="G131">
        <v>7236741</v>
      </c>
      <c r="H131">
        <f t="shared" si="1"/>
        <v>651306.68999999994</v>
      </c>
    </row>
    <row r="132" spans="2:8" x14ac:dyDescent="0.35">
      <c r="B132">
        <v>130</v>
      </c>
      <c r="C132" t="s">
        <v>1118</v>
      </c>
      <c r="D132">
        <v>809</v>
      </c>
      <c r="E132">
        <v>736959</v>
      </c>
      <c r="F132">
        <v>663263100</v>
      </c>
      <c r="G132">
        <v>736959</v>
      </c>
      <c r="H132">
        <f t="shared" ref="H132:H195" si="2">+G132*0.09</f>
        <v>66326.31</v>
      </c>
    </row>
    <row r="133" spans="2:8" x14ac:dyDescent="0.35">
      <c r="B133">
        <v>131</v>
      </c>
      <c r="C133" t="s">
        <v>1124</v>
      </c>
      <c r="D133">
        <v>815</v>
      </c>
      <c r="E133">
        <v>340256</v>
      </c>
      <c r="F133">
        <v>306230400</v>
      </c>
      <c r="G133">
        <v>340256</v>
      </c>
      <c r="H133">
        <f t="shared" si="2"/>
        <v>30623.039999999997</v>
      </c>
    </row>
    <row r="134" spans="2:8" x14ac:dyDescent="0.35">
      <c r="B134">
        <v>132</v>
      </c>
      <c r="C134" t="s">
        <v>1140</v>
      </c>
      <c r="D134">
        <v>832</v>
      </c>
      <c r="E134">
        <v>407456</v>
      </c>
      <c r="F134">
        <v>366710400</v>
      </c>
      <c r="G134">
        <v>407456</v>
      </c>
      <c r="H134">
        <f t="shared" si="2"/>
        <v>36671.040000000001</v>
      </c>
    </row>
    <row r="135" spans="2:8" x14ac:dyDescent="0.35">
      <c r="B135">
        <v>133</v>
      </c>
      <c r="C135" t="s">
        <v>1144</v>
      </c>
      <c r="D135">
        <v>837</v>
      </c>
      <c r="E135">
        <v>33199</v>
      </c>
      <c r="F135">
        <v>29879100</v>
      </c>
      <c r="G135">
        <v>33199</v>
      </c>
      <c r="H135">
        <f t="shared" si="2"/>
        <v>2987.91</v>
      </c>
    </row>
    <row r="136" spans="2:8" x14ac:dyDescent="0.35">
      <c r="B136">
        <v>134</v>
      </c>
      <c r="C136" t="s">
        <v>1633</v>
      </c>
      <c r="D136">
        <v>838</v>
      </c>
      <c r="E136">
        <v>7544957</v>
      </c>
      <c r="F136">
        <v>6790461300</v>
      </c>
      <c r="G136">
        <v>7544957</v>
      </c>
      <c r="H136">
        <f t="shared" si="2"/>
        <v>679046.13</v>
      </c>
    </row>
    <row r="137" spans="2:8" x14ac:dyDescent="0.35">
      <c r="B137">
        <v>135</v>
      </c>
      <c r="C137" t="s">
        <v>1147</v>
      </c>
      <c r="D137">
        <v>840</v>
      </c>
      <c r="E137">
        <v>47703</v>
      </c>
      <c r="F137">
        <v>42932700</v>
      </c>
      <c r="G137">
        <v>47703</v>
      </c>
      <c r="H137">
        <f t="shared" si="2"/>
        <v>4293.2699999999995</v>
      </c>
    </row>
    <row r="138" spans="2:8" x14ac:dyDescent="0.35">
      <c r="B138">
        <v>136</v>
      </c>
      <c r="C138" t="s">
        <v>1634</v>
      </c>
      <c r="D138">
        <v>844</v>
      </c>
      <c r="E138">
        <v>10186350</v>
      </c>
      <c r="F138">
        <v>9167715000</v>
      </c>
      <c r="G138">
        <v>10186350</v>
      </c>
      <c r="H138">
        <f t="shared" si="2"/>
        <v>916771.5</v>
      </c>
    </row>
    <row r="139" spans="2:8" x14ac:dyDescent="0.35">
      <c r="B139">
        <v>137</v>
      </c>
      <c r="C139" t="s">
        <v>1153</v>
      </c>
      <c r="D139">
        <v>847</v>
      </c>
      <c r="E139">
        <v>20101468</v>
      </c>
      <c r="F139">
        <v>18091321200</v>
      </c>
      <c r="G139">
        <v>20101468</v>
      </c>
      <c r="H139">
        <f t="shared" si="2"/>
        <v>1809132.1199999999</v>
      </c>
    </row>
    <row r="140" spans="2:8" x14ac:dyDescent="0.35">
      <c r="B140">
        <v>138</v>
      </c>
      <c r="C140" t="s">
        <v>1156</v>
      </c>
      <c r="D140">
        <v>849</v>
      </c>
      <c r="E140">
        <v>9857384</v>
      </c>
      <c r="F140">
        <v>8871645600</v>
      </c>
      <c r="G140">
        <v>9857384</v>
      </c>
      <c r="H140">
        <f t="shared" si="2"/>
        <v>887164.55999999994</v>
      </c>
    </row>
    <row r="141" spans="2:8" x14ac:dyDescent="0.35">
      <c r="B141">
        <v>139</v>
      </c>
      <c r="C141" t="s">
        <v>1158</v>
      </c>
      <c r="D141">
        <v>850</v>
      </c>
      <c r="E141">
        <v>454212</v>
      </c>
      <c r="F141">
        <v>408790800</v>
      </c>
      <c r="G141">
        <v>454212</v>
      </c>
      <c r="H141">
        <f t="shared" si="2"/>
        <v>40879.08</v>
      </c>
    </row>
    <row r="142" spans="2:8" x14ac:dyDescent="0.35">
      <c r="B142">
        <v>140</v>
      </c>
      <c r="C142" t="s">
        <v>1162</v>
      </c>
      <c r="D142">
        <v>853</v>
      </c>
      <c r="E142">
        <v>1199589</v>
      </c>
      <c r="F142">
        <v>1079630100</v>
      </c>
      <c r="G142">
        <v>1199589</v>
      </c>
      <c r="H142">
        <f t="shared" si="2"/>
        <v>107963.01</v>
      </c>
    </row>
    <row r="143" spans="2:8" x14ac:dyDescent="0.35">
      <c r="B143">
        <v>141</v>
      </c>
      <c r="C143" t="s">
        <v>1165</v>
      </c>
      <c r="D143">
        <v>856</v>
      </c>
      <c r="E143">
        <v>96504</v>
      </c>
      <c r="F143">
        <v>86853600</v>
      </c>
      <c r="G143">
        <v>96504</v>
      </c>
      <c r="H143">
        <f t="shared" si="2"/>
        <v>8685.36</v>
      </c>
    </row>
    <row r="144" spans="2:8" x14ac:dyDescent="0.35">
      <c r="B144">
        <v>142</v>
      </c>
      <c r="C144" t="s">
        <v>1635</v>
      </c>
      <c r="D144">
        <v>857</v>
      </c>
      <c r="E144">
        <v>1131515</v>
      </c>
      <c r="F144">
        <v>1018363500</v>
      </c>
      <c r="G144">
        <v>1131515</v>
      </c>
      <c r="H144">
        <f t="shared" si="2"/>
        <v>101836.34999999999</v>
      </c>
    </row>
    <row r="145" spans="2:8" x14ac:dyDescent="0.35">
      <c r="B145">
        <v>143</v>
      </c>
      <c r="C145" t="s">
        <v>1176</v>
      </c>
      <c r="D145">
        <v>867</v>
      </c>
      <c r="E145">
        <v>2245602</v>
      </c>
      <c r="F145">
        <v>2021041800</v>
      </c>
      <c r="G145">
        <v>2245602</v>
      </c>
      <c r="H145">
        <f t="shared" si="2"/>
        <v>202104.18</v>
      </c>
    </row>
    <row r="146" spans="2:8" x14ac:dyDescent="0.35">
      <c r="B146">
        <v>144</v>
      </c>
      <c r="C146" t="s">
        <v>1179</v>
      </c>
      <c r="D146">
        <v>869</v>
      </c>
      <c r="E146">
        <v>568100</v>
      </c>
      <c r="F146">
        <v>511290000</v>
      </c>
      <c r="G146">
        <v>568100</v>
      </c>
      <c r="H146">
        <f t="shared" si="2"/>
        <v>51129</v>
      </c>
    </row>
    <row r="147" spans="2:8" x14ac:dyDescent="0.35">
      <c r="B147">
        <v>145</v>
      </c>
      <c r="C147" t="s">
        <v>1636</v>
      </c>
      <c r="D147">
        <v>889</v>
      </c>
      <c r="E147">
        <v>552403</v>
      </c>
      <c r="F147">
        <v>497162700</v>
      </c>
      <c r="G147">
        <v>552403</v>
      </c>
      <c r="H147">
        <f t="shared" si="2"/>
        <v>49716.27</v>
      </c>
    </row>
    <row r="148" spans="2:8" x14ac:dyDescent="0.35">
      <c r="B148">
        <v>146</v>
      </c>
      <c r="C148" t="s">
        <v>1637</v>
      </c>
      <c r="D148">
        <v>892</v>
      </c>
      <c r="E148">
        <v>19095</v>
      </c>
      <c r="F148">
        <v>17185500</v>
      </c>
      <c r="G148">
        <v>19095</v>
      </c>
      <c r="H148">
        <f t="shared" si="2"/>
        <v>1718.55</v>
      </c>
    </row>
    <row r="149" spans="2:8" x14ac:dyDescent="0.35">
      <c r="B149">
        <v>147</v>
      </c>
      <c r="C149" t="s">
        <v>1201</v>
      </c>
      <c r="D149">
        <v>894</v>
      </c>
      <c r="E149">
        <v>897688</v>
      </c>
      <c r="F149">
        <v>807919200</v>
      </c>
      <c r="G149">
        <v>897688</v>
      </c>
      <c r="H149">
        <f t="shared" si="2"/>
        <v>80791.92</v>
      </c>
    </row>
    <row r="150" spans="2:8" x14ac:dyDescent="0.35">
      <c r="B150">
        <v>148</v>
      </c>
      <c r="C150" t="s">
        <v>1203</v>
      </c>
      <c r="D150">
        <v>896</v>
      </c>
      <c r="E150">
        <v>137222</v>
      </c>
      <c r="F150">
        <v>123499800</v>
      </c>
      <c r="G150">
        <v>137222</v>
      </c>
      <c r="H150">
        <f t="shared" si="2"/>
        <v>12349.98</v>
      </c>
    </row>
    <row r="151" spans="2:8" x14ac:dyDescent="0.35">
      <c r="B151">
        <v>149</v>
      </c>
      <c r="C151" t="s">
        <v>1638</v>
      </c>
      <c r="D151">
        <v>904</v>
      </c>
      <c r="E151">
        <v>83528</v>
      </c>
      <c r="F151">
        <v>75175200</v>
      </c>
      <c r="G151">
        <v>83528</v>
      </c>
      <c r="H151">
        <f t="shared" si="2"/>
        <v>7517.5199999999995</v>
      </c>
    </row>
    <row r="152" spans="2:8" x14ac:dyDescent="0.35">
      <c r="B152">
        <v>150</v>
      </c>
      <c r="C152" t="s">
        <v>1639</v>
      </c>
      <c r="D152">
        <v>906</v>
      </c>
      <c r="E152">
        <v>146230</v>
      </c>
      <c r="F152">
        <v>131607000</v>
      </c>
      <c r="G152">
        <v>146230</v>
      </c>
      <c r="H152">
        <f t="shared" si="2"/>
        <v>13160.699999999999</v>
      </c>
    </row>
    <row r="153" spans="2:8" x14ac:dyDescent="0.35">
      <c r="B153">
        <v>151</v>
      </c>
      <c r="C153" t="s">
        <v>1215</v>
      </c>
      <c r="D153">
        <v>909</v>
      </c>
      <c r="E153">
        <v>23972</v>
      </c>
      <c r="F153">
        <v>21574800</v>
      </c>
      <c r="G153">
        <v>23972</v>
      </c>
      <c r="H153">
        <f t="shared" si="2"/>
        <v>2157.48</v>
      </c>
    </row>
    <row r="154" spans="2:8" x14ac:dyDescent="0.35">
      <c r="B154">
        <v>152</v>
      </c>
      <c r="C154" t="s">
        <v>1177</v>
      </c>
      <c r="D154">
        <v>911</v>
      </c>
      <c r="E154">
        <v>1451698</v>
      </c>
      <c r="F154">
        <v>1306528200</v>
      </c>
      <c r="G154">
        <v>1451698</v>
      </c>
      <c r="H154">
        <f t="shared" si="2"/>
        <v>130652.81999999999</v>
      </c>
    </row>
    <row r="155" spans="2:8" x14ac:dyDescent="0.35">
      <c r="B155">
        <v>153</v>
      </c>
      <c r="C155" t="s">
        <v>1232</v>
      </c>
      <c r="D155">
        <v>928</v>
      </c>
      <c r="E155">
        <v>65923</v>
      </c>
      <c r="F155">
        <v>59330700</v>
      </c>
      <c r="G155">
        <v>65923</v>
      </c>
      <c r="H155">
        <f t="shared" si="2"/>
        <v>5933.07</v>
      </c>
    </row>
    <row r="156" spans="2:8" x14ac:dyDescent="0.35">
      <c r="B156">
        <v>154</v>
      </c>
      <c r="C156" t="s">
        <v>1221</v>
      </c>
      <c r="D156">
        <v>936</v>
      </c>
      <c r="E156">
        <v>109206</v>
      </c>
      <c r="F156">
        <v>98285400</v>
      </c>
      <c r="G156">
        <v>109206</v>
      </c>
      <c r="H156">
        <f t="shared" si="2"/>
        <v>9828.5399999999991</v>
      </c>
    </row>
    <row r="157" spans="2:8" x14ac:dyDescent="0.35">
      <c r="B157">
        <v>155</v>
      </c>
      <c r="C157" t="s">
        <v>1640</v>
      </c>
      <c r="D157">
        <v>938</v>
      </c>
      <c r="E157">
        <v>924453</v>
      </c>
      <c r="F157">
        <v>832007700</v>
      </c>
      <c r="G157">
        <v>924453</v>
      </c>
      <c r="H157">
        <f t="shared" si="2"/>
        <v>83200.77</v>
      </c>
    </row>
    <row r="158" spans="2:8" x14ac:dyDescent="0.35">
      <c r="B158">
        <v>156</v>
      </c>
      <c r="C158" t="s">
        <v>1641</v>
      </c>
      <c r="D158">
        <v>941</v>
      </c>
      <c r="E158">
        <v>6526238</v>
      </c>
      <c r="F158">
        <v>5873614200</v>
      </c>
      <c r="G158">
        <v>6526238</v>
      </c>
      <c r="H158">
        <f t="shared" si="2"/>
        <v>587361.41999999993</v>
      </c>
    </row>
    <row r="159" spans="2:8" x14ac:dyDescent="0.35">
      <c r="B159">
        <v>157</v>
      </c>
      <c r="C159" t="s">
        <v>1642</v>
      </c>
      <c r="D159">
        <v>954</v>
      </c>
      <c r="E159">
        <v>439731</v>
      </c>
      <c r="F159">
        <v>395757900</v>
      </c>
      <c r="G159">
        <v>439731</v>
      </c>
      <c r="H159">
        <f t="shared" si="2"/>
        <v>39575.79</v>
      </c>
    </row>
    <row r="160" spans="2:8" x14ac:dyDescent="0.35">
      <c r="B160">
        <v>158</v>
      </c>
      <c r="C160" t="s">
        <v>1643</v>
      </c>
      <c r="D160">
        <v>961</v>
      </c>
      <c r="E160">
        <v>1477732</v>
      </c>
      <c r="F160">
        <v>1329958800</v>
      </c>
      <c r="G160">
        <v>1477732</v>
      </c>
      <c r="H160">
        <f t="shared" si="2"/>
        <v>132995.88</v>
      </c>
    </row>
    <row r="161" spans="2:8" x14ac:dyDescent="0.35">
      <c r="B161">
        <v>159</v>
      </c>
      <c r="C161" t="s">
        <v>1644</v>
      </c>
      <c r="D161">
        <v>963</v>
      </c>
      <c r="E161">
        <v>3921633</v>
      </c>
      <c r="F161">
        <v>3529469700</v>
      </c>
      <c r="G161">
        <v>3921633</v>
      </c>
      <c r="H161">
        <f t="shared" si="2"/>
        <v>352946.97</v>
      </c>
    </row>
    <row r="162" spans="2:8" x14ac:dyDescent="0.35">
      <c r="B162">
        <v>160</v>
      </c>
      <c r="C162" t="s">
        <v>1262</v>
      </c>
      <c r="D162">
        <v>965</v>
      </c>
      <c r="E162">
        <v>2621322</v>
      </c>
      <c r="F162">
        <v>2359189800</v>
      </c>
      <c r="G162">
        <v>2621322</v>
      </c>
      <c r="H162">
        <f t="shared" si="2"/>
        <v>235918.97999999998</v>
      </c>
    </row>
    <row r="163" spans="2:8" x14ac:dyDescent="0.35">
      <c r="B163">
        <v>161</v>
      </c>
      <c r="C163" t="s">
        <v>1645</v>
      </c>
      <c r="D163">
        <v>966</v>
      </c>
      <c r="E163">
        <v>252962</v>
      </c>
      <c r="F163">
        <v>227665800</v>
      </c>
      <c r="G163">
        <v>252962</v>
      </c>
      <c r="H163">
        <f t="shared" si="2"/>
        <v>22766.579999999998</v>
      </c>
    </row>
    <row r="164" spans="2:8" x14ac:dyDescent="0.35">
      <c r="B164">
        <v>162</v>
      </c>
      <c r="C164" t="s">
        <v>1269</v>
      </c>
      <c r="D164">
        <v>972</v>
      </c>
      <c r="E164">
        <v>14325859</v>
      </c>
      <c r="F164">
        <v>12893273100</v>
      </c>
      <c r="G164">
        <v>14325859</v>
      </c>
      <c r="H164">
        <f t="shared" si="2"/>
        <v>1289327.31</v>
      </c>
    </row>
    <row r="165" spans="2:8" x14ac:dyDescent="0.35">
      <c r="B165">
        <v>163</v>
      </c>
      <c r="C165" t="s">
        <v>1646</v>
      </c>
      <c r="D165">
        <v>975</v>
      </c>
      <c r="E165">
        <v>2309577</v>
      </c>
      <c r="F165">
        <v>2078619300</v>
      </c>
      <c r="G165">
        <v>2309577</v>
      </c>
      <c r="H165">
        <f t="shared" si="2"/>
        <v>207861.93</v>
      </c>
    </row>
    <row r="166" spans="2:8" x14ac:dyDescent="0.35">
      <c r="B166">
        <v>164</v>
      </c>
      <c r="C166" t="s">
        <v>1647</v>
      </c>
      <c r="D166">
        <v>977</v>
      </c>
      <c r="E166">
        <v>528735</v>
      </c>
      <c r="F166">
        <v>475861500</v>
      </c>
      <c r="G166">
        <v>528735</v>
      </c>
      <c r="H166">
        <f t="shared" si="2"/>
        <v>47586.15</v>
      </c>
    </row>
    <row r="167" spans="2:8" x14ac:dyDescent="0.35">
      <c r="B167">
        <v>165</v>
      </c>
      <c r="C167" t="s">
        <v>1277</v>
      </c>
      <c r="D167">
        <v>982</v>
      </c>
      <c r="E167">
        <v>630381</v>
      </c>
      <c r="F167">
        <v>567342900</v>
      </c>
      <c r="G167">
        <v>630381</v>
      </c>
      <c r="H167">
        <f t="shared" si="2"/>
        <v>56734.29</v>
      </c>
    </row>
    <row r="168" spans="2:8" x14ac:dyDescent="0.35">
      <c r="B168">
        <v>166</v>
      </c>
      <c r="C168" t="s">
        <v>1648</v>
      </c>
      <c r="D168">
        <v>983</v>
      </c>
      <c r="E168">
        <v>254609</v>
      </c>
      <c r="F168">
        <v>229148100</v>
      </c>
      <c r="G168">
        <v>254609</v>
      </c>
      <c r="H168">
        <f t="shared" si="2"/>
        <v>22914.809999999998</v>
      </c>
    </row>
    <row r="169" spans="2:8" x14ac:dyDescent="0.35">
      <c r="B169">
        <v>167</v>
      </c>
      <c r="C169" t="s">
        <v>1649</v>
      </c>
      <c r="D169">
        <v>984</v>
      </c>
      <c r="E169">
        <v>1341357</v>
      </c>
      <c r="F169">
        <v>1207221300</v>
      </c>
      <c r="G169">
        <v>1341357</v>
      </c>
      <c r="H169">
        <f t="shared" si="2"/>
        <v>120722.12999999999</v>
      </c>
    </row>
    <row r="170" spans="2:8" x14ac:dyDescent="0.35">
      <c r="B170">
        <v>168</v>
      </c>
      <c r="C170" t="s">
        <v>1285</v>
      </c>
      <c r="D170">
        <v>991</v>
      </c>
      <c r="E170">
        <v>350569</v>
      </c>
      <c r="F170">
        <v>315512100</v>
      </c>
      <c r="G170">
        <v>350569</v>
      </c>
      <c r="H170">
        <f t="shared" si="2"/>
        <v>31551.21</v>
      </c>
    </row>
    <row r="171" spans="2:8" x14ac:dyDescent="0.35">
      <c r="B171">
        <v>169</v>
      </c>
      <c r="C171" t="s">
        <v>1650</v>
      </c>
      <c r="D171">
        <v>1004</v>
      </c>
      <c r="E171">
        <v>124730</v>
      </c>
      <c r="F171">
        <v>112257000</v>
      </c>
      <c r="G171">
        <v>124730</v>
      </c>
      <c r="H171">
        <f t="shared" si="2"/>
        <v>11225.699999999999</v>
      </c>
    </row>
    <row r="172" spans="2:8" x14ac:dyDescent="0.35">
      <c r="B172">
        <v>170</v>
      </c>
      <c r="C172" t="s">
        <v>1278</v>
      </c>
      <c r="D172">
        <v>1008</v>
      </c>
      <c r="E172">
        <v>554961</v>
      </c>
      <c r="F172">
        <v>499464900</v>
      </c>
      <c r="G172">
        <v>554961</v>
      </c>
      <c r="H172">
        <f t="shared" si="2"/>
        <v>49946.49</v>
      </c>
    </row>
    <row r="173" spans="2:8" x14ac:dyDescent="0.35">
      <c r="B173">
        <v>171</v>
      </c>
      <c r="C173" t="s">
        <v>1298</v>
      </c>
      <c r="D173">
        <v>1010</v>
      </c>
      <c r="E173">
        <v>301019</v>
      </c>
      <c r="F173">
        <v>270917100</v>
      </c>
      <c r="G173">
        <v>301019</v>
      </c>
      <c r="H173">
        <f t="shared" si="2"/>
        <v>27091.71</v>
      </c>
    </row>
    <row r="174" spans="2:8" x14ac:dyDescent="0.35">
      <c r="B174">
        <v>172</v>
      </c>
      <c r="C174" t="s">
        <v>1299</v>
      </c>
      <c r="D174">
        <v>1011</v>
      </c>
      <c r="E174">
        <v>729762</v>
      </c>
      <c r="F174">
        <v>656785800</v>
      </c>
      <c r="G174">
        <v>729762</v>
      </c>
      <c r="H174">
        <f t="shared" si="2"/>
        <v>65678.58</v>
      </c>
    </row>
    <row r="175" spans="2:8" x14ac:dyDescent="0.35">
      <c r="B175">
        <v>173</v>
      </c>
      <c r="C175" t="s">
        <v>1651</v>
      </c>
      <c r="D175">
        <v>1017</v>
      </c>
      <c r="E175">
        <v>1432149</v>
      </c>
      <c r="F175">
        <v>1288934100</v>
      </c>
      <c r="G175">
        <v>1432149</v>
      </c>
      <c r="H175">
        <f t="shared" si="2"/>
        <v>128893.40999999999</v>
      </c>
    </row>
    <row r="176" spans="2:8" x14ac:dyDescent="0.35">
      <c r="B176">
        <v>174</v>
      </c>
      <c r="C176" t="s">
        <v>1326</v>
      </c>
      <c r="D176">
        <v>1037</v>
      </c>
      <c r="E176">
        <v>1863701</v>
      </c>
      <c r="F176">
        <v>1677330900</v>
      </c>
      <c r="G176">
        <v>1863701</v>
      </c>
      <c r="H176">
        <f t="shared" si="2"/>
        <v>167733.09</v>
      </c>
    </row>
    <row r="177" spans="2:8" x14ac:dyDescent="0.35">
      <c r="B177">
        <v>175</v>
      </c>
      <c r="C177" t="s">
        <v>1652</v>
      </c>
      <c r="D177">
        <v>1048</v>
      </c>
      <c r="E177">
        <v>2157668</v>
      </c>
      <c r="F177">
        <v>1941901200</v>
      </c>
      <c r="G177">
        <v>2157668</v>
      </c>
      <c r="H177">
        <f t="shared" si="2"/>
        <v>194190.12</v>
      </c>
    </row>
    <row r="178" spans="2:8" x14ac:dyDescent="0.35">
      <c r="B178">
        <v>176</v>
      </c>
      <c r="C178" t="s">
        <v>1653</v>
      </c>
      <c r="D178">
        <v>1056</v>
      </c>
      <c r="E178">
        <v>1590536</v>
      </c>
      <c r="F178">
        <v>1431482400</v>
      </c>
      <c r="G178">
        <v>1590536</v>
      </c>
      <c r="H178">
        <f t="shared" si="2"/>
        <v>143148.24</v>
      </c>
    </row>
    <row r="179" spans="2:8" x14ac:dyDescent="0.35">
      <c r="B179">
        <v>177</v>
      </c>
      <c r="C179" t="s">
        <v>1209</v>
      </c>
      <c r="D179">
        <v>1072</v>
      </c>
      <c r="E179">
        <v>7952</v>
      </c>
      <c r="F179">
        <v>7156800</v>
      </c>
      <c r="G179">
        <v>7952</v>
      </c>
      <c r="H179">
        <f t="shared" si="2"/>
        <v>715.68</v>
      </c>
    </row>
    <row r="180" spans="2:8" x14ac:dyDescent="0.35">
      <c r="B180">
        <v>178</v>
      </c>
      <c r="C180" t="s">
        <v>1361</v>
      </c>
      <c r="D180">
        <v>1074</v>
      </c>
      <c r="E180">
        <v>11382132</v>
      </c>
      <c r="F180">
        <v>10243918800</v>
      </c>
      <c r="G180">
        <v>11382132</v>
      </c>
      <c r="H180">
        <f t="shared" si="2"/>
        <v>1024391.88</v>
      </c>
    </row>
    <row r="181" spans="2:8" x14ac:dyDescent="0.35">
      <c r="B181">
        <v>179</v>
      </c>
      <c r="C181" t="s">
        <v>1654</v>
      </c>
      <c r="D181">
        <v>1080</v>
      </c>
      <c r="E181">
        <v>5912983</v>
      </c>
      <c r="F181">
        <v>5321684700</v>
      </c>
      <c r="G181">
        <v>5912983</v>
      </c>
      <c r="H181">
        <f t="shared" si="2"/>
        <v>532168.47</v>
      </c>
    </row>
    <row r="182" spans="2:8" x14ac:dyDescent="0.35">
      <c r="B182">
        <v>180</v>
      </c>
      <c r="C182" t="s">
        <v>1367</v>
      </c>
      <c r="D182">
        <v>1083</v>
      </c>
      <c r="E182">
        <v>29172</v>
      </c>
      <c r="F182">
        <v>26254800</v>
      </c>
      <c r="G182">
        <v>29172</v>
      </c>
      <c r="H182">
        <f t="shared" si="2"/>
        <v>2625.48</v>
      </c>
    </row>
    <row r="183" spans="2:8" x14ac:dyDescent="0.35">
      <c r="B183">
        <v>181</v>
      </c>
      <c r="C183" t="s">
        <v>1655</v>
      </c>
      <c r="D183">
        <v>1086</v>
      </c>
      <c r="E183">
        <v>11000484</v>
      </c>
      <c r="F183">
        <v>9900435600</v>
      </c>
      <c r="G183">
        <v>11000484</v>
      </c>
      <c r="H183">
        <f t="shared" si="2"/>
        <v>990043.55999999994</v>
      </c>
    </row>
    <row r="184" spans="2:8" x14ac:dyDescent="0.35">
      <c r="B184">
        <v>182</v>
      </c>
      <c r="C184" t="s">
        <v>1656</v>
      </c>
      <c r="D184">
        <v>1088</v>
      </c>
      <c r="E184">
        <v>83070</v>
      </c>
      <c r="F184">
        <v>74763000</v>
      </c>
      <c r="G184">
        <v>83070</v>
      </c>
      <c r="H184">
        <f t="shared" si="2"/>
        <v>7476.2999999999993</v>
      </c>
    </row>
    <row r="185" spans="2:8" x14ac:dyDescent="0.35">
      <c r="B185">
        <v>183</v>
      </c>
      <c r="C185" t="s">
        <v>1373</v>
      </c>
      <c r="D185">
        <v>1091</v>
      </c>
      <c r="E185">
        <v>3144</v>
      </c>
      <c r="F185">
        <v>2829600</v>
      </c>
      <c r="G185">
        <v>3144</v>
      </c>
      <c r="H185">
        <f t="shared" si="2"/>
        <v>282.95999999999998</v>
      </c>
    </row>
    <row r="186" spans="2:8" x14ac:dyDescent="0.35">
      <c r="B186">
        <v>184</v>
      </c>
      <c r="C186" t="s">
        <v>1657</v>
      </c>
      <c r="D186">
        <v>1092</v>
      </c>
      <c r="E186">
        <v>104290</v>
      </c>
      <c r="F186">
        <v>93861000</v>
      </c>
      <c r="G186">
        <v>104290</v>
      </c>
      <c r="H186">
        <f t="shared" si="2"/>
        <v>9386.1</v>
      </c>
    </row>
    <row r="187" spans="2:8" x14ac:dyDescent="0.35">
      <c r="B187">
        <v>185</v>
      </c>
      <c r="C187" t="s">
        <v>1658</v>
      </c>
      <c r="D187">
        <v>1095</v>
      </c>
      <c r="E187">
        <v>128235</v>
      </c>
      <c r="F187">
        <v>115411500</v>
      </c>
      <c r="G187">
        <v>128235</v>
      </c>
      <c r="H187">
        <f t="shared" si="2"/>
        <v>11541.15</v>
      </c>
    </row>
    <row r="188" spans="2:8" x14ac:dyDescent="0.35">
      <c r="B188">
        <v>186</v>
      </c>
      <c r="C188" t="s">
        <v>1659</v>
      </c>
      <c r="D188">
        <v>1097</v>
      </c>
      <c r="E188">
        <v>21638</v>
      </c>
      <c r="F188">
        <v>19474200</v>
      </c>
      <c r="G188">
        <v>21638</v>
      </c>
      <c r="H188">
        <f t="shared" si="2"/>
        <v>1947.4199999999998</v>
      </c>
    </row>
    <row r="189" spans="2:8" x14ac:dyDescent="0.35">
      <c r="B189">
        <v>187</v>
      </c>
      <c r="C189" t="s">
        <v>1660</v>
      </c>
      <c r="D189">
        <v>1098</v>
      </c>
      <c r="E189">
        <v>6481</v>
      </c>
      <c r="F189">
        <v>5832900</v>
      </c>
      <c r="G189">
        <v>6481</v>
      </c>
      <c r="H189">
        <f t="shared" si="2"/>
        <v>583.29</v>
      </c>
    </row>
    <row r="190" spans="2:8" x14ac:dyDescent="0.35">
      <c r="B190">
        <v>188</v>
      </c>
      <c r="C190" t="s">
        <v>1661</v>
      </c>
      <c r="D190">
        <v>1100</v>
      </c>
      <c r="E190">
        <v>504082</v>
      </c>
      <c r="F190">
        <v>453673800</v>
      </c>
      <c r="G190">
        <v>504082</v>
      </c>
      <c r="H190">
        <f t="shared" si="2"/>
        <v>45367.38</v>
      </c>
    </row>
    <row r="191" spans="2:8" x14ac:dyDescent="0.35">
      <c r="B191">
        <v>189</v>
      </c>
      <c r="C191" t="s">
        <v>1384</v>
      </c>
      <c r="D191">
        <v>1107</v>
      </c>
      <c r="E191">
        <v>5959</v>
      </c>
      <c r="F191">
        <v>5363100</v>
      </c>
      <c r="G191">
        <v>5959</v>
      </c>
      <c r="H191">
        <f t="shared" si="2"/>
        <v>536.30999999999995</v>
      </c>
    </row>
    <row r="192" spans="2:8" x14ac:dyDescent="0.35">
      <c r="B192">
        <v>190</v>
      </c>
      <c r="C192" t="s">
        <v>1662</v>
      </c>
      <c r="D192">
        <v>1108</v>
      </c>
      <c r="E192">
        <v>38672</v>
      </c>
      <c r="F192">
        <v>34804800</v>
      </c>
      <c r="G192">
        <v>38672</v>
      </c>
      <c r="H192">
        <f t="shared" si="2"/>
        <v>3480.48</v>
      </c>
    </row>
    <row r="193" spans="2:8" x14ac:dyDescent="0.35">
      <c r="B193">
        <v>191</v>
      </c>
      <c r="C193" t="s">
        <v>1663</v>
      </c>
      <c r="D193">
        <v>1109</v>
      </c>
      <c r="E193">
        <v>579493</v>
      </c>
      <c r="F193">
        <v>521543700</v>
      </c>
      <c r="G193">
        <v>579493</v>
      </c>
      <c r="H193">
        <f t="shared" si="2"/>
        <v>52154.369999999995</v>
      </c>
    </row>
    <row r="194" spans="2:8" x14ac:dyDescent="0.35">
      <c r="B194">
        <v>192</v>
      </c>
      <c r="C194" t="s">
        <v>66</v>
      </c>
      <c r="D194">
        <v>1110</v>
      </c>
      <c r="E194">
        <v>7028</v>
      </c>
      <c r="F194">
        <v>6325200</v>
      </c>
      <c r="G194">
        <v>7028</v>
      </c>
      <c r="H194">
        <f t="shared" si="2"/>
        <v>632.52</v>
      </c>
    </row>
    <row r="195" spans="2:8" x14ac:dyDescent="0.35">
      <c r="B195">
        <v>193</v>
      </c>
      <c r="C195" t="s">
        <v>1665</v>
      </c>
      <c r="D195">
        <v>1112</v>
      </c>
      <c r="E195">
        <v>14927</v>
      </c>
      <c r="F195">
        <v>13434300</v>
      </c>
      <c r="G195">
        <v>14927</v>
      </c>
      <c r="H195">
        <f t="shared" si="2"/>
        <v>1343.43</v>
      </c>
    </row>
    <row r="196" spans="2:8" x14ac:dyDescent="0.35">
      <c r="B196">
        <v>194</v>
      </c>
      <c r="C196" t="s">
        <v>1666</v>
      </c>
      <c r="D196">
        <v>1114</v>
      </c>
      <c r="E196">
        <v>164133</v>
      </c>
      <c r="F196">
        <v>147719700</v>
      </c>
      <c r="G196">
        <v>164133</v>
      </c>
      <c r="H196">
        <f t="shared" ref="H196:H259" si="3">+G196*0.09</f>
        <v>14771.97</v>
      </c>
    </row>
    <row r="197" spans="2:8" x14ac:dyDescent="0.35">
      <c r="B197">
        <v>195</v>
      </c>
      <c r="C197" t="s">
        <v>1389</v>
      </c>
      <c r="D197">
        <v>1115</v>
      </c>
      <c r="E197">
        <v>5551111</v>
      </c>
      <c r="F197">
        <v>4995999900</v>
      </c>
      <c r="G197">
        <v>5551111</v>
      </c>
      <c r="H197">
        <f t="shared" si="3"/>
        <v>499599.99</v>
      </c>
    </row>
    <row r="198" spans="2:8" x14ac:dyDescent="0.35">
      <c r="B198">
        <v>196</v>
      </c>
      <c r="C198" t="s">
        <v>1664</v>
      </c>
      <c r="D198">
        <v>1118</v>
      </c>
      <c r="E198">
        <v>48154</v>
      </c>
      <c r="F198">
        <v>43338600</v>
      </c>
      <c r="G198">
        <v>48154</v>
      </c>
      <c r="H198">
        <f t="shared" si="3"/>
        <v>4333.8599999999997</v>
      </c>
    </row>
    <row r="199" spans="2:8" x14ac:dyDescent="0.35">
      <c r="B199">
        <v>197</v>
      </c>
      <c r="C199" t="s">
        <v>160</v>
      </c>
      <c r="D199">
        <v>1121</v>
      </c>
      <c r="E199">
        <v>6302</v>
      </c>
      <c r="F199">
        <v>5671800</v>
      </c>
      <c r="G199">
        <v>6302</v>
      </c>
      <c r="H199">
        <f t="shared" si="3"/>
        <v>567.17999999999995</v>
      </c>
    </row>
    <row r="200" spans="2:8" x14ac:dyDescent="0.35">
      <c r="B200">
        <v>198</v>
      </c>
      <c r="C200" t="s">
        <v>1667</v>
      </c>
      <c r="D200">
        <v>1122</v>
      </c>
      <c r="E200">
        <v>94634</v>
      </c>
      <c r="F200">
        <v>85170600</v>
      </c>
      <c r="G200">
        <v>94634</v>
      </c>
      <c r="H200">
        <f t="shared" si="3"/>
        <v>8517.06</v>
      </c>
    </row>
    <row r="201" spans="2:8" x14ac:dyDescent="0.35">
      <c r="B201">
        <v>199</v>
      </c>
      <c r="C201" t="s">
        <v>1668</v>
      </c>
      <c r="D201">
        <v>1124</v>
      </c>
      <c r="E201">
        <v>29991</v>
      </c>
      <c r="F201">
        <v>26991900</v>
      </c>
      <c r="G201">
        <v>29991</v>
      </c>
      <c r="H201">
        <f t="shared" si="3"/>
        <v>2699.19</v>
      </c>
    </row>
    <row r="202" spans="2:8" x14ac:dyDescent="0.35">
      <c r="B202">
        <v>200</v>
      </c>
      <c r="C202" t="s">
        <v>1669</v>
      </c>
      <c r="D202">
        <v>1126</v>
      </c>
      <c r="E202">
        <v>32737</v>
      </c>
      <c r="F202">
        <v>29463300</v>
      </c>
      <c r="G202">
        <v>32737</v>
      </c>
      <c r="H202">
        <f t="shared" si="3"/>
        <v>2946.33</v>
      </c>
    </row>
    <row r="203" spans="2:8" x14ac:dyDescent="0.35">
      <c r="B203">
        <v>201</v>
      </c>
      <c r="C203" t="s">
        <v>1670</v>
      </c>
      <c r="D203">
        <v>1136</v>
      </c>
      <c r="E203">
        <v>45599</v>
      </c>
      <c r="F203">
        <v>41039100</v>
      </c>
      <c r="G203">
        <v>45599</v>
      </c>
      <c r="H203">
        <f t="shared" si="3"/>
        <v>4103.91</v>
      </c>
    </row>
    <row r="204" spans="2:8" x14ac:dyDescent="0.35">
      <c r="B204">
        <v>202</v>
      </c>
      <c r="C204" t="s">
        <v>1671</v>
      </c>
      <c r="D204">
        <v>1139</v>
      </c>
      <c r="E204">
        <v>1721105</v>
      </c>
      <c r="F204">
        <v>1548994500</v>
      </c>
      <c r="G204">
        <v>1721105</v>
      </c>
      <c r="H204">
        <f t="shared" si="3"/>
        <v>154899.44999999998</v>
      </c>
    </row>
    <row r="205" spans="2:8" x14ac:dyDescent="0.35">
      <c r="B205">
        <v>203</v>
      </c>
      <c r="C205" t="s">
        <v>1672</v>
      </c>
      <c r="D205">
        <v>1140</v>
      </c>
      <c r="E205">
        <v>251451</v>
      </c>
      <c r="F205">
        <v>226305900</v>
      </c>
      <c r="G205">
        <v>251451</v>
      </c>
      <c r="H205">
        <f t="shared" si="3"/>
        <v>22630.59</v>
      </c>
    </row>
    <row r="206" spans="2:8" x14ac:dyDescent="0.35">
      <c r="B206">
        <v>204</v>
      </c>
      <c r="C206" t="s">
        <v>1673</v>
      </c>
      <c r="D206">
        <v>1142</v>
      </c>
      <c r="E206">
        <v>10645</v>
      </c>
      <c r="F206">
        <v>9580500</v>
      </c>
      <c r="G206">
        <v>10645</v>
      </c>
      <c r="H206">
        <f t="shared" si="3"/>
        <v>958.05</v>
      </c>
    </row>
    <row r="207" spans="2:8" x14ac:dyDescent="0.35">
      <c r="B207">
        <v>205</v>
      </c>
      <c r="C207" t="s">
        <v>1415</v>
      </c>
      <c r="D207">
        <v>1143</v>
      </c>
      <c r="E207">
        <v>18170</v>
      </c>
      <c r="F207">
        <v>16353000</v>
      </c>
      <c r="G207">
        <v>18170</v>
      </c>
      <c r="H207">
        <f t="shared" si="3"/>
        <v>1635.3</v>
      </c>
    </row>
    <row r="208" spans="2:8" x14ac:dyDescent="0.35">
      <c r="B208">
        <v>206</v>
      </c>
      <c r="C208" t="s">
        <v>1674</v>
      </c>
      <c r="D208">
        <v>1144</v>
      </c>
      <c r="E208">
        <v>177243</v>
      </c>
      <c r="F208">
        <v>159518700</v>
      </c>
      <c r="G208">
        <v>177243</v>
      </c>
      <c r="H208">
        <f t="shared" si="3"/>
        <v>15951.869999999999</v>
      </c>
    </row>
    <row r="209" spans="2:8" x14ac:dyDescent="0.35">
      <c r="B209">
        <v>207</v>
      </c>
      <c r="C209" t="s">
        <v>454</v>
      </c>
      <c r="D209">
        <v>1145</v>
      </c>
      <c r="E209">
        <v>33123</v>
      </c>
      <c r="F209">
        <v>29810700</v>
      </c>
      <c r="G209">
        <v>33123</v>
      </c>
      <c r="H209">
        <f t="shared" si="3"/>
        <v>2981.0699999999997</v>
      </c>
    </row>
    <row r="210" spans="2:8" x14ac:dyDescent="0.35">
      <c r="B210">
        <v>208</v>
      </c>
      <c r="C210" t="s">
        <v>1424</v>
      </c>
      <c r="D210">
        <v>1152</v>
      </c>
      <c r="E210">
        <v>85401</v>
      </c>
      <c r="F210">
        <v>76860900</v>
      </c>
      <c r="G210">
        <v>85401</v>
      </c>
      <c r="H210">
        <f t="shared" si="3"/>
        <v>7686.09</v>
      </c>
    </row>
    <row r="211" spans="2:8" x14ac:dyDescent="0.35">
      <c r="B211">
        <v>209</v>
      </c>
      <c r="C211" t="s">
        <v>1675</v>
      </c>
      <c r="D211">
        <v>1153</v>
      </c>
      <c r="E211">
        <v>25132</v>
      </c>
      <c r="F211">
        <v>22618800</v>
      </c>
      <c r="G211">
        <v>25132</v>
      </c>
      <c r="H211">
        <f t="shared" si="3"/>
        <v>2261.88</v>
      </c>
    </row>
    <row r="212" spans="2:8" x14ac:dyDescent="0.35">
      <c r="B212">
        <v>210</v>
      </c>
      <c r="C212" t="s">
        <v>1676</v>
      </c>
      <c r="D212">
        <v>1155</v>
      </c>
      <c r="E212">
        <v>12086</v>
      </c>
      <c r="F212">
        <v>10877400</v>
      </c>
      <c r="G212">
        <v>12086</v>
      </c>
      <c r="H212">
        <f t="shared" si="3"/>
        <v>1087.74</v>
      </c>
    </row>
    <row r="213" spans="2:8" x14ac:dyDescent="0.35">
      <c r="B213">
        <v>211</v>
      </c>
      <c r="C213" t="s">
        <v>1378</v>
      </c>
      <c r="D213">
        <v>1156</v>
      </c>
      <c r="E213">
        <v>20042</v>
      </c>
      <c r="F213">
        <v>18037800</v>
      </c>
      <c r="G213">
        <v>20042</v>
      </c>
      <c r="H213">
        <f t="shared" si="3"/>
        <v>1803.78</v>
      </c>
    </row>
    <row r="214" spans="2:8" x14ac:dyDescent="0.35">
      <c r="B214">
        <v>212</v>
      </c>
      <c r="C214" t="s">
        <v>1431</v>
      </c>
      <c r="D214">
        <v>1162</v>
      </c>
      <c r="E214">
        <v>72447</v>
      </c>
      <c r="F214">
        <v>65202300</v>
      </c>
      <c r="G214">
        <v>72447</v>
      </c>
      <c r="H214">
        <f t="shared" si="3"/>
        <v>6520.23</v>
      </c>
    </row>
    <row r="215" spans="2:8" x14ac:dyDescent="0.35">
      <c r="B215">
        <v>213</v>
      </c>
      <c r="C215" t="s">
        <v>1434</v>
      </c>
      <c r="D215">
        <v>1165</v>
      </c>
      <c r="E215">
        <v>25202</v>
      </c>
      <c r="F215">
        <v>22681800</v>
      </c>
      <c r="G215">
        <v>25202</v>
      </c>
      <c r="H215">
        <f t="shared" si="3"/>
        <v>2268.1799999999998</v>
      </c>
    </row>
    <row r="216" spans="2:8" x14ac:dyDescent="0.35">
      <c r="B216">
        <v>214</v>
      </c>
      <c r="C216" t="s">
        <v>1678</v>
      </c>
      <c r="D216">
        <v>1166</v>
      </c>
      <c r="E216">
        <v>22660</v>
      </c>
      <c r="F216">
        <v>20394000</v>
      </c>
      <c r="G216">
        <v>22660</v>
      </c>
      <c r="H216">
        <f t="shared" si="3"/>
        <v>2039.3999999999999</v>
      </c>
    </row>
    <row r="217" spans="2:8" x14ac:dyDescent="0.35">
      <c r="B217">
        <v>215</v>
      </c>
      <c r="C217" t="s">
        <v>1679</v>
      </c>
      <c r="D217">
        <v>1167</v>
      </c>
      <c r="E217">
        <v>1683102</v>
      </c>
      <c r="F217">
        <v>1514791800</v>
      </c>
      <c r="G217">
        <v>1683102</v>
      </c>
      <c r="H217">
        <f t="shared" si="3"/>
        <v>151479.18</v>
      </c>
    </row>
    <row r="218" spans="2:8" x14ac:dyDescent="0.35">
      <c r="B218">
        <v>216</v>
      </c>
      <c r="C218" t="s">
        <v>1680</v>
      </c>
      <c r="D218">
        <v>1168</v>
      </c>
      <c r="E218">
        <v>60027</v>
      </c>
      <c r="F218">
        <v>54024300</v>
      </c>
      <c r="G218">
        <v>60027</v>
      </c>
      <c r="H218">
        <f t="shared" si="3"/>
        <v>5402.4299999999994</v>
      </c>
    </row>
    <row r="219" spans="2:8" x14ac:dyDescent="0.35">
      <c r="B219">
        <v>217</v>
      </c>
      <c r="C219" t="s">
        <v>1438</v>
      </c>
      <c r="D219">
        <v>1169</v>
      </c>
      <c r="E219">
        <v>43642</v>
      </c>
      <c r="F219">
        <v>39277800</v>
      </c>
      <c r="G219">
        <v>43642</v>
      </c>
      <c r="H219">
        <f t="shared" si="3"/>
        <v>3927.7799999999997</v>
      </c>
    </row>
    <row r="220" spans="2:8" x14ac:dyDescent="0.35">
      <c r="B220">
        <v>218</v>
      </c>
      <c r="C220" t="s">
        <v>1681</v>
      </c>
      <c r="D220">
        <v>1172</v>
      </c>
      <c r="E220">
        <v>95498</v>
      </c>
      <c r="F220">
        <v>85948200</v>
      </c>
      <c r="G220">
        <v>95498</v>
      </c>
      <c r="H220">
        <f t="shared" si="3"/>
        <v>8594.82</v>
      </c>
    </row>
    <row r="221" spans="2:8" x14ac:dyDescent="0.35">
      <c r="B221">
        <v>219</v>
      </c>
      <c r="C221" t="s">
        <v>1682</v>
      </c>
      <c r="D221">
        <v>1173</v>
      </c>
      <c r="E221">
        <v>18343</v>
      </c>
      <c r="F221">
        <v>16508700</v>
      </c>
      <c r="G221">
        <v>18343</v>
      </c>
      <c r="H221">
        <f t="shared" si="3"/>
        <v>1650.87</v>
      </c>
    </row>
    <row r="222" spans="2:8" x14ac:dyDescent="0.35">
      <c r="B222">
        <v>220</v>
      </c>
      <c r="C222" t="s">
        <v>1444</v>
      </c>
      <c r="D222">
        <v>1176</v>
      </c>
      <c r="E222">
        <v>101531</v>
      </c>
      <c r="F222">
        <v>91377900</v>
      </c>
      <c r="G222">
        <v>101531</v>
      </c>
      <c r="H222">
        <f t="shared" si="3"/>
        <v>9137.7899999999991</v>
      </c>
    </row>
    <row r="223" spans="2:8" x14ac:dyDescent="0.35">
      <c r="B223">
        <v>221</v>
      </c>
      <c r="C223" t="s">
        <v>1684</v>
      </c>
      <c r="D223">
        <v>1178</v>
      </c>
      <c r="E223">
        <v>1997</v>
      </c>
      <c r="F223">
        <v>1797300</v>
      </c>
      <c r="G223">
        <v>1997</v>
      </c>
      <c r="H223">
        <f t="shared" si="3"/>
        <v>179.73</v>
      </c>
    </row>
    <row r="224" spans="2:8" x14ac:dyDescent="0.35">
      <c r="B224">
        <v>222</v>
      </c>
      <c r="C224" t="s">
        <v>1685</v>
      </c>
      <c r="D224">
        <v>1179</v>
      </c>
      <c r="E224">
        <v>13675</v>
      </c>
      <c r="F224">
        <v>12307500</v>
      </c>
      <c r="G224">
        <v>13675</v>
      </c>
      <c r="H224">
        <f t="shared" si="3"/>
        <v>1230.75</v>
      </c>
    </row>
    <row r="225" spans="2:8" x14ac:dyDescent="0.35">
      <c r="B225">
        <v>223</v>
      </c>
      <c r="C225" t="s">
        <v>1686</v>
      </c>
      <c r="D225">
        <v>1180</v>
      </c>
      <c r="E225">
        <v>10518</v>
      </c>
      <c r="F225">
        <v>9466200</v>
      </c>
      <c r="G225">
        <v>10518</v>
      </c>
      <c r="H225">
        <f t="shared" si="3"/>
        <v>946.62</v>
      </c>
    </row>
    <row r="226" spans="2:8" x14ac:dyDescent="0.35">
      <c r="B226">
        <v>224</v>
      </c>
      <c r="C226" t="s">
        <v>1687</v>
      </c>
      <c r="D226">
        <v>1181</v>
      </c>
      <c r="E226">
        <v>875849</v>
      </c>
      <c r="F226">
        <v>788264100</v>
      </c>
      <c r="G226">
        <v>875849</v>
      </c>
      <c r="H226">
        <f t="shared" si="3"/>
        <v>78826.41</v>
      </c>
    </row>
    <row r="227" spans="2:8" x14ac:dyDescent="0.35">
      <c r="B227">
        <v>225</v>
      </c>
      <c r="C227" t="s">
        <v>1688</v>
      </c>
      <c r="D227">
        <v>1183</v>
      </c>
      <c r="E227">
        <v>5222</v>
      </c>
      <c r="F227">
        <v>4699800</v>
      </c>
      <c r="G227">
        <v>5222</v>
      </c>
      <c r="H227">
        <f t="shared" si="3"/>
        <v>469.97999999999996</v>
      </c>
    </row>
    <row r="228" spans="2:8" x14ac:dyDescent="0.35">
      <c r="B228">
        <v>226</v>
      </c>
      <c r="C228" t="s">
        <v>1689</v>
      </c>
      <c r="D228">
        <v>1185</v>
      </c>
      <c r="E228">
        <v>1731</v>
      </c>
      <c r="F228">
        <v>1557900</v>
      </c>
      <c r="G228">
        <v>1731</v>
      </c>
      <c r="H228">
        <f t="shared" si="3"/>
        <v>155.79</v>
      </c>
    </row>
    <row r="229" spans="2:8" x14ac:dyDescent="0.35">
      <c r="B229">
        <v>227</v>
      </c>
      <c r="C229" t="s">
        <v>1450</v>
      </c>
      <c r="D229">
        <v>1186</v>
      </c>
      <c r="E229">
        <v>18101</v>
      </c>
      <c r="F229">
        <v>16290900</v>
      </c>
      <c r="G229">
        <v>18101</v>
      </c>
      <c r="H229">
        <f t="shared" si="3"/>
        <v>1629.09</v>
      </c>
    </row>
    <row r="230" spans="2:8" x14ac:dyDescent="0.35">
      <c r="B230">
        <v>228</v>
      </c>
      <c r="C230" t="s">
        <v>1451</v>
      </c>
      <c r="D230">
        <v>1187</v>
      </c>
      <c r="E230">
        <v>31718</v>
      </c>
      <c r="F230">
        <v>28546200</v>
      </c>
      <c r="G230">
        <v>31718</v>
      </c>
      <c r="H230">
        <f t="shared" si="3"/>
        <v>2854.62</v>
      </c>
    </row>
    <row r="231" spans="2:8" x14ac:dyDescent="0.35">
      <c r="B231">
        <v>229</v>
      </c>
      <c r="C231" t="s">
        <v>1452</v>
      </c>
      <c r="D231">
        <v>1188</v>
      </c>
      <c r="E231">
        <v>5562</v>
      </c>
      <c r="F231">
        <v>5005800</v>
      </c>
      <c r="G231">
        <v>5562</v>
      </c>
      <c r="H231">
        <f t="shared" si="3"/>
        <v>500.58</v>
      </c>
    </row>
    <row r="232" spans="2:8" x14ac:dyDescent="0.35">
      <c r="B232">
        <v>230</v>
      </c>
      <c r="C232" t="s">
        <v>1690</v>
      </c>
      <c r="D232">
        <v>1189</v>
      </c>
      <c r="E232">
        <v>11692</v>
      </c>
      <c r="F232">
        <v>10522800</v>
      </c>
      <c r="G232">
        <v>11692</v>
      </c>
      <c r="H232">
        <f t="shared" si="3"/>
        <v>1052.28</v>
      </c>
    </row>
    <row r="233" spans="2:8" x14ac:dyDescent="0.35">
      <c r="B233">
        <v>231</v>
      </c>
      <c r="C233" t="s">
        <v>1691</v>
      </c>
      <c r="D233">
        <v>1190</v>
      </c>
      <c r="E233">
        <v>2111</v>
      </c>
      <c r="F233">
        <v>1899900</v>
      </c>
      <c r="G233">
        <v>2111</v>
      </c>
      <c r="H233">
        <f t="shared" si="3"/>
        <v>189.98999999999998</v>
      </c>
    </row>
    <row r="234" spans="2:8" x14ac:dyDescent="0.35">
      <c r="B234">
        <v>232</v>
      </c>
      <c r="C234" t="s">
        <v>162</v>
      </c>
      <c r="D234">
        <v>1191</v>
      </c>
      <c r="E234">
        <v>9728</v>
      </c>
      <c r="F234">
        <v>8755200</v>
      </c>
      <c r="G234">
        <v>9728</v>
      </c>
      <c r="H234">
        <f t="shared" si="3"/>
        <v>875.52</v>
      </c>
    </row>
    <row r="235" spans="2:8" x14ac:dyDescent="0.35">
      <c r="B235">
        <v>233</v>
      </c>
      <c r="C235" t="s">
        <v>1692</v>
      </c>
      <c r="D235">
        <v>1193</v>
      </c>
      <c r="E235">
        <v>1805</v>
      </c>
      <c r="F235">
        <v>1624500</v>
      </c>
      <c r="G235">
        <v>1805</v>
      </c>
      <c r="H235">
        <f t="shared" si="3"/>
        <v>162.44999999999999</v>
      </c>
    </row>
    <row r="236" spans="2:8" x14ac:dyDescent="0.35">
      <c r="B236">
        <v>234</v>
      </c>
      <c r="C236" t="s">
        <v>1458</v>
      </c>
      <c r="D236">
        <v>1197</v>
      </c>
      <c r="E236">
        <v>7753778</v>
      </c>
      <c r="F236">
        <v>6978400200</v>
      </c>
      <c r="G236">
        <v>7753778</v>
      </c>
      <c r="H236">
        <f t="shared" si="3"/>
        <v>697840.02</v>
      </c>
    </row>
    <row r="237" spans="2:8" x14ac:dyDescent="0.35">
      <c r="B237">
        <v>235</v>
      </c>
      <c r="C237" t="s">
        <v>1459</v>
      </c>
      <c r="D237">
        <v>1198</v>
      </c>
      <c r="E237">
        <v>484933</v>
      </c>
      <c r="F237">
        <v>436439700</v>
      </c>
      <c r="G237">
        <v>484933</v>
      </c>
      <c r="H237">
        <f t="shared" si="3"/>
        <v>43643.97</v>
      </c>
    </row>
    <row r="238" spans="2:8" x14ac:dyDescent="0.35">
      <c r="B238">
        <v>236</v>
      </c>
      <c r="C238" t="s">
        <v>1460</v>
      </c>
      <c r="D238">
        <v>1199</v>
      </c>
      <c r="E238">
        <v>67009</v>
      </c>
      <c r="F238">
        <v>60308100</v>
      </c>
      <c r="G238">
        <v>67009</v>
      </c>
      <c r="H238">
        <f t="shared" si="3"/>
        <v>6030.8099999999995</v>
      </c>
    </row>
    <row r="239" spans="2:8" x14ac:dyDescent="0.35">
      <c r="B239">
        <v>237</v>
      </c>
      <c r="C239" t="s">
        <v>1693</v>
      </c>
      <c r="D239">
        <v>1200</v>
      </c>
      <c r="E239">
        <v>2260</v>
      </c>
      <c r="F239">
        <v>2034000</v>
      </c>
      <c r="G239">
        <v>2260</v>
      </c>
      <c r="H239">
        <f t="shared" si="3"/>
        <v>203.4</v>
      </c>
    </row>
    <row r="240" spans="2:8" x14ac:dyDescent="0.35">
      <c r="B240">
        <v>238</v>
      </c>
      <c r="C240" t="s">
        <v>1694</v>
      </c>
      <c r="D240">
        <v>1203</v>
      </c>
      <c r="E240">
        <v>172884</v>
      </c>
      <c r="F240">
        <v>155595600</v>
      </c>
      <c r="G240">
        <v>172884</v>
      </c>
      <c r="H240">
        <f t="shared" si="3"/>
        <v>15559.56</v>
      </c>
    </row>
    <row r="241" spans="2:8" x14ac:dyDescent="0.35">
      <c r="B241">
        <v>239</v>
      </c>
      <c r="C241" t="s">
        <v>1465</v>
      </c>
      <c r="D241">
        <v>1205</v>
      </c>
      <c r="E241">
        <v>9222</v>
      </c>
      <c r="F241">
        <v>8299800</v>
      </c>
      <c r="G241">
        <v>9222</v>
      </c>
      <c r="H241">
        <f t="shared" si="3"/>
        <v>829.98</v>
      </c>
    </row>
    <row r="242" spans="2:8" x14ac:dyDescent="0.35">
      <c r="B242">
        <v>240</v>
      </c>
      <c r="C242" t="s">
        <v>1695</v>
      </c>
      <c r="D242">
        <v>1208</v>
      </c>
      <c r="E242">
        <v>1581269</v>
      </c>
      <c r="F242">
        <v>1423142100</v>
      </c>
      <c r="G242">
        <v>1581269</v>
      </c>
      <c r="H242">
        <f t="shared" si="3"/>
        <v>142314.21</v>
      </c>
    </row>
    <row r="243" spans="2:8" x14ac:dyDescent="0.35">
      <c r="B243">
        <v>241</v>
      </c>
      <c r="C243" t="s">
        <v>1696</v>
      </c>
      <c r="D243">
        <v>1209</v>
      </c>
      <c r="E243">
        <v>1189230</v>
      </c>
      <c r="F243">
        <v>1070307000</v>
      </c>
      <c r="G243">
        <v>1189230</v>
      </c>
      <c r="H243">
        <f t="shared" si="3"/>
        <v>107030.7</v>
      </c>
    </row>
    <row r="244" spans="2:8" x14ac:dyDescent="0.35">
      <c r="B244">
        <v>242</v>
      </c>
      <c r="C244" t="s">
        <v>1468</v>
      </c>
      <c r="D244">
        <v>1210</v>
      </c>
      <c r="E244">
        <v>13683</v>
      </c>
      <c r="F244">
        <v>12314700</v>
      </c>
      <c r="G244">
        <v>13683</v>
      </c>
      <c r="H244">
        <f t="shared" si="3"/>
        <v>1231.47</v>
      </c>
    </row>
    <row r="245" spans="2:8" x14ac:dyDescent="0.35">
      <c r="B245">
        <v>243</v>
      </c>
      <c r="C245" t="s">
        <v>1697</v>
      </c>
      <c r="D245">
        <v>1211</v>
      </c>
      <c r="E245">
        <v>160273</v>
      </c>
      <c r="F245">
        <v>144245700</v>
      </c>
      <c r="G245">
        <v>160273</v>
      </c>
      <c r="H245">
        <f t="shared" si="3"/>
        <v>14424.57</v>
      </c>
    </row>
    <row r="246" spans="2:8" x14ac:dyDescent="0.35">
      <c r="B246">
        <v>244</v>
      </c>
      <c r="C246" t="s">
        <v>1698</v>
      </c>
      <c r="D246">
        <v>1212</v>
      </c>
      <c r="E246">
        <v>234851</v>
      </c>
      <c r="F246">
        <v>211365900</v>
      </c>
      <c r="G246">
        <v>234851</v>
      </c>
      <c r="H246">
        <f t="shared" si="3"/>
        <v>21136.59</v>
      </c>
    </row>
    <row r="247" spans="2:8" x14ac:dyDescent="0.35">
      <c r="B247">
        <v>245</v>
      </c>
      <c r="C247" t="s">
        <v>1683</v>
      </c>
      <c r="D247">
        <v>1213</v>
      </c>
      <c r="E247">
        <v>16020</v>
      </c>
      <c r="F247">
        <v>14418000</v>
      </c>
      <c r="G247">
        <v>16020</v>
      </c>
      <c r="H247">
        <f t="shared" si="3"/>
        <v>1441.8</v>
      </c>
    </row>
    <row r="248" spans="2:8" x14ac:dyDescent="0.35">
      <c r="B248">
        <v>246</v>
      </c>
      <c r="C248" t="s">
        <v>1469</v>
      </c>
      <c r="D248">
        <v>1214</v>
      </c>
      <c r="E248">
        <v>22406</v>
      </c>
      <c r="F248">
        <v>20165400</v>
      </c>
      <c r="G248">
        <v>22406</v>
      </c>
      <c r="H248">
        <f t="shared" si="3"/>
        <v>2016.54</v>
      </c>
    </row>
    <row r="249" spans="2:8" x14ac:dyDescent="0.35">
      <c r="B249">
        <v>247</v>
      </c>
      <c r="C249" t="s">
        <v>1471</v>
      </c>
      <c r="D249">
        <v>1216</v>
      </c>
      <c r="E249">
        <v>132847</v>
      </c>
      <c r="F249">
        <v>119562300</v>
      </c>
      <c r="G249">
        <v>132847</v>
      </c>
      <c r="H249">
        <f t="shared" si="3"/>
        <v>11956.23</v>
      </c>
    </row>
    <row r="250" spans="2:8" x14ac:dyDescent="0.35">
      <c r="B250">
        <v>248</v>
      </c>
      <c r="C250" t="s">
        <v>1699</v>
      </c>
      <c r="D250">
        <v>1217</v>
      </c>
      <c r="E250">
        <v>56536</v>
      </c>
      <c r="F250">
        <v>50882400</v>
      </c>
      <c r="G250">
        <v>56536</v>
      </c>
      <c r="H250">
        <f t="shared" si="3"/>
        <v>5088.24</v>
      </c>
    </row>
    <row r="251" spans="2:8" x14ac:dyDescent="0.35">
      <c r="B251">
        <v>249</v>
      </c>
      <c r="C251" t="s">
        <v>1472</v>
      </c>
      <c r="D251">
        <v>1218</v>
      </c>
      <c r="E251">
        <v>3049</v>
      </c>
      <c r="F251">
        <v>2744100</v>
      </c>
      <c r="G251">
        <v>3049</v>
      </c>
      <c r="H251">
        <f t="shared" si="3"/>
        <v>274.40999999999997</v>
      </c>
    </row>
    <row r="252" spans="2:8" x14ac:dyDescent="0.35">
      <c r="B252">
        <v>250</v>
      </c>
      <c r="C252" t="s">
        <v>427</v>
      </c>
      <c r="D252">
        <v>1222</v>
      </c>
      <c r="E252">
        <v>270442</v>
      </c>
      <c r="F252">
        <v>243397800</v>
      </c>
      <c r="G252">
        <v>270442</v>
      </c>
      <c r="H252">
        <f t="shared" si="3"/>
        <v>24339.78</v>
      </c>
    </row>
    <row r="253" spans="2:8" x14ac:dyDescent="0.35">
      <c r="B253">
        <v>251</v>
      </c>
      <c r="C253" t="s">
        <v>1476</v>
      </c>
      <c r="D253">
        <v>1223</v>
      </c>
      <c r="E253">
        <v>19170</v>
      </c>
      <c r="F253">
        <v>17253000</v>
      </c>
      <c r="G253">
        <v>19170</v>
      </c>
      <c r="H253">
        <f t="shared" si="3"/>
        <v>1725.3</v>
      </c>
    </row>
    <row r="254" spans="2:8" x14ac:dyDescent="0.35">
      <c r="B254">
        <v>252</v>
      </c>
      <c r="C254" t="s">
        <v>1477</v>
      </c>
      <c r="D254">
        <v>1224</v>
      </c>
      <c r="E254">
        <v>28232</v>
      </c>
      <c r="F254">
        <v>25408800</v>
      </c>
      <c r="G254">
        <v>28232</v>
      </c>
      <c r="H254">
        <f t="shared" si="3"/>
        <v>2540.88</v>
      </c>
    </row>
    <row r="255" spans="2:8" x14ac:dyDescent="0.35">
      <c r="B255">
        <v>253</v>
      </c>
      <c r="C255" t="s">
        <v>1478</v>
      </c>
      <c r="D255">
        <v>1225</v>
      </c>
      <c r="E255">
        <v>121331</v>
      </c>
      <c r="F255">
        <v>109197900</v>
      </c>
      <c r="G255">
        <v>121331</v>
      </c>
      <c r="H255">
        <f t="shared" si="3"/>
        <v>10919.789999999999</v>
      </c>
    </row>
    <row r="256" spans="2:8" x14ac:dyDescent="0.35">
      <c r="B256">
        <v>254</v>
      </c>
      <c r="C256" t="s">
        <v>1479</v>
      </c>
      <c r="D256">
        <v>1226</v>
      </c>
      <c r="E256">
        <v>22790</v>
      </c>
      <c r="F256">
        <v>20511000</v>
      </c>
      <c r="G256">
        <v>22790</v>
      </c>
      <c r="H256">
        <f t="shared" si="3"/>
        <v>2051.1</v>
      </c>
    </row>
    <row r="257" spans="2:8" x14ac:dyDescent="0.35">
      <c r="B257">
        <v>255</v>
      </c>
      <c r="C257" t="s">
        <v>1480</v>
      </c>
      <c r="D257">
        <v>1227</v>
      </c>
      <c r="E257">
        <v>23323</v>
      </c>
      <c r="F257">
        <v>20990700</v>
      </c>
      <c r="G257">
        <v>23323</v>
      </c>
      <c r="H257">
        <f t="shared" si="3"/>
        <v>2099.0699999999997</v>
      </c>
    </row>
    <row r="258" spans="2:8" x14ac:dyDescent="0.35">
      <c r="B258">
        <v>256</v>
      </c>
      <c r="C258" t="s">
        <v>1485</v>
      </c>
      <c r="D258">
        <v>1232</v>
      </c>
      <c r="E258">
        <v>38886</v>
      </c>
      <c r="F258">
        <v>34997400</v>
      </c>
      <c r="G258">
        <v>38886</v>
      </c>
      <c r="H258">
        <f t="shared" si="3"/>
        <v>3499.74</v>
      </c>
    </row>
    <row r="259" spans="2:8" x14ac:dyDescent="0.35">
      <c r="B259">
        <v>257</v>
      </c>
      <c r="C259" t="s">
        <v>1700</v>
      </c>
      <c r="D259">
        <v>1233</v>
      </c>
      <c r="E259">
        <v>257</v>
      </c>
      <c r="F259">
        <v>231300</v>
      </c>
      <c r="G259">
        <v>257</v>
      </c>
      <c r="H259">
        <f t="shared" si="3"/>
        <v>23.13</v>
      </c>
    </row>
    <row r="260" spans="2:8" x14ac:dyDescent="0.35">
      <c r="B260">
        <v>258</v>
      </c>
      <c r="C260" t="s">
        <v>1487</v>
      </c>
      <c r="D260">
        <v>1235</v>
      </c>
      <c r="E260">
        <v>157476</v>
      </c>
      <c r="F260">
        <v>141728400</v>
      </c>
      <c r="G260">
        <v>157476</v>
      </c>
      <c r="H260">
        <f t="shared" ref="H260:H323" si="4">+G260*0.09</f>
        <v>14172.84</v>
      </c>
    </row>
    <row r="261" spans="2:8" x14ac:dyDescent="0.35">
      <c r="B261">
        <v>259</v>
      </c>
      <c r="C261" t="s">
        <v>1394</v>
      </c>
      <c r="D261">
        <v>1236</v>
      </c>
      <c r="E261">
        <v>8305</v>
      </c>
      <c r="F261">
        <v>7474500</v>
      </c>
      <c r="G261">
        <v>8305</v>
      </c>
      <c r="H261">
        <f t="shared" si="4"/>
        <v>747.44999999999993</v>
      </c>
    </row>
    <row r="262" spans="2:8" x14ac:dyDescent="0.35">
      <c r="B262">
        <v>260</v>
      </c>
      <c r="C262" t="s">
        <v>1701</v>
      </c>
      <c r="D262">
        <v>1238</v>
      </c>
      <c r="E262">
        <v>10421</v>
      </c>
      <c r="F262">
        <v>9378900</v>
      </c>
      <c r="G262">
        <v>10421</v>
      </c>
      <c r="H262">
        <f t="shared" si="4"/>
        <v>937.89</v>
      </c>
    </row>
    <row r="263" spans="2:8" x14ac:dyDescent="0.35">
      <c r="B263">
        <v>261</v>
      </c>
      <c r="C263" t="s">
        <v>1702</v>
      </c>
      <c r="D263">
        <v>1239</v>
      </c>
      <c r="E263">
        <v>108573</v>
      </c>
      <c r="F263">
        <v>97715700</v>
      </c>
      <c r="G263">
        <v>108573</v>
      </c>
      <c r="H263">
        <f t="shared" si="4"/>
        <v>9771.57</v>
      </c>
    </row>
    <row r="264" spans="2:8" x14ac:dyDescent="0.35">
      <c r="B264">
        <v>262</v>
      </c>
      <c r="C264" t="s">
        <v>1703</v>
      </c>
      <c r="D264">
        <v>1240</v>
      </c>
      <c r="E264">
        <v>88718</v>
      </c>
      <c r="F264">
        <v>79846200</v>
      </c>
      <c r="G264">
        <v>88718</v>
      </c>
      <c r="H264">
        <f t="shared" si="4"/>
        <v>7984.62</v>
      </c>
    </row>
    <row r="265" spans="2:8" x14ac:dyDescent="0.35">
      <c r="B265">
        <v>263</v>
      </c>
      <c r="C265" t="s">
        <v>1491</v>
      </c>
      <c r="D265">
        <v>1244</v>
      </c>
      <c r="E265">
        <v>92947</v>
      </c>
      <c r="F265">
        <v>83652300</v>
      </c>
      <c r="G265">
        <v>92947</v>
      </c>
      <c r="H265">
        <f t="shared" si="4"/>
        <v>8365.23</v>
      </c>
    </row>
    <row r="266" spans="2:8" x14ac:dyDescent="0.35">
      <c r="B266">
        <v>264</v>
      </c>
      <c r="C266" t="s">
        <v>1492</v>
      </c>
      <c r="D266">
        <v>1245</v>
      </c>
      <c r="E266">
        <v>149393</v>
      </c>
      <c r="F266">
        <v>134453700</v>
      </c>
      <c r="G266">
        <v>149393</v>
      </c>
      <c r="H266">
        <f t="shared" si="4"/>
        <v>13445.369999999999</v>
      </c>
    </row>
    <row r="267" spans="2:8" x14ac:dyDescent="0.35">
      <c r="B267">
        <v>265</v>
      </c>
      <c r="C267" t="s">
        <v>1705</v>
      </c>
      <c r="D267">
        <v>1246</v>
      </c>
      <c r="E267">
        <v>2139</v>
      </c>
      <c r="F267">
        <v>1925100</v>
      </c>
      <c r="G267">
        <v>2139</v>
      </c>
      <c r="H267">
        <f t="shared" si="4"/>
        <v>192.51</v>
      </c>
    </row>
    <row r="268" spans="2:8" x14ac:dyDescent="0.35">
      <c r="B268">
        <v>266</v>
      </c>
      <c r="C268" t="s">
        <v>1706</v>
      </c>
      <c r="D268">
        <v>1247</v>
      </c>
      <c r="E268">
        <v>340542</v>
      </c>
      <c r="F268">
        <v>306487800</v>
      </c>
      <c r="G268">
        <v>340542</v>
      </c>
      <c r="H268">
        <f t="shared" si="4"/>
        <v>30648.78</v>
      </c>
    </row>
    <row r="269" spans="2:8" x14ac:dyDescent="0.35">
      <c r="B269">
        <v>267</v>
      </c>
      <c r="C269" t="s">
        <v>1435</v>
      </c>
      <c r="D269">
        <v>1250</v>
      </c>
      <c r="E269">
        <v>975</v>
      </c>
      <c r="F269">
        <v>877500</v>
      </c>
      <c r="G269">
        <v>975</v>
      </c>
      <c r="H269">
        <f t="shared" si="4"/>
        <v>87.75</v>
      </c>
    </row>
    <row r="270" spans="2:8" x14ac:dyDescent="0.35">
      <c r="B270">
        <v>268</v>
      </c>
      <c r="C270" t="s">
        <v>1709</v>
      </c>
      <c r="D270">
        <v>1251</v>
      </c>
      <c r="E270">
        <v>27856</v>
      </c>
      <c r="F270">
        <v>25070400</v>
      </c>
      <c r="G270">
        <v>27856</v>
      </c>
      <c r="H270">
        <f t="shared" si="4"/>
        <v>2507.04</v>
      </c>
    </row>
    <row r="271" spans="2:8" x14ac:dyDescent="0.35">
      <c r="B271">
        <v>269</v>
      </c>
      <c r="C271" t="s">
        <v>1710</v>
      </c>
      <c r="D271">
        <v>1252</v>
      </c>
      <c r="E271">
        <v>650319</v>
      </c>
      <c r="F271">
        <v>585287100</v>
      </c>
      <c r="G271">
        <v>650319</v>
      </c>
      <c r="H271">
        <f t="shared" si="4"/>
        <v>58528.71</v>
      </c>
    </row>
    <row r="272" spans="2:8" x14ac:dyDescent="0.35">
      <c r="B272">
        <v>270</v>
      </c>
      <c r="C272" t="s">
        <v>1496</v>
      </c>
      <c r="D272">
        <v>1254</v>
      </c>
      <c r="E272">
        <v>63474</v>
      </c>
      <c r="F272">
        <v>57126600</v>
      </c>
      <c r="G272">
        <v>63474</v>
      </c>
      <c r="H272">
        <f t="shared" si="4"/>
        <v>5712.66</v>
      </c>
    </row>
    <row r="273" spans="2:8" x14ac:dyDescent="0.35">
      <c r="B273">
        <v>271</v>
      </c>
      <c r="C273" t="s">
        <v>1711</v>
      </c>
      <c r="D273">
        <v>1257</v>
      </c>
      <c r="E273">
        <v>34</v>
      </c>
      <c r="F273">
        <v>30600</v>
      </c>
      <c r="G273">
        <v>34</v>
      </c>
      <c r="H273">
        <f t="shared" si="4"/>
        <v>3.06</v>
      </c>
    </row>
    <row r="274" spans="2:8" x14ac:dyDescent="0.35">
      <c r="B274">
        <v>272</v>
      </c>
      <c r="C274" t="s">
        <v>1712</v>
      </c>
      <c r="D274">
        <v>1259</v>
      </c>
      <c r="E274">
        <v>3086</v>
      </c>
      <c r="F274">
        <v>2777400</v>
      </c>
      <c r="G274">
        <v>3086</v>
      </c>
      <c r="H274">
        <f t="shared" si="4"/>
        <v>277.74</v>
      </c>
    </row>
    <row r="275" spans="2:8" x14ac:dyDescent="0.35">
      <c r="B275">
        <v>273</v>
      </c>
      <c r="C275" t="s">
        <v>1713</v>
      </c>
      <c r="D275">
        <v>1260</v>
      </c>
      <c r="E275">
        <v>100518</v>
      </c>
      <c r="F275">
        <v>90466200</v>
      </c>
      <c r="G275">
        <v>100518</v>
      </c>
      <c r="H275">
        <f t="shared" si="4"/>
        <v>9046.619999999999</v>
      </c>
    </row>
    <row r="276" spans="2:8" x14ac:dyDescent="0.35">
      <c r="B276">
        <v>274</v>
      </c>
      <c r="C276" t="s">
        <v>1500</v>
      </c>
      <c r="D276">
        <v>1261</v>
      </c>
      <c r="E276">
        <v>13320</v>
      </c>
      <c r="F276">
        <v>11988000</v>
      </c>
      <c r="G276">
        <v>13320</v>
      </c>
      <c r="H276">
        <f t="shared" si="4"/>
        <v>1198.8</v>
      </c>
    </row>
    <row r="277" spans="2:8" x14ac:dyDescent="0.35">
      <c r="B277">
        <v>275</v>
      </c>
      <c r="C277" t="s">
        <v>1501</v>
      </c>
      <c r="D277">
        <v>1262</v>
      </c>
      <c r="E277">
        <v>30363</v>
      </c>
      <c r="F277">
        <v>27326700</v>
      </c>
      <c r="G277">
        <v>30363</v>
      </c>
      <c r="H277">
        <f t="shared" si="4"/>
        <v>2732.67</v>
      </c>
    </row>
    <row r="278" spans="2:8" x14ac:dyDescent="0.35">
      <c r="B278">
        <v>276</v>
      </c>
      <c r="C278" t="s">
        <v>1502</v>
      </c>
      <c r="D278">
        <v>1263</v>
      </c>
      <c r="E278">
        <v>10407</v>
      </c>
      <c r="F278">
        <v>9366300</v>
      </c>
      <c r="G278">
        <v>10407</v>
      </c>
      <c r="H278">
        <f t="shared" si="4"/>
        <v>936.63</v>
      </c>
    </row>
    <row r="279" spans="2:8" x14ac:dyDescent="0.35">
      <c r="B279">
        <v>277</v>
      </c>
      <c r="C279" t="s">
        <v>1503</v>
      </c>
      <c r="D279">
        <v>1264</v>
      </c>
      <c r="E279">
        <v>6639</v>
      </c>
      <c r="F279">
        <v>5975100</v>
      </c>
      <c r="G279">
        <v>6639</v>
      </c>
      <c r="H279">
        <f t="shared" si="4"/>
        <v>597.51</v>
      </c>
    </row>
    <row r="280" spans="2:8" x14ac:dyDescent="0.35">
      <c r="B280">
        <v>278</v>
      </c>
      <c r="C280" t="s">
        <v>1504</v>
      </c>
      <c r="D280">
        <v>1265</v>
      </c>
      <c r="E280">
        <v>158863</v>
      </c>
      <c r="F280">
        <v>142976700</v>
      </c>
      <c r="G280">
        <v>158863</v>
      </c>
      <c r="H280">
        <f t="shared" si="4"/>
        <v>14297.67</v>
      </c>
    </row>
    <row r="281" spans="2:8" x14ac:dyDescent="0.35">
      <c r="B281">
        <v>279</v>
      </c>
      <c r="C281" t="s">
        <v>1714</v>
      </c>
      <c r="D281">
        <v>1267</v>
      </c>
      <c r="E281">
        <v>633696</v>
      </c>
      <c r="F281">
        <v>570326400</v>
      </c>
      <c r="G281">
        <v>633696</v>
      </c>
      <c r="H281">
        <f t="shared" si="4"/>
        <v>57032.639999999999</v>
      </c>
    </row>
    <row r="282" spans="2:8" x14ac:dyDescent="0.35">
      <c r="B282">
        <v>280</v>
      </c>
      <c r="C282" t="s">
        <v>1506</v>
      </c>
      <c r="D282">
        <v>1268</v>
      </c>
      <c r="E282">
        <v>96316</v>
      </c>
      <c r="F282">
        <v>86684400</v>
      </c>
      <c r="G282">
        <v>96316</v>
      </c>
      <c r="H282">
        <f t="shared" si="4"/>
        <v>8668.44</v>
      </c>
    </row>
    <row r="283" spans="2:8" x14ac:dyDescent="0.35">
      <c r="B283">
        <v>281</v>
      </c>
      <c r="C283" t="s">
        <v>1715</v>
      </c>
      <c r="D283">
        <v>1269</v>
      </c>
      <c r="E283">
        <v>954927</v>
      </c>
      <c r="F283">
        <v>859434300</v>
      </c>
      <c r="G283">
        <v>954927</v>
      </c>
      <c r="H283">
        <f t="shared" si="4"/>
        <v>85943.43</v>
      </c>
    </row>
    <row r="284" spans="2:8" x14ac:dyDescent="0.35">
      <c r="B284">
        <v>282</v>
      </c>
      <c r="C284" t="s">
        <v>273</v>
      </c>
      <c r="D284">
        <v>1270</v>
      </c>
      <c r="E284">
        <v>718402</v>
      </c>
      <c r="F284">
        <v>646561800</v>
      </c>
      <c r="G284">
        <v>718402</v>
      </c>
      <c r="H284">
        <f t="shared" si="4"/>
        <v>64656.18</v>
      </c>
    </row>
    <row r="285" spans="2:8" x14ac:dyDescent="0.35">
      <c r="B285">
        <v>283</v>
      </c>
      <c r="C285" t="s">
        <v>1716</v>
      </c>
      <c r="D285">
        <v>1271</v>
      </c>
      <c r="E285">
        <v>399238</v>
      </c>
      <c r="F285">
        <v>359314200</v>
      </c>
      <c r="G285">
        <v>399238</v>
      </c>
      <c r="H285">
        <f t="shared" si="4"/>
        <v>35931.42</v>
      </c>
    </row>
    <row r="286" spans="2:8" x14ac:dyDescent="0.35">
      <c r="B286">
        <v>284</v>
      </c>
      <c r="C286" t="s">
        <v>1508</v>
      </c>
      <c r="D286">
        <v>1272</v>
      </c>
      <c r="E286">
        <v>49842</v>
      </c>
      <c r="F286">
        <v>44857800</v>
      </c>
      <c r="G286">
        <v>49842</v>
      </c>
      <c r="H286">
        <f t="shared" si="4"/>
        <v>4485.78</v>
      </c>
    </row>
    <row r="287" spans="2:8" x14ac:dyDescent="0.35">
      <c r="B287">
        <v>285</v>
      </c>
      <c r="C287" t="s">
        <v>1717</v>
      </c>
      <c r="D287">
        <v>1273</v>
      </c>
      <c r="E287">
        <v>13082</v>
      </c>
      <c r="F287">
        <v>11773800</v>
      </c>
      <c r="G287">
        <v>13082</v>
      </c>
      <c r="H287">
        <f t="shared" si="4"/>
        <v>1177.3799999999999</v>
      </c>
    </row>
    <row r="288" spans="2:8" x14ac:dyDescent="0.35">
      <c r="B288">
        <v>286</v>
      </c>
      <c r="C288" t="s">
        <v>426</v>
      </c>
      <c r="D288">
        <v>1274</v>
      </c>
      <c r="E288">
        <v>50333</v>
      </c>
      <c r="F288">
        <v>45299700</v>
      </c>
      <c r="G288">
        <v>50333</v>
      </c>
      <c r="H288">
        <f t="shared" si="4"/>
        <v>4529.97</v>
      </c>
    </row>
    <row r="289" spans="2:8" x14ac:dyDescent="0.35">
      <c r="B289">
        <v>287</v>
      </c>
      <c r="C289" t="s">
        <v>1718</v>
      </c>
      <c r="D289">
        <v>1277</v>
      </c>
      <c r="E289">
        <v>18909</v>
      </c>
      <c r="F289">
        <v>17018100</v>
      </c>
      <c r="G289">
        <v>18909</v>
      </c>
      <c r="H289">
        <f t="shared" si="4"/>
        <v>1701.81</v>
      </c>
    </row>
    <row r="290" spans="2:8" x14ac:dyDescent="0.35">
      <c r="B290">
        <v>288</v>
      </c>
      <c r="C290" t="s">
        <v>1719</v>
      </c>
      <c r="D290">
        <v>1278</v>
      </c>
      <c r="E290">
        <v>86611</v>
      </c>
      <c r="F290">
        <v>77949900</v>
      </c>
      <c r="G290">
        <v>86611</v>
      </c>
      <c r="H290">
        <f t="shared" si="4"/>
        <v>7794.99</v>
      </c>
    </row>
    <row r="291" spans="2:8" x14ac:dyDescent="0.35">
      <c r="B291">
        <v>289</v>
      </c>
      <c r="C291" t="s">
        <v>1720</v>
      </c>
      <c r="D291">
        <v>1279</v>
      </c>
      <c r="E291">
        <v>980237</v>
      </c>
      <c r="F291">
        <v>882213300</v>
      </c>
      <c r="G291">
        <v>980237</v>
      </c>
      <c r="H291">
        <f t="shared" si="4"/>
        <v>88221.33</v>
      </c>
    </row>
    <row r="292" spans="2:8" x14ac:dyDescent="0.35">
      <c r="B292">
        <v>290</v>
      </c>
      <c r="C292" t="s">
        <v>1511</v>
      </c>
      <c r="D292">
        <v>1280</v>
      </c>
      <c r="E292">
        <v>128791</v>
      </c>
      <c r="F292">
        <v>115911900</v>
      </c>
      <c r="G292">
        <v>128791</v>
      </c>
      <c r="H292">
        <f t="shared" si="4"/>
        <v>11591.189999999999</v>
      </c>
    </row>
    <row r="293" spans="2:8" x14ac:dyDescent="0.35">
      <c r="B293">
        <v>291</v>
      </c>
      <c r="C293" t="s">
        <v>1413</v>
      </c>
      <c r="D293">
        <v>1281</v>
      </c>
      <c r="E293">
        <v>34580</v>
      </c>
      <c r="F293">
        <v>31122000</v>
      </c>
      <c r="G293">
        <v>34580</v>
      </c>
      <c r="H293">
        <f t="shared" si="4"/>
        <v>3112.2</v>
      </c>
    </row>
    <row r="294" spans="2:8" x14ac:dyDescent="0.35">
      <c r="B294">
        <v>292</v>
      </c>
      <c r="C294" t="s">
        <v>1512</v>
      </c>
      <c r="D294">
        <v>1282</v>
      </c>
      <c r="E294">
        <v>9227091</v>
      </c>
      <c r="F294">
        <v>8304381900</v>
      </c>
      <c r="G294">
        <v>9227091</v>
      </c>
      <c r="H294">
        <f t="shared" si="4"/>
        <v>830438.19</v>
      </c>
    </row>
    <row r="295" spans="2:8" x14ac:dyDescent="0.35">
      <c r="B295">
        <v>293</v>
      </c>
      <c r="C295" t="s">
        <v>1721</v>
      </c>
      <c r="D295">
        <v>1283</v>
      </c>
      <c r="E295">
        <v>23770</v>
      </c>
      <c r="F295">
        <v>21393000</v>
      </c>
      <c r="G295">
        <v>23770</v>
      </c>
      <c r="H295">
        <f t="shared" si="4"/>
        <v>2139.2999999999997</v>
      </c>
    </row>
    <row r="296" spans="2:8" x14ac:dyDescent="0.35">
      <c r="B296">
        <v>294</v>
      </c>
      <c r="C296" t="s">
        <v>1515</v>
      </c>
      <c r="D296">
        <v>1284</v>
      </c>
      <c r="E296">
        <v>20484</v>
      </c>
      <c r="F296">
        <v>18435600</v>
      </c>
      <c r="G296">
        <v>20484</v>
      </c>
      <c r="H296">
        <f t="shared" si="4"/>
        <v>1843.56</v>
      </c>
    </row>
    <row r="297" spans="2:8" x14ac:dyDescent="0.35">
      <c r="B297">
        <v>295</v>
      </c>
      <c r="C297" t="s">
        <v>1722</v>
      </c>
      <c r="D297">
        <v>1285</v>
      </c>
      <c r="E297">
        <v>21967</v>
      </c>
      <c r="F297">
        <v>19770300</v>
      </c>
      <c r="G297">
        <v>21967</v>
      </c>
      <c r="H297">
        <f t="shared" si="4"/>
        <v>1977.03</v>
      </c>
    </row>
    <row r="298" spans="2:8" x14ac:dyDescent="0.35">
      <c r="B298">
        <v>296</v>
      </c>
      <c r="C298" t="s">
        <v>1723</v>
      </c>
      <c r="D298">
        <v>1286</v>
      </c>
      <c r="E298">
        <v>13985</v>
      </c>
      <c r="F298">
        <v>12586500</v>
      </c>
      <c r="G298">
        <v>13985</v>
      </c>
      <c r="H298">
        <f t="shared" si="4"/>
        <v>1258.6499999999999</v>
      </c>
    </row>
    <row r="299" spans="2:8" x14ac:dyDescent="0.35">
      <c r="B299">
        <v>297</v>
      </c>
      <c r="C299" t="s">
        <v>1517</v>
      </c>
      <c r="D299">
        <v>1288</v>
      </c>
      <c r="E299">
        <v>6031</v>
      </c>
      <c r="F299">
        <v>5427900</v>
      </c>
      <c r="G299">
        <v>6031</v>
      </c>
      <c r="H299">
        <f t="shared" si="4"/>
        <v>542.79</v>
      </c>
    </row>
    <row r="300" spans="2:8" x14ac:dyDescent="0.35">
      <c r="B300">
        <v>298</v>
      </c>
      <c r="C300" t="s">
        <v>1724</v>
      </c>
      <c r="D300">
        <v>1289</v>
      </c>
      <c r="E300">
        <v>10128</v>
      </c>
      <c r="F300">
        <v>9115200</v>
      </c>
      <c r="G300">
        <v>10128</v>
      </c>
      <c r="H300">
        <f t="shared" si="4"/>
        <v>911.52</v>
      </c>
    </row>
    <row r="301" spans="2:8" x14ac:dyDescent="0.35">
      <c r="B301">
        <v>299</v>
      </c>
      <c r="C301" t="s">
        <v>1725</v>
      </c>
      <c r="D301">
        <v>1290</v>
      </c>
      <c r="E301">
        <v>5955327</v>
      </c>
      <c r="F301">
        <v>5359794300</v>
      </c>
      <c r="G301">
        <v>5955327</v>
      </c>
      <c r="H301">
        <f t="shared" si="4"/>
        <v>535979.42999999993</v>
      </c>
    </row>
    <row r="302" spans="2:8" x14ac:dyDescent="0.35">
      <c r="B302">
        <v>300</v>
      </c>
      <c r="C302" t="s">
        <v>1518</v>
      </c>
      <c r="D302">
        <v>1291</v>
      </c>
      <c r="E302">
        <v>49274</v>
      </c>
      <c r="F302">
        <v>44346600</v>
      </c>
      <c r="G302">
        <v>49274</v>
      </c>
      <c r="H302">
        <f t="shared" si="4"/>
        <v>4434.66</v>
      </c>
    </row>
    <row r="303" spans="2:8" x14ac:dyDescent="0.35">
      <c r="B303">
        <v>301</v>
      </c>
      <c r="C303" t="s">
        <v>1726</v>
      </c>
      <c r="D303">
        <v>1292</v>
      </c>
      <c r="E303">
        <v>74619</v>
      </c>
      <c r="F303">
        <v>67157100</v>
      </c>
      <c r="G303">
        <v>74619</v>
      </c>
      <c r="H303">
        <f t="shared" si="4"/>
        <v>6715.71</v>
      </c>
    </row>
    <row r="304" spans="2:8" x14ac:dyDescent="0.35">
      <c r="B304">
        <v>302</v>
      </c>
      <c r="C304" t="s">
        <v>1519</v>
      </c>
      <c r="D304">
        <v>1293</v>
      </c>
      <c r="E304">
        <v>121122</v>
      </c>
      <c r="F304">
        <v>109009800</v>
      </c>
      <c r="G304">
        <v>121122</v>
      </c>
      <c r="H304">
        <f t="shared" si="4"/>
        <v>10900.98</v>
      </c>
    </row>
    <row r="305" spans="2:8" x14ac:dyDescent="0.35">
      <c r="B305">
        <v>303</v>
      </c>
      <c r="C305" t="s">
        <v>1520</v>
      </c>
      <c r="D305">
        <v>1294</v>
      </c>
      <c r="E305">
        <v>49965</v>
      </c>
      <c r="F305">
        <v>44968500</v>
      </c>
      <c r="G305">
        <v>49965</v>
      </c>
      <c r="H305">
        <f t="shared" si="4"/>
        <v>4496.8499999999995</v>
      </c>
    </row>
    <row r="306" spans="2:8" x14ac:dyDescent="0.35">
      <c r="B306">
        <v>304</v>
      </c>
      <c r="C306" t="s">
        <v>1521</v>
      </c>
      <c r="D306">
        <v>1295</v>
      </c>
      <c r="E306">
        <v>73062</v>
      </c>
      <c r="F306">
        <v>65755800</v>
      </c>
      <c r="G306">
        <v>73062</v>
      </c>
      <c r="H306">
        <f t="shared" si="4"/>
        <v>6575.58</v>
      </c>
    </row>
    <row r="307" spans="2:8" x14ac:dyDescent="0.35">
      <c r="B307">
        <v>305</v>
      </c>
      <c r="C307" t="s">
        <v>1522</v>
      </c>
      <c r="D307">
        <v>1296</v>
      </c>
      <c r="E307">
        <v>179427</v>
      </c>
      <c r="F307">
        <v>161484300</v>
      </c>
      <c r="G307">
        <v>179427</v>
      </c>
      <c r="H307">
        <f t="shared" si="4"/>
        <v>16148.43</v>
      </c>
    </row>
    <row r="308" spans="2:8" x14ac:dyDescent="0.35">
      <c r="B308">
        <v>306</v>
      </c>
      <c r="C308" t="s">
        <v>1727</v>
      </c>
      <c r="D308">
        <v>1298</v>
      </c>
      <c r="E308">
        <v>44924</v>
      </c>
      <c r="F308">
        <v>40431600</v>
      </c>
      <c r="G308">
        <v>44924</v>
      </c>
      <c r="H308">
        <f t="shared" si="4"/>
        <v>4043.16</v>
      </c>
    </row>
    <row r="309" spans="2:8" x14ac:dyDescent="0.35">
      <c r="B309">
        <v>307</v>
      </c>
      <c r="C309" t="s">
        <v>1524</v>
      </c>
      <c r="D309">
        <v>1299</v>
      </c>
      <c r="E309">
        <v>289</v>
      </c>
      <c r="F309">
        <v>260100</v>
      </c>
      <c r="G309">
        <v>289</v>
      </c>
      <c r="H309">
        <f t="shared" si="4"/>
        <v>26.009999999999998</v>
      </c>
    </row>
    <row r="310" spans="2:8" x14ac:dyDescent="0.35">
      <c r="B310">
        <v>308</v>
      </c>
      <c r="C310" t="s">
        <v>1728</v>
      </c>
      <c r="D310">
        <v>1300</v>
      </c>
      <c r="E310">
        <v>4462010</v>
      </c>
      <c r="F310">
        <v>4015809000</v>
      </c>
      <c r="G310">
        <v>4462010</v>
      </c>
      <c r="H310">
        <f t="shared" si="4"/>
        <v>401580.89999999997</v>
      </c>
    </row>
    <row r="311" spans="2:8" x14ac:dyDescent="0.35">
      <c r="B311">
        <v>309</v>
      </c>
      <c r="C311" t="s">
        <v>1525</v>
      </c>
      <c r="D311">
        <v>1301</v>
      </c>
      <c r="E311">
        <v>202065</v>
      </c>
      <c r="F311">
        <v>181858500</v>
      </c>
      <c r="G311">
        <v>202065</v>
      </c>
      <c r="H311">
        <f t="shared" si="4"/>
        <v>18185.849999999999</v>
      </c>
    </row>
    <row r="312" spans="2:8" x14ac:dyDescent="0.35">
      <c r="B312">
        <v>310</v>
      </c>
      <c r="C312" t="s">
        <v>1526</v>
      </c>
      <c r="D312">
        <v>1302</v>
      </c>
      <c r="E312">
        <v>34897</v>
      </c>
      <c r="F312">
        <v>31407300</v>
      </c>
      <c r="G312">
        <v>34897</v>
      </c>
      <c r="H312">
        <f t="shared" si="4"/>
        <v>3140.73</v>
      </c>
    </row>
    <row r="313" spans="2:8" x14ac:dyDescent="0.35">
      <c r="B313">
        <v>311</v>
      </c>
      <c r="C313" t="s">
        <v>430</v>
      </c>
      <c r="D313">
        <v>1303</v>
      </c>
      <c r="E313">
        <v>278</v>
      </c>
      <c r="F313">
        <v>250200</v>
      </c>
      <c r="G313">
        <v>278</v>
      </c>
      <c r="H313">
        <f t="shared" si="4"/>
        <v>25.02</v>
      </c>
    </row>
    <row r="314" spans="2:8" x14ac:dyDescent="0.35">
      <c r="B314">
        <v>312</v>
      </c>
      <c r="C314" t="s">
        <v>1729</v>
      </c>
      <c r="D314">
        <v>1304</v>
      </c>
      <c r="E314">
        <v>4375270</v>
      </c>
      <c r="F314">
        <v>3937743000</v>
      </c>
      <c r="G314">
        <v>4375270</v>
      </c>
      <c r="H314">
        <f t="shared" si="4"/>
        <v>393774.3</v>
      </c>
    </row>
    <row r="315" spans="2:8" x14ac:dyDescent="0.35">
      <c r="B315">
        <v>313</v>
      </c>
      <c r="C315" t="s">
        <v>1730</v>
      </c>
      <c r="D315">
        <v>1305</v>
      </c>
      <c r="E315">
        <v>2655513</v>
      </c>
      <c r="F315">
        <v>2389961700</v>
      </c>
      <c r="G315">
        <v>2655513</v>
      </c>
      <c r="H315">
        <f t="shared" si="4"/>
        <v>238996.16999999998</v>
      </c>
    </row>
    <row r="316" spans="2:8" x14ac:dyDescent="0.35">
      <c r="B316">
        <v>314</v>
      </c>
      <c r="C316" t="s">
        <v>1532</v>
      </c>
      <c r="D316">
        <v>1307</v>
      </c>
      <c r="E316">
        <v>1020656</v>
      </c>
      <c r="F316">
        <v>918590400</v>
      </c>
      <c r="G316">
        <v>1020656</v>
      </c>
      <c r="H316">
        <f t="shared" si="4"/>
        <v>91859.04</v>
      </c>
    </row>
    <row r="317" spans="2:8" x14ac:dyDescent="0.35">
      <c r="B317">
        <v>315</v>
      </c>
      <c r="C317" t="s">
        <v>1707</v>
      </c>
      <c r="D317">
        <v>1308</v>
      </c>
      <c r="E317">
        <v>1960285</v>
      </c>
      <c r="F317">
        <v>1764256500</v>
      </c>
      <c r="G317">
        <v>1960285</v>
      </c>
      <c r="H317">
        <f t="shared" si="4"/>
        <v>176425.65</v>
      </c>
    </row>
    <row r="318" spans="2:8" x14ac:dyDescent="0.35">
      <c r="B318">
        <v>316</v>
      </c>
      <c r="C318" t="s">
        <v>1535</v>
      </c>
      <c r="D318">
        <v>1309</v>
      </c>
      <c r="E318">
        <v>600198</v>
      </c>
      <c r="F318">
        <v>540178200</v>
      </c>
      <c r="G318">
        <v>600198</v>
      </c>
      <c r="H318">
        <f t="shared" si="4"/>
        <v>54017.82</v>
      </c>
    </row>
    <row r="319" spans="2:8" x14ac:dyDescent="0.35">
      <c r="B319">
        <v>317</v>
      </c>
      <c r="C319" t="s">
        <v>1536</v>
      </c>
      <c r="D319">
        <v>1310</v>
      </c>
      <c r="E319">
        <v>497117</v>
      </c>
      <c r="F319">
        <v>447405300</v>
      </c>
      <c r="G319">
        <v>497117</v>
      </c>
      <c r="H319">
        <f t="shared" si="4"/>
        <v>44740.53</v>
      </c>
    </row>
    <row r="320" spans="2:8" x14ac:dyDescent="0.35">
      <c r="B320">
        <v>318</v>
      </c>
      <c r="C320" t="s">
        <v>1731</v>
      </c>
      <c r="D320">
        <v>1311</v>
      </c>
      <c r="E320">
        <v>693262</v>
      </c>
      <c r="F320">
        <v>623935800</v>
      </c>
      <c r="G320">
        <v>693262</v>
      </c>
      <c r="H320">
        <f t="shared" si="4"/>
        <v>62393.579999999994</v>
      </c>
    </row>
    <row r="321" spans="2:8" x14ac:dyDescent="0.35">
      <c r="B321">
        <v>319</v>
      </c>
      <c r="C321" t="s">
        <v>1539</v>
      </c>
      <c r="D321">
        <v>1312</v>
      </c>
      <c r="E321">
        <v>1641397</v>
      </c>
      <c r="F321">
        <v>1477257300</v>
      </c>
      <c r="G321">
        <v>1641397</v>
      </c>
      <c r="H321">
        <f t="shared" si="4"/>
        <v>147725.72999999998</v>
      </c>
    </row>
    <row r="322" spans="2:8" x14ac:dyDescent="0.35">
      <c r="B322">
        <v>320</v>
      </c>
      <c r="C322" t="s">
        <v>1732</v>
      </c>
      <c r="D322">
        <v>1313</v>
      </c>
      <c r="E322">
        <v>5866543</v>
      </c>
      <c r="F322">
        <v>5279888700</v>
      </c>
      <c r="G322">
        <v>5866543</v>
      </c>
      <c r="H322">
        <f t="shared" si="4"/>
        <v>527988.87</v>
      </c>
    </row>
    <row r="323" spans="2:8" x14ac:dyDescent="0.35">
      <c r="B323">
        <v>321</v>
      </c>
      <c r="C323" t="s">
        <v>448</v>
      </c>
      <c r="D323">
        <v>1314</v>
      </c>
      <c r="E323">
        <v>71877</v>
      </c>
      <c r="F323">
        <v>64689300</v>
      </c>
      <c r="G323">
        <v>71877</v>
      </c>
      <c r="H323">
        <f t="shared" si="4"/>
        <v>6468.9299999999994</v>
      </c>
    </row>
    <row r="324" spans="2:8" x14ac:dyDescent="0.35">
      <c r="B324">
        <v>322</v>
      </c>
      <c r="C324" t="s">
        <v>1733</v>
      </c>
      <c r="D324">
        <v>1315</v>
      </c>
      <c r="E324">
        <v>4702438</v>
      </c>
      <c r="F324">
        <v>4232194200</v>
      </c>
      <c r="G324">
        <v>4702438</v>
      </c>
      <c r="H324">
        <f t="shared" ref="H324:H363" si="5">+G324*0.09</f>
        <v>423219.42</v>
      </c>
    </row>
    <row r="325" spans="2:8" x14ac:dyDescent="0.35">
      <c r="B325">
        <v>323</v>
      </c>
      <c r="C325" t="s">
        <v>1544</v>
      </c>
      <c r="D325">
        <v>1316</v>
      </c>
      <c r="E325">
        <v>12088089</v>
      </c>
      <c r="F325">
        <v>10879280100</v>
      </c>
      <c r="G325">
        <v>12088089</v>
      </c>
      <c r="H325">
        <f t="shared" si="5"/>
        <v>1087928.01</v>
      </c>
    </row>
    <row r="326" spans="2:8" x14ac:dyDescent="0.35">
      <c r="B326">
        <v>324</v>
      </c>
      <c r="C326" t="s">
        <v>1545</v>
      </c>
      <c r="D326">
        <v>1317</v>
      </c>
      <c r="E326">
        <v>421997</v>
      </c>
      <c r="F326">
        <v>379797300</v>
      </c>
      <c r="G326">
        <v>421997</v>
      </c>
      <c r="H326">
        <f t="shared" si="5"/>
        <v>37979.729999999996</v>
      </c>
    </row>
    <row r="327" spans="2:8" x14ac:dyDescent="0.35">
      <c r="B327">
        <v>325</v>
      </c>
      <c r="C327" t="s">
        <v>1513</v>
      </c>
      <c r="D327">
        <v>1318</v>
      </c>
      <c r="E327">
        <v>2840797</v>
      </c>
      <c r="F327">
        <v>2556717300</v>
      </c>
      <c r="G327">
        <v>2840797</v>
      </c>
      <c r="H327">
        <f t="shared" si="5"/>
        <v>255671.72999999998</v>
      </c>
    </row>
    <row r="328" spans="2:8" x14ac:dyDescent="0.35">
      <c r="B328">
        <v>326</v>
      </c>
      <c r="C328" t="s">
        <v>1734</v>
      </c>
      <c r="D328">
        <v>1319</v>
      </c>
      <c r="E328">
        <v>4962120</v>
      </c>
      <c r="F328">
        <v>4465908000</v>
      </c>
      <c r="G328">
        <v>4962120</v>
      </c>
      <c r="H328">
        <f t="shared" si="5"/>
        <v>446590.8</v>
      </c>
    </row>
    <row r="329" spans="2:8" x14ac:dyDescent="0.35">
      <c r="B329">
        <v>327</v>
      </c>
      <c r="C329" t="s">
        <v>1554</v>
      </c>
      <c r="D329">
        <v>1320</v>
      </c>
      <c r="E329">
        <v>311424</v>
      </c>
      <c r="F329">
        <v>280281600</v>
      </c>
      <c r="G329">
        <v>311424</v>
      </c>
      <c r="H329">
        <f t="shared" si="5"/>
        <v>28028.16</v>
      </c>
    </row>
    <row r="330" spans="2:8" x14ac:dyDescent="0.35">
      <c r="B330">
        <v>328</v>
      </c>
      <c r="C330" t="s">
        <v>1560</v>
      </c>
      <c r="D330">
        <v>1321</v>
      </c>
      <c r="E330">
        <v>4307</v>
      </c>
      <c r="F330">
        <v>3876300</v>
      </c>
      <c r="G330">
        <v>4307</v>
      </c>
      <c r="H330">
        <f t="shared" si="5"/>
        <v>387.63</v>
      </c>
    </row>
    <row r="331" spans="2:8" x14ac:dyDescent="0.35">
      <c r="B331">
        <v>329</v>
      </c>
      <c r="C331" t="s">
        <v>1735</v>
      </c>
      <c r="D331">
        <v>1322</v>
      </c>
      <c r="E331">
        <v>1082257</v>
      </c>
      <c r="F331">
        <v>974031300</v>
      </c>
      <c r="G331">
        <v>1082257</v>
      </c>
      <c r="H331">
        <f t="shared" si="5"/>
        <v>97403.12999999999</v>
      </c>
    </row>
    <row r="332" spans="2:8" x14ac:dyDescent="0.35">
      <c r="B332">
        <v>330</v>
      </c>
      <c r="C332" t="s">
        <v>1565</v>
      </c>
      <c r="D332">
        <v>1323</v>
      </c>
      <c r="E332">
        <v>1103980</v>
      </c>
      <c r="F332">
        <v>993582000</v>
      </c>
      <c r="G332">
        <v>1103980</v>
      </c>
      <c r="H332">
        <f t="shared" si="5"/>
        <v>99358.2</v>
      </c>
    </row>
    <row r="333" spans="2:8" x14ac:dyDescent="0.35">
      <c r="B333">
        <v>331</v>
      </c>
      <c r="C333" t="s">
        <v>1566</v>
      </c>
      <c r="D333">
        <v>1324</v>
      </c>
      <c r="E333">
        <v>631246</v>
      </c>
      <c r="F333">
        <v>568121400</v>
      </c>
      <c r="G333">
        <v>631246</v>
      </c>
      <c r="H333">
        <f t="shared" si="5"/>
        <v>56812.14</v>
      </c>
    </row>
    <row r="334" spans="2:8" x14ac:dyDescent="0.35">
      <c r="B334">
        <v>332</v>
      </c>
      <c r="C334" t="s">
        <v>1574</v>
      </c>
      <c r="D334">
        <v>1325</v>
      </c>
      <c r="E334">
        <v>4338129</v>
      </c>
      <c r="F334">
        <v>3904316100</v>
      </c>
      <c r="G334">
        <v>4338129</v>
      </c>
      <c r="H334">
        <f t="shared" si="5"/>
        <v>390431.61</v>
      </c>
    </row>
    <row r="335" spans="2:8" x14ac:dyDescent="0.35">
      <c r="B335">
        <v>333</v>
      </c>
      <c r="C335" t="s">
        <v>1736</v>
      </c>
      <c r="D335">
        <v>1326</v>
      </c>
      <c r="E335">
        <v>2625487</v>
      </c>
      <c r="F335">
        <v>2362938300</v>
      </c>
      <c r="G335">
        <v>2625487</v>
      </c>
      <c r="H335">
        <f t="shared" si="5"/>
        <v>236293.83</v>
      </c>
    </row>
    <row r="336" spans="2:8" x14ac:dyDescent="0.35">
      <c r="B336">
        <v>334</v>
      </c>
      <c r="C336" t="s">
        <v>1557</v>
      </c>
      <c r="D336">
        <v>1327</v>
      </c>
      <c r="E336">
        <v>34758</v>
      </c>
      <c r="F336">
        <v>31282200</v>
      </c>
      <c r="G336">
        <v>34758</v>
      </c>
      <c r="H336">
        <f t="shared" si="5"/>
        <v>3128.22</v>
      </c>
    </row>
    <row r="337" spans="2:8" x14ac:dyDescent="0.35">
      <c r="B337">
        <v>335</v>
      </c>
      <c r="C337" t="s">
        <v>1737</v>
      </c>
      <c r="D337">
        <v>1328</v>
      </c>
      <c r="E337">
        <v>3751302</v>
      </c>
      <c r="F337">
        <v>3376171800</v>
      </c>
      <c r="G337">
        <v>3751302</v>
      </c>
      <c r="H337">
        <f t="shared" si="5"/>
        <v>337617.18</v>
      </c>
    </row>
    <row r="338" spans="2:8" x14ac:dyDescent="0.35">
      <c r="B338">
        <v>336</v>
      </c>
      <c r="C338" t="s">
        <v>1738</v>
      </c>
      <c r="D338">
        <v>1329</v>
      </c>
      <c r="E338">
        <v>3537140</v>
      </c>
      <c r="F338">
        <v>3183426000</v>
      </c>
      <c r="G338">
        <v>3537140</v>
      </c>
      <c r="H338">
        <f t="shared" si="5"/>
        <v>318342.59999999998</v>
      </c>
    </row>
    <row r="339" spans="2:8" x14ac:dyDescent="0.35">
      <c r="B339">
        <v>337</v>
      </c>
      <c r="C339" t="s">
        <v>1584</v>
      </c>
      <c r="D339">
        <v>1330</v>
      </c>
      <c r="E339">
        <v>15225794</v>
      </c>
      <c r="F339">
        <v>13703214600</v>
      </c>
      <c r="G339">
        <v>15225794</v>
      </c>
      <c r="H339">
        <f t="shared" si="5"/>
        <v>1370321.46</v>
      </c>
    </row>
    <row r="340" spans="2:8" x14ac:dyDescent="0.35">
      <c r="B340">
        <v>338</v>
      </c>
      <c r="C340" t="s">
        <v>1739</v>
      </c>
      <c r="D340">
        <v>1331</v>
      </c>
      <c r="E340">
        <v>13864852</v>
      </c>
      <c r="F340">
        <v>12478366800</v>
      </c>
      <c r="G340">
        <v>13864852</v>
      </c>
      <c r="H340">
        <f t="shared" si="5"/>
        <v>1247836.68</v>
      </c>
    </row>
    <row r="341" spans="2:8" x14ac:dyDescent="0.35">
      <c r="B341">
        <v>339</v>
      </c>
      <c r="C341" t="s">
        <v>1740</v>
      </c>
      <c r="D341">
        <v>1332</v>
      </c>
      <c r="E341">
        <v>6447583</v>
      </c>
      <c r="F341">
        <v>5802824700</v>
      </c>
      <c r="G341">
        <v>6447583</v>
      </c>
      <c r="H341">
        <f t="shared" si="5"/>
        <v>580282.47</v>
      </c>
    </row>
    <row r="342" spans="2:8" x14ac:dyDescent="0.35">
      <c r="B342">
        <v>340</v>
      </c>
      <c r="C342" t="s">
        <v>1741</v>
      </c>
      <c r="D342">
        <v>1333</v>
      </c>
      <c r="E342">
        <v>4111558</v>
      </c>
      <c r="F342">
        <v>3700402200</v>
      </c>
      <c r="G342">
        <v>4111558</v>
      </c>
      <c r="H342">
        <f t="shared" si="5"/>
        <v>370040.22</v>
      </c>
    </row>
    <row r="343" spans="2:8" x14ac:dyDescent="0.35">
      <c r="B343">
        <v>341</v>
      </c>
      <c r="C343" t="s">
        <v>1742</v>
      </c>
      <c r="D343">
        <v>1334</v>
      </c>
      <c r="E343">
        <v>207103</v>
      </c>
      <c r="F343">
        <v>186392700</v>
      </c>
      <c r="G343">
        <v>207103</v>
      </c>
      <c r="H343">
        <f t="shared" si="5"/>
        <v>18639.27</v>
      </c>
    </row>
    <row r="344" spans="2:8" x14ac:dyDescent="0.35">
      <c r="B344">
        <v>342</v>
      </c>
      <c r="C344" t="s">
        <v>1592</v>
      </c>
      <c r="D344">
        <v>1335</v>
      </c>
      <c r="E344">
        <v>24322</v>
      </c>
      <c r="F344">
        <v>21889800</v>
      </c>
      <c r="G344">
        <v>24322</v>
      </c>
      <c r="H344">
        <f t="shared" si="5"/>
        <v>2188.98</v>
      </c>
    </row>
    <row r="345" spans="2:8" x14ac:dyDescent="0.35">
      <c r="B345">
        <v>343</v>
      </c>
      <c r="C345" t="s">
        <v>1743</v>
      </c>
      <c r="D345">
        <v>1336</v>
      </c>
      <c r="E345">
        <v>15613314</v>
      </c>
      <c r="F345">
        <v>14051982600</v>
      </c>
      <c r="G345">
        <v>15613314</v>
      </c>
      <c r="H345">
        <f t="shared" si="5"/>
        <v>1405198.26</v>
      </c>
    </row>
    <row r="346" spans="2:8" x14ac:dyDescent="0.35">
      <c r="B346">
        <v>344</v>
      </c>
      <c r="C346" t="s">
        <v>1744</v>
      </c>
      <c r="D346">
        <v>1337</v>
      </c>
      <c r="E346">
        <v>3319986</v>
      </c>
      <c r="F346">
        <v>2987987400</v>
      </c>
      <c r="G346">
        <v>3319986</v>
      </c>
      <c r="H346">
        <f t="shared" si="5"/>
        <v>298798.74</v>
      </c>
    </row>
    <row r="347" spans="2:8" x14ac:dyDescent="0.35">
      <c r="B347">
        <v>345</v>
      </c>
      <c r="C347" t="s">
        <v>1600</v>
      </c>
      <c r="D347">
        <v>1338</v>
      </c>
      <c r="E347">
        <v>5941555</v>
      </c>
      <c r="F347">
        <v>5347399500</v>
      </c>
      <c r="G347">
        <v>5941555</v>
      </c>
      <c r="H347">
        <f t="shared" si="5"/>
        <v>534739.94999999995</v>
      </c>
    </row>
    <row r="348" spans="2:8" x14ac:dyDescent="0.35">
      <c r="B348">
        <v>346</v>
      </c>
      <c r="C348" t="s">
        <v>1745</v>
      </c>
      <c r="D348">
        <v>1339</v>
      </c>
      <c r="E348">
        <v>1407947</v>
      </c>
      <c r="F348">
        <v>1267152300</v>
      </c>
      <c r="G348">
        <v>1407947</v>
      </c>
      <c r="H348">
        <f t="shared" si="5"/>
        <v>126715.23</v>
      </c>
    </row>
    <row r="349" spans="2:8" x14ac:dyDescent="0.35">
      <c r="B349">
        <v>347</v>
      </c>
      <c r="C349" t="s">
        <v>1602</v>
      </c>
      <c r="D349">
        <v>1340</v>
      </c>
      <c r="E349">
        <v>6760031</v>
      </c>
      <c r="F349">
        <v>6084027900</v>
      </c>
      <c r="G349">
        <v>6760031</v>
      </c>
      <c r="H349">
        <f t="shared" si="5"/>
        <v>608402.78999999992</v>
      </c>
    </row>
    <row r="350" spans="2:8" x14ac:dyDescent="0.35">
      <c r="B350">
        <v>348</v>
      </c>
      <c r="C350" t="s">
        <v>1746</v>
      </c>
      <c r="D350">
        <v>1341</v>
      </c>
      <c r="E350">
        <v>8778678</v>
      </c>
      <c r="F350">
        <v>7900810200</v>
      </c>
      <c r="G350">
        <v>8778678</v>
      </c>
      <c r="H350">
        <f t="shared" si="5"/>
        <v>790081.02</v>
      </c>
    </row>
    <row r="351" spans="2:8" x14ac:dyDescent="0.35">
      <c r="B351">
        <v>349</v>
      </c>
      <c r="C351" t="s">
        <v>1603</v>
      </c>
      <c r="D351">
        <v>1342</v>
      </c>
      <c r="E351">
        <v>8407355</v>
      </c>
      <c r="F351">
        <v>7566619500</v>
      </c>
      <c r="G351">
        <v>8407355</v>
      </c>
      <c r="H351">
        <f t="shared" si="5"/>
        <v>756661.95</v>
      </c>
    </row>
    <row r="352" spans="2:8" x14ac:dyDescent="0.35">
      <c r="B352">
        <v>350</v>
      </c>
      <c r="C352" t="s">
        <v>1747</v>
      </c>
      <c r="D352">
        <v>1343</v>
      </c>
      <c r="E352">
        <v>6855891</v>
      </c>
      <c r="F352">
        <v>6170301900</v>
      </c>
      <c r="G352">
        <v>6855891</v>
      </c>
      <c r="H352">
        <f t="shared" si="5"/>
        <v>617030.18999999994</v>
      </c>
    </row>
    <row r="353" spans="2:8" x14ac:dyDescent="0.35">
      <c r="B353">
        <v>351</v>
      </c>
      <c r="C353" t="s">
        <v>1748</v>
      </c>
      <c r="D353">
        <v>1344</v>
      </c>
      <c r="E353">
        <v>12098169</v>
      </c>
      <c r="F353">
        <v>10888352100</v>
      </c>
      <c r="G353">
        <v>12098169</v>
      </c>
      <c r="H353">
        <f t="shared" si="5"/>
        <v>1088835.21</v>
      </c>
    </row>
    <row r="354" spans="2:8" x14ac:dyDescent="0.35">
      <c r="B354">
        <v>352</v>
      </c>
      <c r="C354" t="s">
        <v>1604</v>
      </c>
      <c r="D354">
        <v>1345</v>
      </c>
      <c r="E354">
        <v>11856485</v>
      </c>
      <c r="F354">
        <v>10670836500</v>
      </c>
      <c r="G354">
        <v>11856485</v>
      </c>
      <c r="H354">
        <f t="shared" si="5"/>
        <v>1067083.6499999999</v>
      </c>
    </row>
    <row r="355" spans="2:8" x14ac:dyDescent="0.35">
      <c r="B355">
        <v>353</v>
      </c>
      <c r="C355" t="s">
        <v>1606</v>
      </c>
      <c r="D355">
        <v>1346</v>
      </c>
      <c r="E355">
        <v>12321095</v>
      </c>
      <c r="F355">
        <v>11088985500</v>
      </c>
      <c r="G355">
        <v>12321095</v>
      </c>
      <c r="H355">
        <f t="shared" si="5"/>
        <v>1108898.55</v>
      </c>
    </row>
    <row r="356" spans="2:8" x14ac:dyDescent="0.35">
      <c r="B356">
        <v>354</v>
      </c>
      <c r="C356" t="s">
        <v>1749</v>
      </c>
      <c r="D356">
        <v>1347</v>
      </c>
      <c r="E356">
        <v>15913261</v>
      </c>
      <c r="F356">
        <v>14321934900</v>
      </c>
      <c r="G356">
        <v>15913261</v>
      </c>
      <c r="H356">
        <f t="shared" si="5"/>
        <v>1432193.49</v>
      </c>
    </row>
    <row r="357" spans="2:8" x14ac:dyDescent="0.35">
      <c r="B357">
        <v>355</v>
      </c>
      <c r="C357" t="s">
        <v>1750</v>
      </c>
      <c r="D357">
        <v>1348</v>
      </c>
      <c r="E357">
        <v>10576834</v>
      </c>
      <c r="F357">
        <v>9519150600</v>
      </c>
      <c r="G357">
        <v>10576834</v>
      </c>
      <c r="H357">
        <f t="shared" si="5"/>
        <v>951915.05999999994</v>
      </c>
    </row>
    <row r="358" spans="2:8" x14ac:dyDescent="0.35">
      <c r="B358">
        <v>356</v>
      </c>
      <c r="C358" t="s">
        <v>1607</v>
      </c>
      <c r="D358">
        <v>1349</v>
      </c>
      <c r="E358">
        <v>13545758</v>
      </c>
      <c r="F358">
        <v>12191182200</v>
      </c>
      <c r="G358">
        <v>13545758</v>
      </c>
      <c r="H358">
        <f t="shared" si="5"/>
        <v>1219118.22</v>
      </c>
    </row>
    <row r="359" spans="2:8" x14ac:dyDescent="0.35">
      <c r="B359">
        <v>357</v>
      </c>
      <c r="C359" t="s">
        <v>1608</v>
      </c>
      <c r="D359">
        <v>1350</v>
      </c>
      <c r="E359">
        <v>21535930</v>
      </c>
      <c r="F359">
        <v>19382337000</v>
      </c>
      <c r="G359">
        <v>21535930</v>
      </c>
      <c r="H359">
        <f t="shared" si="5"/>
        <v>1938233.7</v>
      </c>
    </row>
    <row r="360" spans="2:8" x14ac:dyDescent="0.35">
      <c r="B360">
        <v>358</v>
      </c>
      <c r="C360" t="s">
        <v>1609</v>
      </c>
      <c r="D360">
        <v>1351</v>
      </c>
      <c r="E360">
        <v>25813082</v>
      </c>
      <c r="F360">
        <v>23231773800</v>
      </c>
      <c r="G360">
        <v>25813082</v>
      </c>
      <c r="H360">
        <f t="shared" si="5"/>
        <v>2323177.38</v>
      </c>
    </row>
    <row r="361" spans="2:8" x14ac:dyDescent="0.35">
      <c r="B361">
        <v>359</v>
      </c>
      <c r="C361" t="s">
        <v>1611</v>
      </c>
      <c r="D361">
        <v>1352</v>
      </c>
      <c r="E361">
        <v>38440055</v>
      </c>
      <c r="F361">
        <v>34596049500</v>
      </c>
      <c r="G361">
        <v>38440055</v>
      </c>
      <c r="H361">
        <f t="shared" si="5"/>
        <v>3459604.9499999997</v>
      </c>
    </row>
    <row r="362" spans="2:8" x14ac:dyDescent="0.35">
      <c r="B362">
        <v>360</v>
      </c>
      <c r="C362" t="s">
        <v>1612</v>
      </c>
      <c r="D362">
        <v>1353</v>
      </c>
      <c r="E362">
        <v>7765820</v>
      </c>
      <c r="F362">
        <v>6989238000</v>
      </c>
      <c r="G362">
        <v>7765820</v>
      </c>
      <c r="H362">
        <f t="shared" si="5"/>
        <v>698923.79999999993</v>
      </c>
    </row>
    <row r="363" spans="2:8" x14ac:dyDescent="0.35">
      <c r="B363">
        <v>361</v>
      </c>
      <c r="C363" t="s">
        <v>1613</v>
      </c>
      <c r="D363">
        <v>1354</v>
      </c>
      <c r="E363">
        <v>9691383</v>
      </c>
      <c r="F363">
        <v>8722244700</v>
      </c>
      <c r="G363">
        <v>9691383</v>
      </c>
      <c r="H363">
        <f t="shared" si="5"/>
        <v>872224.47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0289-AC46-43D0-9006-FD63A82ACE90}">
  <sheetPr codeName="Sheet8"/>
  <dimension ref="A1:L250"/>
  <sheetViews>
    <sheetView workbookViewId="0">
      <selection activeCell="M11" sqref="M11"/>
    </sheetView>
  </sheetViews>
  <sheetFormatPr defaultColWidth="8.7265625" defaultRowHeight="14.5" x14ac:dyDescent="0.35"/>
  <cols>
    <col min="1" max="1" width="12.453125" bestFit="1" customWidth="1"/>
    <col min="2" max="2" width="20.453125" bestFit="1" customWidth="1"/>
    <col min="3" max="3" width="23.26953125" bestFit="1" customWidth="1"/>
    <col min="6" max="6" width="20.453125" bestFit="1" customWidth="1"/>
    <col min="7" max="7" width="23.26953125" bestFit="1" customWidth="1"/>
    <col min="8" max="8" width="33.7265625" customWidth="1"/>
    <col min="9" max="9" width="20.7265625" customWidth="1"/>
    <col min="10" max="10" width="13.08984375" bestFit="1" customWidth="1"/>
    <col min="11" max="11" width="11.7265625" bestFit="1" customWidth="1"/>
    <col min="12" max="12" width="15.26953125" bestFit="1" customWidth="1"/>
  </cols>
  <sheetData>
    <row r="1" spans="1:12" x14ac:dyDescent="0.35">
      <c r="A1" t="s">
        <v>1773</v>
      </c>
      <c r="B1" t="s">
        <v>1774</v>
      </c>
      <c r="C1" t="s">
        <v>0</v>
      </c>
      <c r="E1" t="s">
        <v>2041</v>
      </c>
      <c r="F1" t="s">
        <v>2042</v>
      </c>
      <c r="G1" t="s">
        <v>1789</v>
      </c>
      <c r="H1" t="s">
        <v>1794</v>
      </c>
      <c r="I1" t="s">
        <v>1786</v>
      </c>
      <c r="J1" t="s">
        <v>2043</v>
      </c>
      <c r="K1" t="s">
        <v>1780</v>
      </c>
      <c r="L1" t="s">
        <v>1775</v>
      </c>
    </row>
    <row r="2" spans="1:12" x14ac:dyDescent="0.35">
      <c r="A2" t="s">
        <v>1775</v>
      </c>
      <c r="B2" t="s">
        <v>1776</v>
      </c>
      <c r="C2" t="s">
        <v>1777</v>
      </c>
      <c r="E2" t="str" cm="1">
        <f t="array" ref="E2:E7">_xlfn.UNIQUE(A2:A250)</f>
        <v>Puno</v>
      </c>
      <c r="F2" s="10" t="str" cm="1">
        <f t="array" ref="F2:F8">_xlfn.UNIQUE(_xlfn._xlws.FILTER(B2:B250,A2:A250="Amazonas"))</f>
        <v>Utcubamba</v>
      </c>
      <c r="G2" t="str" cm="1">
        <f t="array" ref="G2:G8">_xlfn.UNIQUE(_xlfn._xlws.FILTER($C$2:$C$250,$B$2:$B$250="Utcubamba"))</f>
        <v>Cumba</v>
      </c>
      <c r="H2" t="str" cm="1">
        <f t="array" ref="H2:H7">_xlfn.UNIQUE(_xlfn._xlws.FILTER($C$2:$C$250,$B$2:$B$250="Alto Amazonas"))</f>
        <v>Teniente Cesar Lopez Rojas</v>
      </c>
      <c r="I2" t="str" cm="1">
        <f t="array" ref="I2:I10">_xlfn.UNIQUE(_xlfn._xlws.FILTER($C$2:$C$250,$B$2:$B$250="Rioja"))</f>
        <v>San Fernando</v>
      </c>
      <c r="J2" t="str" cm="1">
        <f t="array" ref="J2:J5">_xlfn.UNIQUE(_xlfn._xlws.FILTER($C$2:$C$250,$B$2:$B$250="Manu"))</f>
        <v>Huepetuhe</v>
      </c>
      <c r="K2" t="str" cm="1">
        <f t="array" ref="K2:K11">_xlfn.UNIQUE(_xlfn._xlws.FILTER($C$2:$C$250,$B$2:$B$250="La Convencion"))</f>
        <v>Maranura</v>
      </c>
      <c r="L2" t="str" cm="1">
        <f t="array" ref="L2:L8">_xlfn.UNIQUE(_xlfn._xlws.FILTER($C$2:$C$250,$B$2:$B$250="Sandia"))</f>
        <v>Yanahuaya</v>
      </c>
    </row>
    <row r="3" spans="1:12" x14ac:dyDescent="0.35">
      <c r="A3" t="s">
        <v>1775</v>
      </c>
      <c r="B3" t="s">
        <v>1776</v>
      </c>
      <c r="C3" t="s">
        <v>1778</v>
      </c>
      <c r="E3" t="str">
        <v>Cusco</v>
      </c>
      <c r="F3" s="10" t="str">
        <v>Bongara</v>
      </c>
      <c r="G3" t="str">
        <v>Bagua Grande</v>
      </c>
      <c r="H3" t="str">
        <v>Yurimaguas</v>
      </c>
      <c r="I3" t="str">
        <v>Awajun</v>
      </c>
      <c r="J3" t="str">
        <v>Madre De Dios</v>
      </c>
      <c r="K3" t="str">
        <v>Santa Teresa</v>
      </c>
      <c r="L3" t="str">
        <v>Patambuco</v>
      </c>
    </row>
    <row r="4" spans="1:12" x14ac:dyDescent="0.35">
      <c r="A4" t="s">
        <v>1775</v>
      </c>
      <c r="B4" t="s">
        <v>1776</v>
      </c>
      <c r="C4" t="s">
        <v>1776</v>
      </c>
      <c r="E4" t="str">
        <v>Madre De Dios</v>
      </c>
      <c r="F4" s="10" t="str">
        <v>Bagua</v>
      </c>
      <c r="G4" t="str">
        <v>Cajaruro</v>
      </c>
      <c r="H4" t="str">
        <v>Santa Cruz</v>
      </c>
      <c r="I4" t="str">
        <v>Yorongos</v>
      </c>
      <c r="J4" t="str">
        <v>Manu</v>
      </c>
      <c r="K4" t="str">
        <v>Huayopata</v>
      </c>
      <c r="L4" t="str">
        <v>Sandia</v>
      </c>
    </row>
    <row r="5" spans="1:12" x14ac:dyDescent="0.35">
      <c r="A5" t="s">
        <v>1775</v>
      </c>
      <c r="B5" t="s">
        <v>1776</v>
      </c>
      <c r="C5" t="s">
        <v>1779</v>
      </c>
      <c r="E5" t="str">
        <v>San Martin</v>
      </c>
      <c r="F5" s="10" t="str">
        <v>Chachapoyas</v>
      </c>
      <c r="G5" t="str">
        <v>Lonya Grande</v>
      </c>
      <c r="H5" t="str">
        <v>Balsapuerto</v>
      </c>
      <c r="I5" t="str">
        <v>Rioja</v>
      </c>
      <c r="J5" t="str">
        <v>Fitzcarrald</v>
      </c>
      <c r="K5" t="str">
        <v>Santa Ana</v>
      </c>
      <c r="L5" t="str">
        <v>San Juan Del Oro</v>
      </c>
    </row>
    <row r="6" spans="1:12" x14ac:dyDescent="0.35">
      <c r="A6" t="s">
        <v>1780</v>
      </c>
      <c r="B6" t="s">
        <v>1781</v>
      </c>
      <c r="C6" t="s">
        <v>1782</v>
      </c>
      <c r="E6" t="str">
        <v>Amazonas</v>
      </c>
      <c r="F6" s="10" t="str">
        <v>Luya</v>
      </c>
      <c r="G6" t="str">
        <v>Yamon</v>
      </c>
      <c r="H6" t="str">
        <v>Jeberos</v>
      </c>
      <c r="I6" t="str">
        <v>Elias Soplin Vargas</v>
      </c>
      <c r="J6" t="str" cm="1">
        <f t="array" ref="J6:J9">_xlfn.UNIQUE(_xlfn._xlws.FILTER($C$2:$C$250,$B$2:$B$250="Tambopata"))</f>
        <v>Inambari</v>
      </c>
      <c r="K6" t="str">
        <v>Vilcabamba</v>
      </c>
      <c r="L6" t="str">
        <v>Phara</v>
      </c>
    </row>
    <row r="7" spans="1:12" x14ac:dyDescent="0.35">
      <c r="A7" t="s">
        <v>1783</v>
      </c>
      <c r="B7" t="s">
        <v>1784</v>
      </c>
      <c r="C7" t="s">
        <v>1785</v>
      </c>
      <c r="E7" t="str">
        <v>Loreto</v>
      </c>
      <c r="F7" s="10" t="str">
        <v>Rodriguez De Mendoza</v>
      </c>
      <c r="G7" t="str">
        <v>Jamalca</v>
      </c>
      <c r="H7" t="str">
        <v>Lagunas</v>
      </c>
      <c r="I7" t="str">
        <v>Posic</v>
      </c>
      <c r="J7" t="str">
        <v>Laberinto</v>
      </c>
      <c r="K7" t="str">
        <v>Ocobamba</v>
      </c>
      <c r="L7" t="str">
        <v>Alto Inambari</v>
      </c>
    </row>
    <row r="8" spans="1:12" x14ac:dyDescent="0.35">
      <c r="A8" t="s">
        <v>1786</v>
      </c>
      <c r="B8" t="s">
        <v>1787</v>
      </c>
      <c r="C8" t="s">
        <v>1788</v>
      </c>
      <c r="F8" s="10" t="str">
        <v>Condorcanqui</v>
      </c>
      <c r="G8" t="str">
        <v>El Milagro</v>
      </c>
      <c r="H8" t="str" cm="1">
        <f t="array" ref="H8:H18">_xlfn.UNIQUE(_xlfn._xlws.FILTER($C$2:$C$250,$B$2:$B$250="Requena"))</f>
        <v>Tapiche</v>
      </c>
      <c r="I8" t="str">
        <v>Yuracyacu</v>
      </c>
      <c r="J8" t="str">
        <v>Las Piedras</v>
      </c>
      <c r="K8" t="str">
        <v>Kimbiri</v>
      </c>
      <c r="L8" t="str">
        <v>Limbani</v>
      </c>
    </row>
    <row r="9" spans="1:12" x14ac:dyDescent="0.35">
      <c r="A9" t="s">
        <v>1789</v>
      </c>
      <c r="B9" t="s">
        <v>1790</v>
      </c>
      <c r="C9" t="s">
        <v>1791</v>
      </c>
      <c r="F9" s="11" t="str" cm="1">
        <f t="array" ref="F9:F15">_xlfn.UNIQUE(_xlfn._xlws.FILTER(B2:B250,A2:A250="Loreto"))</f>
        <v>Alto Amazonas</v>
      </c>
      <c r="G9" t="str" cm="1">
        <f t="array" ref="G9:G20">_xlfn.UNIQUE(_xlfn._xlws.FILTER($C$2:$C$250,$B$2:$B$250="Bongara"))</f>
        <v>Florida</v>
      </c>
      <c r="H9" t="str">
        <v>Soplin</v>
      </c>
      <c r="I9" t="str">
        <v>Nueva Cajamarca</v>
      </c>
      <c r="J9" t="str">
        <v>Tambopata</v>
      </c>
      <c r="K9" t="str">
        <v>Quellouno</v>
      </c>
      <c r="L9" t="str" cm="1">
        <f t="array" ref="L9:L13">_xlfn.UNIQUE(_xlfn._xlws.FILTER($C$2:$C$250,$B$2:$B$250="Carabaya"))</f>
        <v>Ituata</v>
      </c>
    </row>
    <row r="10" spans="1:12" x14ac:dyDescent="0.35">
      <c r="A10" t="s">
        <v>1789</v>
      </c>
      <c r="B10" t="s">
        <v>1792</v>
      </c>
      <c r="C10" t="s">
        <v>1793</v>
      </c>
      <c r="F10" s="11" t="str">
        <v>Requena</v>
      </c>
      <c r="G10" t="str">
        <v>Valera</v>
      </c>
      <c r="H10" t="str">
        <v>Alto Tapiche</v>
      </c>
      <c r="I10" t="str">
        <v>Pardo Miguel</v>
      </c>
      <c r="J10" t="str" cm="1">
        <f t="array" ref="J10:J12">_xlfn.UNIQUE(_xlfn._xlws.FILTER($C$2:$C$250,$B$2:$B$250="Tahuamanu"))</f>
        <v>Iñapari</v>
      </c>
      <c r="K10" t="str">
        <v>Pichari</v>
      </c>
      <c r="L10" t="str">
        <v>Ollachea</v>
      </c>
    </row>
    <row r="11" spans="1:12" x14ac:dyDescent="0.35">
      <c r="A11" t="s">
        <v>1794</v>
      </c>
      <c r="B11" t="s">
        <v>1795</v>
      </c>
      <c r="C11" t="s">
        <v>1796</v>
      </c>
      <c r="F11" s="11" t="str">
        <v>Ucayali</v>
      </c>
      <c r="G11" t="str">
        <v>Churuja</v>
      </c>
      <c r="H11" t="str">
        <v>Maquia</v>
      </c>
      <c r="I11" t="str" cm="1">
        <f t="array" ref="I11:I15">_xlfn.UNIQUE(_xlfn._xlws.FILTER($C$2:$C$250,$B$2:$B$250="Tocache"))</f>
        <v>Nuevo Progreso</v>
      </c>
      <c r="J11" t="str">
        <v>Tahuamanu</v>
      </c>
      <c r="K11" t="str">
        <v>Echarate</v>
      </c>
      <c r="L11" t="str">
        <v>San Gaban</v>
      </c>
    </row>
    <row r="12" spans="1:12" x14ac:dyDescent="0.35">
      <c r="A12" t="s">
        <v>1786</v>
      </c>
      <c r="B12" t="s">
        <v>1787</v>
      </c>
      <c r="C12" t="s">
        <v>1797</v>
      </c>
      <c r="F12" s="11" t="str">
        <v>Datem Del Marañon</v>
      </c>
      <c r="G12" t="str">
        <v>San Carlos</v>
      </c>
      <c r="H12" t="str">
        <v>Emilio San Martin</v>
      </c>
      <c r="I12" t="str">
        <v>Shunte</v>
      </c>
      <c r="J12" t="str">
        <v>Iberia</v>
      </c>
      <c r="K12" t="str" cm="1">
        <f t="array" ref="K12:K13">_xlfn.UNIQUE(_xlfn._xlws.FILTER($C$2:$C$250,$B$2:$B$250="Quispicanchi"))</f>
        <v>Marcapata</v>
      </c>
      <c r="L12" t="str">
        <v>Coasa</v>
      </c>
    </row>
    <row r="13" spans="1:12" x14ac:dyDescent="0.35">
      <c r="A13" t="s">
        <v>1789</v>
      </c>
      <c r="B13" t="s">
        <v>1790</v>
      </c>
      <c r="C13" t="s">
        <v>1798</v>
      </c>
      <c r="F13" s="11" t="str">
        <v>Mariscal Ramon Castilla</v>
      </c>
      <c r="G13" t="str">
        <v>Jazan</v>
      </c>
      <c r="H13" t="str">
        <v>Capelo</v>
      </c>
      <c r="I13" t="str">
        <v>Uchiza</v>
      </c>
      <c r="K13" t="str">
        <v>Camanti</v>
      </c>
      <c r="L13" t="str">
        <v>Ayapata</v>
      </c>
    </row>
    <row r="14" spans="1:12" x14ac:dyDescent="0.35">
      <c r="A14" t="s">
        <v>1794</v>
      </c>
      <c r="B14" t="s">
        <v>1795</v>
      </c>
      <c r="C14" t="s">
        <v>1799</v>
      </c>
      <c r="F14" s="11" t="str">
        <v>Loreto Provincia</v>
      </c>
      <c r="G14" t="str">
        <v>Recta</v>
      </c>
      <c r="H14" t="str">
        <v>Puinahua</v>
      </c>
      <c r="I14" t="str">
        <v>Tocache</v>
      </c>
      <c r="K14" t="str" cm="1">
        <f t="array" ref="K14">_xlfn.UNIQUE(_xlfn._xlws.FILTER($C$2:$C$250,$B$2:$B$250="Paucartambo"))</f>
        <v>Kosñipata</v>
      </c>
    </row>
    <row r="15" spans="1:12" x14ac:dyDescent="0.35">
      <c r="A15" t="s">
        <v>1789</v>
      </c>
      <c r="B15" t="s">
        <v>1800</v>
      </c>
      <c r="C15" t="s">
        <v>1801</v>
      </c>
      <c r="F15" s="11" t="str">
        <v>Maynas</v>
      </c>
      <c r="G15" t="str">
        <v>Cuispes</v>
      </c>
      <c r="H15" t="str">
        <v>Yaquerana</v>
      </c>
      <c r="I15" t="str">
        <v>Polvora</v>
      </c>
      <c r="K15" t="str" cm="1">
        <f t="array" ref="K15">_xlfn.UNIQUE(_xlfn._xlws.FILTER($C$2:$C$250,$B$2:$B$250="Calca"))</f>
        <v>Yanatile</v>
      </c>
    </row>
    <row r="16" spans="1:12" x14ac:dyDescent="0.35">
      <c r="A16" t="s">
        <v>1794</v>
      </c>
      <c r="B16" t="s">
        <v>1802</v>
      </c>
      <c r="C16" t="s">
        <v>1803</v>
      </c>
      <c r="F16" s="12" t="str" cm="1">
        <f t="array" ref="F16:F25">_xlfn.UNIQUE(_xlfn._xlws.FILTER(B2:B250,A2:A250="San Martin"))</f>
        <v>Rioja</v>
      </c>
      <c r="G16" t="str">
        <v>Shipasbamba</v>
      </c>
      <c r="H16" t="str">
        <v>Requena</v>
      </c>
      <c r="I16" t="str" cm="1">
        <f t="array" ref="I16:I20">_xlfn.UNIQUE(_xlfn._xlws.FILTER($C$2:$C$250,$B$2:$B$250="Mariscal Caceres"))</f>
        <v>Campanilla</v>
      </c>
    </row>
    <row r="17" spans="1:9" x14ac:dyDescent="0.35">
      <c r="A17" t="s">
        <v>1794</v>
      </c>
      <c r="B17" t="s">
        <v>1802</v>
      </c>
      <c r="C17" t="s">
        <v>1804</v>
      </c>
      <c r="F17" s="12" t="str">
        <v>Tocache</v>
      </c>
      <c r="G17" t="str">
        <v>Chisquilla</v>
      </c>
      <c r="H17" t="str">
        <v>Jenaro Herrera</v>
      </c>
      <c r="I17" t="str">
        <v>Pajarillo</v>
      </c>
    </row>
    <row r="18" spans="1:9" x14ac:dyDescent="0.35">
      <c r="A18" t="s">
        <v>1789</v>
      </c>
      <c r="B18" t="s">
        <v>1800</v>
      </c>
      <c r="C18" t="s">
        <v>1805</v>
      </c>
      <c r="F18" s="12" t="str">
        <v>Mariscal Caceres</v>
      </c>
      <c r="G18" t="str">
        <v>Jumbilla</v>
      </c>
      <c r="H18" t="str">
        <v>Saquena</v>
      </c>
      <c r="I18" t="str">
        <v>Juanjui</v>
      </c>
    </row>
    <row r="19" spans="1:9" x14ac:dyDescent="0.35">
      <c r="A19" t="s">
        <v>1789</v>
      </c>
      <c r="B19" t="s">
        <v>1790</v>
      </c>
      <c r="C19" t="s">
        <v>1806</v>
      </c>
      <c r="F19" s="12" t="str">
        <v>Bellavista</v>
      </c>
      <c r="G19" t="str">
        <v>Corosha</v>
      </c>
      <c r="H19" t="str" cm="1">
        <f t="array" ref="H19:H24">_xlfn.UNIQUE(_xlfn._xlws.FILTER($C$2:$C$250,$B$2:$B$250="Ucayali"))</f>
        <v>Padre Marquez</v>
      </c>
      <c r="I19" t="str">
        <v>Pachiza</v>
      </c>
    </row>
    <row r="20" spans="1:9" x14ac:dyDescent="0.35">
      <c r="A20" t="s">
        <v>1775</v>
      </c>
      <c r="B20" t="s">
        <v>1776</v>
      </c>
      <c r="C20" t="s">
        <v>1807</v>
      </c>
      <c r="F20" s="12" t="str">
        <v>Huallaga</v>
      </c>
      <c r="G20" t="str">
        <v>Yambrasbamba</v>
      </c>
      <c r="H20" t="str">
        <v>Contamana</v>
      </c>
      <c r="I20" t="str">
        <v>Huicungo</v>
      </c>
    </row>
    <row r="21" spans="1:9" x14ac:dyDescent="0.35">
      <c r="A21" t="s">
        <v>1775</v>
      </c>
      <c r="B21" t="s">
        <v>1776</v>
      </c>
      <c r="C21" t="s">
        <v>1808</v>
      </c>
      <c r="F21" s="12" t="str">
        <v>Picota</v>
      </c>
      <c r="G21" t="str" cm="1">
        <f t="array" ref="G21:G26">_xlfn.UNIQUE(_xlfn._xlws.FILTER($C$2:$C$250,$B$2:$B$250="Bagua"))</f>
        <v>El Parco</v>
      </c>
      <c r="H21" t="str">
        <v>Inahuaya</v>
      </c>
      <c r="I21" t="str" cm="1">
        <f t="array" ref="I21:I26">_xlfn.UNIQUE(_xlfn._xlws.FILTER($C$2:$C$250,$B$2:$B$250="Bellavista"))</f>
        <v>Alto Biavo</v>
      </c>
    </row>
    <row r="22" spans="1:9" x14ac:dyDescent="0.35">
      <c r="A22" t="s">
        <v>1775</v>
      </c>
      <c r="B22" t="s">
        <v>1809</v>
      </c>
      <c r="C22" t="s">
        <v>1810</v>
      </c>
      <c r="F22" s="12" t="str">
        <v>San Martin Provincia</v>
      </c>
      <c r="G22" t="str">
        <v>Copallin</v>
      </c>
      <c r="H22" t="str">
        <v>Pampa Hermosa</v>
      </c>
      <c r="I22" t="str">
        <v>Huallaga</v>
      </c>
    </row>
    <row r="23" spans="1:9" x14ac:dyDescent="0.35">
      <c r="A23" t="s">
        <v>1775</v>
      </c>
      <c r="B23" t="s">
        <v>1809</v>
      </c>
      <c r="C23" t="s">
        <v>1811</v>
      </c>
      <c r="F23" s="12" t="str">
        <v>El Dorado</v>
      </c>
      <c r="G23" t="str">
        <v>Bagua</v>
      </c>
      <c r="H23" t="str">
        <v>Vargas Guerra</v>
      </c>
      <c r="I23" t="str">
        <v>Bajo Biavo</v>
      </c>
    </row>
    <row r="24" spans="1:9" x14ac:dyDescent="0.35">
      <c r="A24" t="s">
        <v>1780</v>
      </c>
      <c r="B24" t="s">
        <v>1812</v>
      </c>
      <c r="C24" t="s">
        <v>1813</v>
      </c>
      <c r="F24" s="12" t="str">
        <v>Lamas</v>
      </c>
      <c r="G24" t="str">
        <v>Aramango</v>
      </c>
      <c r="H24" t="str">
        <v>Sarayacu</v>
      </c>
      <c r="I24" t="str">
        <v>San Rafael</v>
      </c>
    </row>
    <row r="25" spans="1:9" x14ac:dyDescent="0.35">
      <c r="A25" t="s">
        <v>1775</v>
      </c>
      <c r="B25" t="s">
        <v>1809</v>
      </c>
      <c r="C25" t="s">
        <v>1814</v>
      </c>
      <c r="F25" s="12" t="str">
        <v>Moyobamba</v>
      </c>
      <c r="G25" t="str">
        <v>Imaza</v>
      </c>
      <c r="H25" t="str" cm="1">
        <f t="array" ref="H25:H30">_xlfn.UNIQUE(_xlfn._xlws.FILTER($C$2:$C$250,$B$2:$B$250="Datem del Marañon"))</f>
        <v>Cahuapanas</v>
      </c>
      <c r="I25" t="str">
        <v>Bellavista</v>
      </c>
    </row>
    <row r="26" spans="1:9" x14ac:dyDescent="0.35">
      <c r="A26" t="s">
        <v>1775</v>
      </c>
      <c r="B26" t="s">
        <v>1776</v>
      </c>
      <c r="C26" t="s">
        <v>1815</v>
      </c>
      <c r="F26" s="13" t="str" cm="1">
        <f t="array" ref="F26:F28">_xlfn.UNIQUE(_xlfn._xlws.FILTER(B2:B250,A2:A250="Madre de Dios"))</f>
        <v>Manu</v>
      </c>
      <c r="G26" t="str">
        <v>La Peca</v>
      </c>
      <c r="H26" t="str">
        <v>Barranca</v>
      </c>
      <c r="I26" t="str">
        <v>San Pablo</v>
      </c>
    </row>
    <row r="27" spans="1:9" x14ac:dyDescent="0.35">
      <c r="A27" t="s">
        <v>1775</v>
      </c>
      <c r="B27" t="s">
        <v>1809</v>
      </c>
      <c r="C27" t="s">
        <v>1816</v>
      </c>
      <c r="F27" s="13" t="str">
        <v>Tambopata</v>
      </c>
      <c r="G27" t="str" cm="1">
        <f t="array" ref="G27:G47">_xlfn.UNIQUE(_xlfn._xlws.FILTER($C$2:$C$250,$B$2:$B$250="Chachapoyas"))</f>
        <v>Chuquibamba</v>
      </c>
      <c r="H27" t="str">
        <v>Manseriche</v>
      </c>
      <c r="I27" t="str" cm="1">
        <f t="array" ref="I27:I32">_xlfn.UNIQUE(_xlfn._xlws.FILTER($C$2:$C$250,$B$2:$B$250="Huallaga"))</f>
        <v>Sacanche</v>
      </c>
    </row>
    <row r="28" spans="1:9" x14ac:dyDescent="0.35">
      <c r="A28" t="s">
        <v>1775</v>
      </c>
      <c r="B28" t="s">
        <v>1809</v>
      </c>
      <c r="C28" t="s">
        <v>1817</v>
      </c>
      <c r="F28" s="13" t="str">
        <v>Tahuamanu</v>
      </c>
      <c r="G28" t="str">
        <v>Balsas</v>
      </c>
      <c r="H28" t="str">
        <v>Pastaza</v>
      </c>
      <c r="I28" t="str">
        <v>Tingo De Saposoa</v>
      </c>
    </row>
    <row r="29" spans="1:9" x14ac:dyDescent="0.35">
      <c r="A29" t="s">
        <v>1780</v>
      </c>
      <c r="B29" t="s">
        <v>1812</v>
      </c>
      <c r="C29" t="s">
        <v>1818</v>
      </c>
      <c r="F29" s="14" t="str" cm="1">
        <f t="array" ref="F29:F32">_xlfn.UNIQUE(_xlfn._xlws.FILTER(B2:B250,A2:A250="Cusco"))</f>
        <v>La Convencion</v>
      </c>
      <c r="G29" t="str">
        <v>Leimebamba</v>
      </c>
      <c r="H29" t="str">
        <v>Morona</v>
      </c>
      <c r="I29" t="str">
        <v>Piscoyacu</v>
      </c>
    </row>
    <row r="30" spans="1:9" x14ac:dyDescent="0.35">
      <c r="A30" t="s">
        <v>1780</v>
      </c>
      <c r="B30" t="s">
        <v>1781</v>
      </c>
      <c r="C30" t="s">
        <v>1819</v>
      </c>
      <c r="F30" s="14" t="str">
        <v>Quispicanchi</v>
      </c>
      <c r="G30" t="str">
        <v>Montevideo</v>
      </c>
      <c r="H30" t="str">
        <v>Andoas</v>
      </c>
      <c r="I30" t="str">
        <v>El Eslabon</v>
      </c>
    </row>
    <row r="31" spans="1:9" x14ac:dyDescent="0.35">
      <c r="A31" t="s">
        <v>1780</v>
      </c>
      <c r="B31" t="s">
        <v>1781</v>
      </c>
      <c r="C31" t="s">
        <v>1820</v>
      </c>
      <c r="F31" s="14" t="str">
        <v>Paucartambo</v>
      </c>
      <c r="G31" t="str">
        <v>Mariscal Castilla</v>
      </c>
      <c r="H31" t="str" cm="1">
        <f t="array" ref="H31:H34">_xlfn.UNIQUE(_xlfn._xlws.FILTER($C$2:$C$250,$B$2:$B$250="Mariscal Ramon Castilla"))</f>
        <v>Yavari</v>
      </c>
      <c r="I31" t="str">
        <v>Saposoa</v>
      </c>
    </row>
    <row r="32" spans="1:9" x14ac:dyDescent="0.35">
      <c r="A32" t="s">
        <v>1780</v>
      </c>
      <c r="B32" t="s">
        <v>1781</v>
      </c>
      <c r="C32" t="s">
        <v>1821</v>
      </c>
      <c r="F32" s="14" t="str">
        <v>Calca</v>
      </c>
      <c r="G32" t="str">
        <v>La Jalca</v>
      </c>
      <c r="H32" t="str">
        <v>San Pablo</v>
      </c>
      <c r="I32" t="str">
        <v>Alto Saposoa</v>
      </c>
    </row>
    <row r="33" spans="1:9" x14ac:dyDescent="0.35">
      <c r="A33" t="s">
        <v>1780</v>
      </c>
      <c r="B33" t="s">
        <v>1822</v>
      </c>
      <c r="C33" t="s">
        <v>1823</v>
      </c>
      <c r="F33" t="str" cm="1">
        <f t="array" ref="F33:F34">_xlfn.UNIQUE(_xlfn._xlws.FILTER(B2:B250,A2:A250="Puno"))</f>
        <v>Sandia</v>
      </c>
      <c r="G33" t="str">
        <v>Magdalena</v>
      </c>
      <c r="H33" t="str">
        <v>Ramon Castilla</v>
      </c>
      <c r="I33" t="str" cm="1">
        <f t="array" ref="I33:I42">_xlfn.UNIQUE(_xlfn._xlws.FILTER($C$2:$C$250,$B$2:$B$250="Picota"))</f>
        <v>San Cristobal</v>
      </c>
    </row>
    <row r="34" spans="1:9" x14ac:dyDescent="0.35">
      <c r="A34" t="s">
        <v>1780</v>
      </c>
      <c r="B34" t="s">
        <v>1781</v>
      </c>
      <c r="C34" t="s">
        <v>1824</v>
      </c>
      <c r="F34" t="str">
        <v>Carabaya</v>
      </c>
      <c r="G34" t="str">
        <v>San Isidro De Maino</v>
      </c>
      <c r="H34" t="str">
        <v>Pebas</v>
      </c>
      <c r="I34" t="str">
        <v>Shamboyacu</v>
      </c>
    </row>
    <row r="35" spans="1:9" x14ac:dyDescent="0.35">
      <c r="A35" t="s">
        <v>1780</v>
      </c>
      <c r="B35" t="s">
        <v>1781</v>
      </c>
      <c r="C35" t="s">
        <v>1825</v>
      </c>
      <c r="G35" t="str">
        <v>Levanto</v>
      </c>
      <c r="H35" t="str" cm="1">
        <f t="array" ref="H35:H39">_xlfn.UNIQUE(_xlfn._xlws.FILTER($C$2:$C$250,$B$2:$B$250="Loreto Provincia"))</f>
        <v>Parinari</v>
      </c>
      <c r="I35" t="str">
        <v>Picota</v>
      </c>
    </row>
    <row r="36" spans="1:9" x14ac:dyDescent="0.35">
      <c r="A36" t="s">
        <v>1783</v>
      </c>
      <c r="B36" t="s">
        <v>1826</v>
      </c>
      <c r="C36" t="s">
        <v>1827</v>
      </c>
      <c r="G36" t="str">
        <v>Cheto</v>
      </c>
      <c r="H36" t="str">
        <v>Nauta</v>
      </c>
      <c r="I36" t="str">
        <v>Tingo De Ponasa</v>
      </c>
    </row>
    <row r="37" spans="1:9" x14ac:dyDescent="0.35">
      <c r="A37" t="s">
        <v>1780</v>
      </c>
      <c r="B37" t="s">
        <v>1828</v>
      </c>
      <c r="C37" t="s">
        <v>1829</v>
      </c>
      <c r="G37" t="str">
        <v>Soloco</v>
      </c>
      <c r="H37" t="str">
        <v>Urarinas</v>
      </c>
      <c r="I37" t="str">
        <v>Caspisapa</v>
      </c>
    </row>
    <row r="38" spans="1:9" x14ac:dyDescent="0.35">
      <c r="A38" t="s">
        <v>1780</v>
      </c>
      <c r="B38" t="s">
        <v>1781</v>
      </c>
      <c r="C38" t="s">
        <v>1830</v>
      </c>
      <c r="G38" t="str">
        <v>San Francisco De Daguas</v>
      </c>
      <c r="H38" t="str">
        <v>Trompeteros</v>
      </c>
      <c r="I38" t="str">
        <v>San Hilarion</v>
      </c>
    </row>
    <row r="39" spans="1:9" x14ac:dyDescent="0.35">
      <c r="A39" t="s">
        <v>1780</v>
      </c>
      <c r="B39" t="s">
        <v>1781</v>
      </c>
      <c r="C39" t="s">
        <v>1831</v>
      </c>
      <c r="G39" t="str">
        <v>Chachapoyas</v>
      </c>
      <c r="H39" t="str">
        <v>Tigre</v>
      </c>
      <c r="I39" t="str">
        <v>Pucacaca</v>
      </c>
    </row>
    <row r="40" spans="1:9" x14ac:dyDescent="0.35">
      <c r="A40" t="s">
        <v>1780</v>
      </c>
      <c r="B40" t="s">
        <v>1781</v>
      </c>
      <c r="C40" t="s">
        <v>1832</v>
      </c>
      <c r="G40" t="str">
        <v>Molinopampa</v>
      </c>
      <c r="H40" t="str" cm="1">
        <f t="array" ref="H40:H52">_xlfn.UNIQUE(_xlfn._xlws.FILTER($C$2:$C$250,$B$2:$B$250="Maynas"))</f>
        <v>Fernando Lores</v>
      </c>
      <c r="I40" t="str">
        <v>Pilluana</v>
      </c>
    </row>
    <row r="41" spans="1:9" x14ac:dyDescent="0.35">
      <c r="A41" t="s">
        <v>1783</v>
      </c>
      <c r="B41" t="s">
        <v>1784</v>
      </c>
      <c r="C41" t="s">
        <v>1783</v>
      </c>
      <c r="G41" t="str">
        <v>Sonche</v>
      </c>
      <c r="H41" t="str">
        <v>San Juan Bautista</v>
      </c>
      <c r="I41" t="str">
        <v>Tres Unidos</v>
      </c>
    </row>
    <row r="42" spans="1:9" x14ac:dyDescent="0.35">
      <c r="A42" t="s">
        <v>1783</v>
      </c>
      <c r="B42" t="s">
        <v>1826</v>
      </c>
      <c r="C42" t="s">
        <v>1833</v>
      </c>
      <c r="G42" t="str">
        <v>Huancas</v>
      </c>
      <c r="H42" t="str">
        <v>Iquitos</v>
      </c>
      <c r="I42" t="str">
        <v>Buenos Aires</v>
      </c>
    </row>
    <row r="43" spans="1:9" x14ac:dyDescent="0.35">
      <c r="A43" t="s">
        <v>1783</v>
      </c>
      <c r="B43" t="s">
        <v>1784</v>
      </c>
      <c r="C43" t="s">
        <v>1784</v>
      </c>
      <c r="G43" t="str">
        <v>Granada</v>
      </c>
      <c r="H43" t="str">
        <v>Belen</v>
      </c>
      <c r="I43" t="str" cm="1">
        <f t="array" ref="I43:I56">_xlfn.UNIQUE(_xlfn._xlws.FILTER($C$2:$C$250,$B$2:$B$250="San Martin Provincia"))</f>
        <v>Sauce</v>
      </c>
    </row>
    <row r="44" spans="1:9" x14ac:dyDescent="0.35">
      <c r="A44" t="s">
        <v>1783</v>
      </c>
      <c r="B44" t="s">
        <v>1834</v>
      </c>
      <c r="C44" t="s">
        <v>1835</v>
      </c>
      <c r="G44" t="str">
        <v>Quinjalca</v>
      </c>
      <c r="H44" t="str">
        <v>Indiana</v>
      </c>
      <c r="I44" t="str">
        <v>Alberto Leveau</v>
      </c>
    </row>
    <row r="45" spans="1:9" x14ac:dyDescent="0.35">
      <c r="A45" t="s">
        <v>1783</v>
      </c>
      <c r="B45" t="s">
        <v>1826</v>
      </c>
      <c r="C45" t="s">
        <v>1836</v>
      </c>
      <c r="G45" t="str">
        <v>Chiliquin</v>
      </c>
      <c r="H45" t="str">
        <v>Punchana</v>
      </c>
      <c r="I45" t="str">
        <v>Juan Guerra</v>
      </c>
    </row>
    <row r="46" spans="1:9" x14ac:dyDescent="0.35">
      <c r="A46" t="s">
        <v>1783</v>
      </c>
      <c r="B46" t="s">
        <v>1834</v>
      </c>
      <c r="C46" t="s">
        <v>1834</v>
      </c>
      <c r="G46" t="str">
        <v>Asuncion</v>
      </c>
      <c r="H46" t="str">
        <v>Las Amazonas</v>
      </c>
      <c r="I46" t="str">
        <v>Shapaja</v>
      </c>
    </row>
    <row r="47" spans="1:9" x14ac:dyDescent="0.35">
      <c r="A47" t="s">
        <v>1783</v>
      </c>
      <c r="B47" t="s">
        <v>1784</v>
      </c>
      <c r="C47" t="s">
        <v>1837</v>
      </c>
      <c r="G47" t="str">
        <v>Olleros</v>
      </c>
      <c r="H47" t="str">
        <v>Alto Nanay</v>
      </c>
      <c r="I47" t="str">
        <v>Chazuta</v>
      </c>
    </row>
    <row r="48" spans="1:9" x14ac:dyDescent="0.35">
      <c r="A48" t="s">
        <v>1783</v>
      </c>
      <c r="B48" t="s">
        <v>1834</v>
      </c>
      <c r="C48" t="s">
        <v>1838</v>
      </c>
      <c r="G48" t="str" cm="1">
        <f t="array" ref="G48:G70">_xlfn.UNIQUE(_xlfn._xlws.FILTER($C$2:$C$250,$B$2:$B$250="Luya"))</f>
        <v>San Francisco Del Yeso</v>
      </c>
      <c r="H48" t="str">
        <v>Mazan</v>
      </c>
      <c r="I48" t="str">
        <v>Morales</v>
      </c>
    </row>
    <row r="49" spans="1:9" x14ac:dyDescent="0.35">
      <c r="A49" t="s">
        <v>1780</v>
      </c>
      <c r="B49" t="s">
        <v>1781</v>
      </c>
      <c r="C49" t="s">
        <v>1839</v>
      </c>
      <c r="G49" t="str">
        <v>Cocabamba</v>
      </c>
      <c r="H49" t="str">
        <v>Napo</v>
      </c>
      <c r="I49" t="str">
        <v>Tarapoto</v>
      </c>
    </row>
    <row r="50" spans="1:9" x14ac:dyDescent="0.35">
      <c r="A50" t="s">
        <v>1783</v>
      </c>
      <c r="B50" t="s">
        <v>1826</v>
      </c>
      <c r="C50" t="s">
        <v>1826</v>
      </c>
      <c r="G50" t="str">
        <v>Santo Tomas</v>
      </c>
      <c r="H50" t="str">
        <v>Putumayo</v>
      </c>
      <c r="I50" t="str">
        <v>Cacatachi</v>
      </c>
    </row>
    <row r="51" spans="1:9" x14ac:dyDescent="0.35">
      <c r="A51" t="s">
        <v>1786</v>
      </c>
      <c r="B51" t="s">
        <v>1840</v>
      </c>
      <c r="C51" t="s">
        <v>1841</v>
      </c>
      <c r="G51" t="str">
        <v>Maria</v>
      </c>
      <c r="H51" t="str">
        <v>Torres Causana</v>
      </c>
      <c r="I51" t="str">
        <v>La Banda De Shilcayo</v>
      </c>
    </row>
    <row r="52" spans="1:9" x14ac:dyDescent="0.35">
      <c r="A52" t="s">
        <v>1786</v>
      </c>
      <c r="B52" t="s">
        <v>1840</v>
      </c>
      <c r="C52" t="s">
        <v>1842</v>
      </c>
      <c r="G52" t="str">
        <v>San Juan De Lopecancha</v>
      </c>
      <c r="H52" t="str">
        <v>Teniente Manuel Clavero</v>
      </c>
      <c r="I52" t="str">
        <v>San Antonio</v>
      </c>
    </row>
    <row r="53" spans="1:9" x14ac:dyDescent="0.35">
      <c r="A53" t="s">
        <v>1786</v>
      </c>
      <c r="B53" t="s">
        <v>1840</v>
      </c>
      <c r="C53" t="s">
        <v>1843</v>
      </c>
      <c r="G53" t="str">
        <v>Pisuquia</v>
      </c>
      <c r="I53" t="str">
        <v>Huimbayoc</v>
      </c>
    </row>
    <row r="54" spans="1:9" x14ac:dyDescent="0.35">
      <c r="A54" t="s">
        <v>1786</v>
      </c>
      <c r="B54" t="s">
        <v>1840</v>
      </c>
      <c r="C54" t="s">
        <v>1840</v>
      </c>
      <c r="G54" t="str">
        <v>Longuita</v>
      </c>
      <c r="I54" t="str">
        <v>Chipurana</v>
      </c>
    </row>
    <row r="55" spans="1:9" x14ac:dyDescent="0.35">
      <c r="A55" t="s">
        <v>1786</v>
      </c>
      <c r="B55" t="s">
        <v>1840</v>
      </c>
      <c r="C55" t="s">
        <v>1844</v>
      </c>
      <c r="G55" t="str">
        <v>Tingo</v>
      </c>
      <c r="I55" t="str">
        <v>El Porvenir</v>
      </c>
    </row>
    <row r="56" spans="1:9" x14ac:dyDescent="0.35">
      <c r="A56" t="s">
        <v>1794</v>
      </c>
      <c r="B56" t="s">
        <v>1845</v>
      </c>
      <c r="C56" t="s">
        <v>1846</v>
      </c>
      <c r="G56" t="str">
        <v>Providencia</v>
      </c>
      <c r="I56" t="str">
        <v>Papaplaya</v>
      </c>
    </row>
    <row r="57" spans="1:9" x14ac:dyDescent="0.35">
      <c r="A57" t="s">
        <v>1786</v>
      </c>
      <c r="B57" t="s">
        <v>1847</v>
      </c>
      <c r="C57" t="s">
        <v>1848</v>
      </c>
      <c r="G57" t="str">
        <v>Colcamar</v>
      </c>
      <c r="I57" t="str" cm="1">
        <f t="array" ref="I57:I61">_xlfn.UNIQUE(_xlfn._xlws.FILTER($C$2:$C$250,$B$2:$B$250="El Dorado"))</f>
        <v>Agua Blanca</v>
      </c>
    </row>
    <row r="58" spans="1:9" x14ac:dyDescent="0.35">
      <c r="A58" t="s">
        <v>1786</v>
      </c>
      <c r="B58" t="s">
        <v>1849</v>
      </c>
      <c r="C58" t="s">
        <v>1850</v>
      </c>
      <c r="G58" t="str">
        <v>Ocumal</v>
      </c>
      <c r="I58" t="str">
        <v>Santa Rosa</v>
      </c>
    </row>
    <row r="59" spans="1:9" x14ac:dyDescent="0.35">
      <c r="A59" t="s">
        <v>1794</v>
      </c>
      <c r="B59" t="s">
        <v>1845</v>
      </c>
      <c r="C59" t="s">
        <v>1851</v>
      </c>
      <c r="G59" t="str">
        <v>Inguilpata</v>
      </c>
      <c r="I59" t="str">
        <v>San Jose De Sisa</v>
      </c>
    </row>
    <row r="60" spans="1:9" x14ac:dyDescent="0.35">
      <c r="A60" t="s">
        <v>1786</v>
      </c>
      <c r="B60" t="s">
        <v>1847</v>
      </c>
      <c r="C60" t="s">
        <v>1852</v>
      </c>
      <c r="G60" t="str">
        <v>Lonya Chico</v>
      </c>
      <c r="I60" t="str">
        <v>Shatoja</v>
      </c>
    </row>
    <row r="61" spans="1:9" x14ac:dyDescent="0.35">
      <c r="A61" t="s">
        <v>1786</v>
      </c>
      <c r="B61" t="s">
        <v>1849</v>
      </c>
      <c r="C61" t="s">
        <v>1853</v>
      </c>
      <c r="G61" t="str">
        <v>Trita</v>
      </c>
      <c r="I61" t="str">
        <v>San Martin</v>
      </c>
    </row>
    <row r="62" spans="1:9" x14ac:dyDescent="0.35">
      <c r="A62" t="s">
        <v>1786</v>
      </c>
      <c r="B62" t="s">
        <v>1847</v>
      </c>
      <c r="C62" t="s">
        <v>1854</v>
      </c>
      <c r="G62" t="str">
        <v>Ocalli</v>
      </c>
      <c r="I62" t="str" cm="1">
        <f t="array" ref="I62:I72">_xlfn.UNIQUE(_xlfn._xlws.FILTER($C$2:$C$250,$B$2:$B$250="Lamas"))</f>
        <v>Cuñumbuqui</v>
      </c>
    </row>
    <row r="63" spans="1:9" x14ac:dyDescent="0.35">
      <c r="A63" t="s">
        <v>1786</v>
      </c>
      <c r="B63" t="s">
        <v>1853</v>
      </c>
      <c r="C63" t="s">
        <v>1855</v>
      </c>
      <c r="G63" t="str">
        <v>Luya</v>
      </c>
      <c r="I63" t="str">
        <v>Zapatero</v>
      </c>
    </row>
    <row r="64" spans="1:9" x14ac:dyDescent="0.35">
      <c r="A64" t="s">
        <v>1786</v>
      </c>
      <c r="B64" t="s">
        <v>1853</v>
      </c>
      <c r="C64" t="s">
        <v>1856</v>
      </c>
      <c r="G64" t="str">
        <v>Camporredondo</v>
      </c>
      <c r="I64" t="str">
        <v>Rumisapa</v>
      </c>
    </row>
    <row r="65" spans="1:9" x14ac:dyDescent="0.35">
      <c r="A65" t="s">
        <v>1786</v>
      </c>
      <c r="B65" t="s">
        <v>1849</v>
      </c>
      <c r="C65" t="s">
        <v>1857</v>
      </c>
      <c r="G65" t="str">
        <v>Lamud</v>
      </c>
      <c r="I65" t="str">
        <v>Shanao</v>
      </c>
    </row>
    <row r="66" spans="1:9" x14ac:dyDescent="0.35">
      <c r="A66" t="s">
        <v>1786</v>
      </c>
      <c r="B66" t="s">
        <v>1849</v>
      </c>
      <c r="C66" t="s">
        <v>1858</v>
      </c>
      <c r="G66" t="str">
        <v>San Cristobal</v>
      </c>
      <c r="I66" t="str">
        <v>Lamas</v>
      </c>
    </row>
    <row r="67" spans="1:9" x14ac:dyDescent="0.35">
      <c r="A67" t="s">
        <v>1786</v>
      </c>
      <c r="B67" t="s">
        <v>1853</v>
      </c>
      <c r="C67" t="s">
        <v>1859</v>
      </c>
      <c r="G67" t="str">
        <v>Luya Viejo</v>
      </c>
      <c r="I67" t="str">
        <v>Tabalosos</v>
      </c>
    </row>
    <row r="68" spans="1:9" x14ac:dyDescent="0.35">
      <c r="A68" t="s">
        <v>1794</v>
      </c>
      <c r="B68" t="s">
        <v>1845</v>
      </c>
      <c r="C68" t="s">
        <v>1860</v>
      </c>
      <c r="G68" t="str">
        <v>Conila</v>
      </c>
      <c r="I68" t="str">
        <v>Alonso De Alvarado</v>
      </c>
    </row>
    <row r="69" spans="1:9" x14ac:dyDescent="0.35">
      <c r="A69" t="s">
        <v>1786</v>
      </c>
      <c r="B69" t="s">
        <v>1861</v>
      </c>
      <c r="C69" t="s">
        <v>1862</v>
      </c>
      <c r="G69" t="str">
        <v>Santa Catalina</v>
      </c>
      <c r="I69" t="str">
        <v>Barranquita</v>
      </c>
    </row>
    <row r="70" spans="1:9" x14ac:dyDescent="0.35">
      <c r="A70" t="s">
        <v>1786</v>
      </c>
      <c r="B70" t="s">
        <v>1853</v>
      </c>
      <c r="C70" t="s">
        <v>1863</v>
      </c>
      <c r="G70" t="str">
        <v>San Jeronimo</v>
      </c>
      <c r="I70" t="str">
        <v>San Roque De Cumbaza</v>
      </c>
    </row>
    <row r="71" spans="1:9" x14ac:dyDescent="0.35">
      <c r="A71" t="s">
        <v>1786</v>
      </c>
      <c r="B71" t="s">
        <v>1861</v>
      </c>
      <c r="C71" t="s">
        <v>1864</v>
      </c>
      <c r="G71" t="str" cm="1">
        <f t="array" ref="G71:G82">_xlfn.UNIQUE(_xlfn._xlws.FILTER($C$2:$C$250,$B$2:$B$250="Rodriguez De Mendoza"))</f>
        <v>Chirimoto</v>
      </c>
      <c r="I71" t="str">
        <v>Pinto Recodo</v>
      </c>
    </row>
    <row r="72" spans="1:9" x14ac:dyDescent="0.35">
      <c r="A72" t="s">
        <v>1786</v>
      </c>
      <c r="B72" t="s">
        <v>1861</v>
      </c>
      <c r="C72" t="s">
        <v>1861</v>
      </c>
      <c r="G72" t="str">
        <v>Totora</v>
      </c>
      <c r="I72" t="str">
        <v>Caynarachi</v>
      </c>
    </row>
    <row r="73" spans="1:9" x14ac:dyDescent="0.35">
      <c r="A73" t="s">
        <v>1786</v>
      </c>
      <c r="B73" t="s">
        <v>1849</v>
      </c>
      <c r="C73" t="s">
        <v>1849</v>
      </c>
      <c r="G73" t="str">
        <v>Milpuc</v>
      </c>
      <c r="I73" t="str" cm="1">
        <f t="array" ref="I73:I78">_xlfn.UNIQUE(_xlfn._xlws.FILTER($C$2:$C$250,$B$2:$B$250="Moyobamba"))</f>
        <v>Soritor</v>
      </c>
    </row>
    <row r="74" spans="1:9" x14ac:dyDescent="0.35">
      <c r="A74" t="s">
        <v>1789</v>
      </c>
      <c r="B74" t="s">
        <v>1865</v>
      </c>
      <c r="C74" t="s">
        <v>1866</v>
      </c>
      <c r="G74" t="str">
        <v>Santa Rosa</v>
      </c>
      <c r="I74" t="str">
        <v>Habana</v>
      </c>
    </row>
    <row r="75" spans="1:9" x14ac:dyDescent="0.35">
      <c r="A75" t="s">
        <v>1786</v>
      </c>
      <c r="B75" t="s">
        <v>1861</v>
      </c>
      <c r="C75" t="s">
        <v>1867</v>
      </c>
      <c r="G75" t="str">
        <v>Huambo</v>
      </c>
      <c r="I75" t="str">
        <v>Jepelacio</v>
      </c>
    </row>
    <row r="76" spans="1:9" x14ac:dyDescent="0.35">
      <c r="A76" t="s">
        <v>1786</v>
      </c>
      <c r="B76" t="s">
        <v>1861</v>
      </c>
      <c r="C76" t="s">
        <v>1868</v>
      </c>
      <c r="G76" t="str">
        <v>Limabamba</v>
      </c>
      <c r="I76" t="str">
        <v>Calzada</v>
      </c>
    </row>
    <row r="77" spans="1:9" x14ac:dyDescent="0.35">
      <c r="A77" t="s">
        <v>1786</v>
      </c>
      <c r="B77" t="s">
        <v>1861</v>
      </c>
      <c r="C77" t="s">
        <v>1869</v>
      </c>
      <c r="G77" t="str">
        <v>Omia</v>
      </c>
      <c r="I77" t="str">
        <v>Yantalo</v>
      </c>
    </row>
    <row r="78" spans="1:9" x14ac:dyDescent="0.35">
      <c r="A78" t="s">
        <v>1794</v>
      </c>
      <c r="B78" t="s">
        <v>1845</v>
      </c>
      <c r="C78" t="s">
        <v>1870</v>
      </c>
      <c r="G78" t="str">
        <v>San Nicolas</v>
      </c>
      <c r="I78" t="str">
        <v>Moyobamba</v>
      </c>
    </row>
    <row r="79" spans="1:9" x14ac:dyDescent="0.35">
      <c r="A79" t="s">
        <v>1786</v>
      </c>
      <c r="B79" t="s">
        <v>1861</v>
      </c>
      <c r="C79" t="s">
        <v>1871</v>
      </c>
      <c r="G79" t="str">
        <v>Cochamal</v>
      </c>
    </row>
    <row r="80" spans="1:9" x14ac:dyDescent="0.35">
      <c r="A80" t="s">
        <v>1786</v>
      </c>
      <c r="B80" t="s">
        <v>1849</v>
      </c>
      <c r="C80" t="s">
        <v>1872</v>
      </c>
      <c r="G80" t="str">
        <v>Longar</v>
      </c>
    </row>
    <row r="81" spans="1:7" x14ac:dyDescent="0.35">
      <c r="A81" t="s">
        <v>1794</v>
      </c>
      <c r="B81" t="s">
        <v>1845</v>
      </c>
      <c r="C81" t="s">
        <v>1873</v>
      </c>
      <c r="G81" t="str">
        <v>Mariscal Benavides</v>
      </c>
    </row>
    <row r="82" spans="1:7" x14ac:dyDescent="0.35">
      <c r="A82" t="s">
        <v>1786</v>
      </c>
      <c r="B82" t="s">
        <v>1853</v>
      </c>
      <c r="C82" t="s">
        <v>1874</v>
      </c>
      <c r="G82" t="str">
        <v>Vista Alegre</v>
      </c>
    </row>
    <row r="83" spans="1:7" x14ac:dyDescent="0.35">
      <c r="A83" t="s">
        <v>1786</v>
      </c>
      <c r="B83" t="s">
        <v>1861</v>
      </c>
      <c r="C83" t="s">
        <v>1875</v>
      </c>
      <c r="G83" t="str" cm="1">
        <f t="array" ref="G83:G85">_xlfn.UNIQUE(_xlfn._xlws.FILTER($C$2:$C$250,$B$2:$B$250="Condorcanqui"))</f>
        <v>Nieva</v>
      </c>
    </row>
    <row r="84" spans="1:7" x14ac:dyDescent="0.35">
      <c r="A84" t="s">
        <v>1789</v>
      </c>
      <c r="B84" t="s">
        <v>1865</v>
      </c>
      <c r="C84" t="s">
        <v>1876</v>
      </c>
      <c r="G84" t="str">
        <v>El Cenepa</v>
      </c>
    </row>
    <row r="85" spans="1:7" x14ac:dyDescent="0.35">
      <c r="A85" t="s">
        <v>1786</v>
      </c>
      <c r="B85" t="s">
        <v>1861</v>
      </c>
      <c r="C85" t="s">
        <v>1877</v>
      </c>
      <c r="G85" t="str">
        <v>Rio Santiago</v>
      </c>
    </row>
    <row r="86" spans="1:7" x14ac:dyDescent="0.35">
      <c r="A86" t="s">
        <v>1786</v>
      </c>
      <c r="B86" t="s">
        <v>1861</v>
      </c>
      <c r="C86" t="s">
        <v>1878</v>
      </c>
    </row>
    <row r="87" spans="1:7" x14ac:dyDescent="0.35">
      <c r="A87" t="s">
        <v>1789</v>
      </c>
      <c r="B87" t="s">
        <v>1865</v>
      </c>
      <c r="C87" t="s">
        <v>1879</v>
      </c>
    </row>
    <row r="88" spans="1:7" x14ac:dyDescent="0.35">
      <c r="A88" t="s">
        <v>1786</v>
      </c>
      <c r="B88" t="s">
        <v>2045</v>
      </c>
      <c r="C88" t="s">
        <v>1880</v>
      </c>
    </row>
    <row r="89" spans="1:7" x14ac:dyDescent="0.35">
      <c r="A89" t="s">
        <v>1786</v>
      </c>
      <c r="B89" t="s">
        <v>2045</v>
      </c>
      <c r="C89" t="s">
        <v>1881</v>
      </c>
    </row>
    <row r="90" spans="1:7" x14ac:dyDescent="0.35">
      <c r="A90" t="s">
        <v>1786</v>
      </c>
      <c r="B90" t="s">
        <v>1882</v>
      </c>
      <c r="C90" t="s">
        <v>1883</v>
      </c>
    </row>
    <row r="91" spans="1:7" x14ac:dyDescent="0.35">
      <c r="A91" t="s">
        <v>1786</v>
      </c>
      <c r="B91" t="s">
        <v>1882</v>
      </c>
      <c r="C91" t="s">
        <v>1884</v>
      </c>
    </row>
    <row r="92" spans="1:7" x14ac:dyDescent="0.35">
      <c r="A92" t="s">
        <v>1789</v>
      </c>
      <c r="B92" t="s">
        <v>1865</v>
      </c>
      <c r="C92" t="s">
        <v>1885</v>
      </c>
    </row>
    <row r="93" spans="1:7" x14ac:dyDescent="0.35">
      <c r="A93" t="s">
        <v>1789</v>
      </c>
      <c r="B93" t="s">
        <v>1886</v>
      </c>
      <c r="C93" t="s">
        <v>1887</v>
      </c>
    </row>
    <row r="94" spans="1:7" x14ac:dyDescent="0.35">
      <c r="A94" t="s">
        <v>1786</v>
      </c>
      <c r="B94" t="s">
        <v>2045</v>
      </c>
      <c r="C94" t="s">
        <v>1888</v>
      </c>
    </row>
    <row r="95" spans="1:7" x14ac:dyDescent="0.35">
      <c r="A95" t="s">
        <v>1789</v>
      </c>
      <c r="B95" t="s">
        <v>1865</v>
      </c>
      <c r="C95" t="s">
        <v>1889</v>
      </c>
    </row>
    <row r="96" spans="1:7" x14ac:dyDescent="0.35">
      <c r="A96" t="s">
        <v>1786</v>
      </c>
      <c r="B96" t="s">
        <v>1847</v>
      </c>
      <c r="C96" t="s">
        <v>1890</v>
      </c>
    </row>
    <row r="97" spans="1:3" x14ac:dyDescent="0.35">
      <c r="A97" t="s">
        <v>1786</v>
      </c>
      <c r="B97" t="s">
        <v>1882</v>
      </c>
      <c r="C97" t="s">
        <v>1891</v>
      </c>
    </row>
    <row r="98" spans="1:3" x14ac:dyDescent="0.35">
      <c r="A98" t="s">
        <v>1789</v>
      </c>
      <c r="B98" t="s">
        <v>1886</v>
      </c>
      <c r="C98" t="s">
        <v>1892</v>
      </c>
    </row>
    <row r="99" spans="1:3" x14ac:dyDescent="0.35">
      <c r="A99" t="s">
        <v>1789</v>
      </c>
      <c r="B99" t="s">
        <v>1886</v>
      </c>
      <c r="C99" t="s">
        <v>1893</v>
      </c>
    </row>
    <row r="100" spans="1:3" x14ac:dyDescent="0.35">
      <c r="A100" t="s">
        <v>1786</v>
      </c>
      <c r="B100" t="s">
        <v>2045</v>
      </c>
      <c r="C100" t="s">
        <v>1894</v>
      </c>
    </row>
    <row r="101" spans="1:3" x14ac:dyDescent="0.35">
      <c r="A101" t="s">
        <v>1786</v>
      </c>
      <c r="B101" t="s">
        <v>1895</v>
      </c>
      <c r="C101" t="s">
        <v>1896</v>
      </c>
    </row>
    <row r="102" spans="1:3" x14ac:dyDescent="0.35">
      <c r="A102" t="s">
        <v>1789</v>
      </c>
      <c r="B102" t="s">
        <v>1897</v>
      </c>
      <c r="C102" t="s">
        <v>1898</v>
      </c>
    </row>
    <row r="103" spans="1:3" x14ac:dyDescent="0.35">
      <c r="A103" t="s">
        <v>1789</v>
      </c>
      <c r="B103" t="s">
        <v>1897</v>
      </c>
      <c r="C103" t="s">
        <v>1899</v>
      </c>
    </row>
    <row r="104" spans="1:3" x14ac:dyDescent="0.35">
      <c r="A104" t="s">
        <v>1786</v>
      </c>
      <c r="B104" t="s">
        <v>1882</v>
      </c>
      <c r="C104" t="s">
        <v>1900</v>
      </c>
    </row>
    <row r="105" spans="1:3" x14ac:dyDescent="0.35">
      <c r="A105" t="s">
        <v>1789</v>
      </c>
      <c r="B105" t="s">
        <v>1897</v>
      </c>
      <c r="C105" t="s">
        <v>1901</v>
      </c>
    </row>
    <row r="106" spans="1:3" x14ac:dyDescent="0.35">
      <c r="A106" t="s">
        <v>1786</v>
      </c>
      <c r="B106" t="s">
        <v>2045</v>
      </c>
      <c r="C106" t="s">
        <v>1902</v>
      </c>
    </row>
    <row r="107" spans="1:3" x14ac:dyDescent="0.35">
      <c r="A107" t="s">
        <v>1786</v>
      </c>
      <c r="B107" t="s">
        <v>1895</v>
      </c>
      <c r="C107" t="s">
        <v>1903</v>
      </c>
    </row>
    <row r="108" spans="1:3" x14ac:dyDescent="0.35">
      <c r="A108" t="s">
        <v>1786</v>
      </c>
      <c r="B108" t="s">
        <v>2045</v>
      </c>
      <c r="C108" t="s">
        <v>1904</v>
      </c>
    </row>
    <row r="109" spans="1:3" x14ac:dyDescent="0.35">
      <c r="A109" t="s">
        <v>1789</v>
      </c>
      <c r="B109" t="s">
        <v>1897</v>
      </c>
      <c r="C109" t="s">
        <v>1884</v>
      </c>
    </row>
    <row r="110" spans="1:3" x14ac:dyDescent="0.35">
      <c r="A110" t="s">
        <v>1789</v>
      </c>
      <c r="B110" t="s">
        <v>1865</v>
      </c>
      <c r="C110" t="s">
        <v>1905</v>
      </c>
    </row>
    <row r="111" spans="1:3" x14ac:dyDescent="0.35">
      <c r="A111" t="s">
        <v>1789</v>
      </c>
      <c r="B111" t="s">
        <v>1886</v>
      </c>
      <c r="C111" t="s">
        <v>1906</v>
      </c>
    </row>
    <row r="112" spans="1:3" x14ac:dyDescent="0.35">
      <c r="A112" t="s">
        <v>1789</v>
      </c>
      <c r="B112" t="s">
        <v>1886</v>
      </c>
      <c r="C112" t="s">
        <v>1907</v>
      </c>
    </row>
    <row r="113" spans="1:3" x14ac:dyDescent="0.35">
      <c r="A113" t="s">
        <v>1786</v>
      </c>
      <c r="B113" t="s">
        <v>2045</v>
      </c>
      <c r="C113" t="s">
        <v>1908</v>
      </c>
    </row>
    <row r="114" spans="1:3" x14ac:dyDescent="0.35">
      <c r="A114" t="s">
        <v>1786</v>
      </c>
      <c r="B114" t="s">
        <v>2045</v>
      </c>
      <c r="C114" t="s">
        <v>1909</v>
      </c>
    </row>
    <row r="115" spans="1:3" x14ac:dyDescent="0.35">
      <c r="A115" t="s">
        <v>1789</v>
      </c>
      <c r="B115" t="s">
        <v>1897</v>
      </c>
      <c r="C115" t="s">
        <v>1910</v>
      </c>
    </row>
    <row r="116" spans="1:3" x14ac:dyDescent="0.35">
      <c r="A116" t="s">
        <v>1786</v>
      </c>
      <c r="B116" t="s">
        <v>1895</v>
      </c>
      <c r="C116" t="s">
        <v>1911</v>
      </c>
    </row>
    <row r="117" spans="1:3" x14ac:dyDescent="0.35">
      <c r="A117" t="s">
        <v>1786</v>
      </c>
      <c r="B117" t="s">
        <v>1847</v>
      </c>
      <c r="C117" t="s">
        <v>1912</v>
      </c>
    </row>
    <row r="118" spans="1:3" x14ac:dyDescent="0.35">
      <c r="A118" t="s">
        <v>1789</v>
      </c>
      <c r="B118" t="s">
        <v>1897</v>
      </c>
      <c r="C118" t="s">
        <v>1913</v>
      </c>
    </row>
    <row r="119" spans="1:3" x14ac:dyDescent="0.35">
      <c r="A119" t="s">
        <v>1789</v>
      </c>
      <c r="B119" t="s">
        <v>1886</v>
      </c>
      <c r="C119" t="s">
        <v>1914</v>
      </c>
    </row>
    <row r="120" spans="1:3" x14ac:dyDescent="0.35">
      <c r="A120" t="s">
        <v>1786</v>
      </c>
      <c r="B120" t="s">
        <v>1895</v>
      </c>
      <c r="C120" t="s">
        <v>1915</v>
      </c>
    </row>
    <row r="121" spans="1:3" x14ac:dyDescent="0.35">
      <c r="A121" t="s">
        <v>1786</v>
      </c>
      <c r="B121" t="s">
        <v>2045</v>
      </c>
      <c r="C121" t="s">
        <v>1916</v>
      </c>
    </row>
    <row r="122" spans="1:3" x14ac:dyDescent="0.35">
      <c r="A122" t="s">
        <v>1789</v>
      </c>
      <c r="B122" t="s">
        <v>1865</v>
      </c>
      <c r="C122" t="s">
        <v>1917</v>
      </c>
    </row>
    <row r="123" spans="1:3" x14ac:dyDescent="0.35">
      <c r="A123" t="s">
        <v>1789</v>
      </c>
      <c r="B123" t="s">
        <v>1886</v>
      </c>
      <c r="C123" t="s">
        <v>1918</v>
      </c>
    </row>
    <row r="124" spans="1:3" x14ac:dyDescent="0.35">
      <c r="A124" t="s">
        <v>1786</v>
      </c>
      <c r="B124" t="s">
        <v>2045</v>
      </c>
      <c r="C124" t="s">
        <v>1919</v>
      </c>
    </row>
    <row r="125" spans="1:3" x14ac:dyDescent="0.35">
      <c r="A125" t="s">
        <v>1786</v>
      </c>
      <c r="B125" t="s">
        <v>2045</v>
      </c>
      <c r="C125" t="s">
        <v>1920</v>
      </c>
    </row>
    <row r="126" spans="1:3" x14ac:dyDescent="0.35">
      <c r="A126" t="s">
        <v>1786</v>
      </c>
      <c r="B126" t="s">
        <v>1853</v>
      </c>
      <c r="C126" t="s">
        <v>1921</v>
      </c>
    </row>
    <row r="127" spans="1:3" x14ac:dyDescent="0.35">
      <c r="A127" t="s">
        <v>1789</v>
      </c>
      <c r="B127" t="s">
        <v>1886</v>
      </c>
      <c r="C127" t="s">
        <v>1922</v>
      </c>
    </row>
    <row r="128" spans="1:3" x14ac:dyDescent="0.35">
      <c r="A128" t="s">
        <v>1789</v>
      </c>
      <c r="B128" t="s">
        <v>1897</v>
      </c>
      <c r="C128" t="s">
        <v>1923</v>
      </c>
    </row>
    <row r="129" spans="1:3" x14ac:dyDescent="0.35">
      <c r="A129" t="s">
        <v>1786</v>
      </c>
      <c r="B129" t="s">
        <v>2045</v>
      </c>
      <c r="C129" t="s">
        <v>1924</v>
      </c>
    </row>
    <row r="130" spans="1:3" x14ac:dyDescent="0.35">
      <c r="A130" t="s">
        <v>1786</v>
      </c>
      <c r="B130" t="s">
        <v>1895</v>
      </c>
      <c r="C130" t="s">
        <v>1895</v>
      </c>
    </row>
    <row r="131" spans="1:3" x14ac:dyDescent="0.35">
      <c r="A131" t="s">
        <v>1789</v>
      </c>
      <c r="B131" t="s">
        <v>1865</v>
      </c>
      <c r="C131" t="s">
        <v>1925</v>
      </c>
    </row>
    <row r="132" spans="1:3" x14ac:dyDescent="0.35">
      <c r="A132" t="s">
        <v>1789</v>
      </c>
      <c r="B132" t="s">
        <v>1897</v>
      </c>
      <c r="C132" t="s">
        <v>1926</v>
      </c>
    </row>
    <row r="133" spans="1:3" x14ac:dyDescent="0.35">
      <c r="A133" t="s">
        <v>1789</v>
      </c>
      <c r="B133" t="s">
        <v>1897</v>
      </c>
      <c r="C133" t="s">
        <v>1927</v>
      </c>
    </row>
    <row r="134" spans="1:3" x14ac:dyDescent="0.35">
      <c r="A134" t="s">
        <v>1789</v>
      </c>
      <c r="B134" t="s">
        <v>1897</v>
      </c>
      <c r="C134" t="s">
        <v>1928</v>
      </c>
    </row>
    <row r="135" spans="1:3" x14ac:dyDescent="0.35">
      <c r="A135" t="s">
        <v>1789</v>
      </c>
      <c r="B135" t="s">
        <v>1865</v>
      </c>
      <c r="C135" t="s">
        <v>1929</v>
      </c>
    </row>
    <row r="136" spans="1:3" x14ac:dyDescent="0.35">
      <c r="A136" t="s">
        <v>1786</v>
      </c>
      <c r="B136" t="s">
        <v>1882</v>
      </c>
      <c r="C136" t="s">
        <v>1786</v>
      </c>
    </row>
    <row r="137" spans="1:3" x14ac:dyDescent="0.35">
      <c r="A137" t="s">
        <v>1789</v>
      </c>
      <c r="B137" t="s">
        <v>1886</v>
      </c>
      <c r="C137" t="s">
        <v>1930</v>
      </c>
    </row>
    <row r="138" spans="1:3" x14ac:dyDescent="0.35">
      <c r="A138" t="s">
        <v>1789</v>
      </c>
      <c r="B138" t="s">
        <v>1886</v>
      </c>
      <c r="C138" t="s">
        <v>1931</v>
      </c>
    </row>
    <row r="139" spans="1:3" x14ac:dyDescent="0.35">
      <c r="A139" t="s">
        <v>1789</v>
      </c>
      <c r="B139" t="s">
        <v>1886</v>
      </c>
      <c r="C139" t="s">
        <v>1932</v>
      </c>
    </row>
    <row r="140" spans="1:3" x14ac:dyDescent="0.35">
      <c r="A140" t="s">
        <v>1789</v>
      </c>
      <c r="B140" t="s">
        <v>1865</v>
      </c>
      <c r="C140" t="s">
        <v>1933</v>
      </c>
    </row>
    <row r="141" spans="1:3" x14ac:dyDescent="0.35">
      <c r="A141" t="s">
        <v>1789</v>
      </c>
      <c r="B141" t="s">
        <v>1865</v>
      </c>
      <c r="C141" t="s">
        <v>1934</v>
      </c>
    </row>
    <row r="142" spans="1:3" x14ac:dyDescent="0.35">
      <c r="A142" t="s">
        <v>1789</v>
      </c>
      <c r="B142" t="s">
        <v>1886</v>
      </c>
      <c r="C142" t="s">
        <v>1935</v>
      </c>
    </row>
    <row r="143" spans="1:3" x14ac:dyDescent="0.35">
      <c r="A143" t="s">
        <v>1789</v>
      </c>
      <c r="B143" t="s">
        <v>1865</v>
      </c>
      <c r="C143" t="s">
        <v>1936</v>
      </c>
    </row>
    <row r="144" spans="1:3" x14ac:dyDescent="0.35">
      <c r="A144" t="s">
        <v>1789</v>
      </c>
      <c r="B144" t="s">
        <v>1897</v>
      </c>
      <c r="C144" t="s">
        <v>1937</v>
      </c>
    </row>
    <row r="145" spans="1:3" x14ac:dyDescent="0.35">
      <c r="A145" t="s">
        <v>1789</v>
      </c>
      <c r="B145" t="s">
        <v>1865</v>
      </c>
      <c r="C145" t="s">
        <v>1865</v>
      </c>
    </row>
    <row r="146" spans="1:3" x14ac:dyDescent="0.35">
      <c r="A146" t="s">
        <v>1789</v>
      </c>
      <c r="B146" t="s">
        <v>1886</v>
      </c>
      <c r="C146" t="s">
        <v>1938</v>
      </c>
    </row>
    <row r="147" spans="1:3" x14ac:dyDescent="0.35">
      <c r="A147" t="s">
        <v>1786</v>
      </c>
      <c r="B147" t="s">
        <v>1895</v>
      </c>
      <c r="C147" t="s">
        <v>1939</v>
      </c>
    </row>
    <row r="148" spans="1:3" x14ac:dyDescent="0.35">
      <c r="A148" t="s">
        <v>1786</v>
      </c>
      <c r="B148" t="s">
        <v>1895</v>
      </c>
      <c r="C148" t="s">
        <v>1940</v>
      </c>
    </row>
    <row r="149" spans="1:3" x14ac:dyDescent="0.35">
      <c r="A149" t="s">
        <v>1789</v>
      </c>
      <c r="B149" t="s">
        <v>1886</v>
      </c>
      <c r="C149" t="s">
        <v>1941</v>
      </c>
    </row>
    <row r="150" spans="1:3" x14ac:dyDescent="0.35">
      <c r="A150" t="s">
        <v>1789</v>
      </c>
      <c r="B150" t="s">
        <v>1886</v>
      </c>
      <c r="C150" t="s">
        <v>1942</v>
      </c>
    </row>
    <row r="151" spans="1:3" x14ac:dyDescent="0.35">
      <c r="A151" t="s">
        <v>1789</v>
      </c>
      <c r="B151" t="s">
        <v>1865</v>
      </c>
      <c r="C151" t="s">
        <v>1943</v>
      </c>
    </row>
    <row r="152" spans="1:3" x14ac:dyDescent="0.35">
      <c r="A152" t="s">
        <v>1789</v>
      </c>
      <c r="B152" t="s">
        <v>1865</v>
      </c>
      <c r="C152" t="s">
        <v>1944</v>
      </c>
    </row>
    <row r="153" spans="1:3" x14ac:dyDescent="0.35">
      <c r="A153" t="s">
        <v>1786</v>
      </c>
      <c r="B153" t="s">
        <v>1945</v>
      </c>
      <c r="C153" t="s">
        <v>1946</v>
      </c>
    </row>
    <row r="154" spans="1:3" x14ac:dyDescent="0.35">
      <c r="A154" t="s">
        <v>1789</v>
      </c>
      <c r="B154" t="s">
        <v>1865</v>
      </c>
      <c r="C154" t="s">
        <v>1947</v>
      </c>
    </row>
    <row r="155" spans="1:3" x14ac:dyDescent="0.35">
      <c r="A155" t="s">
        <v>1789</v>
      </c>
      <c r="B155" t="s">
        <v>1886</v>
      </c>
      <c r="C155" t="s">
        <v>1886</v>
      </c>
    </row>
    <row r="156" spans="1:3" x14ac:dyDescent="0.35">
      <c r="A156" t="s">
        <v>1786</v>
      </c>
      <c r="B156" t="s">
        <v>2045</v>
      </c>
      <c r="C156" t="s">
        <v>1948</v>
      </c>
    </row>
    <row r="157" spans="1:3" x14ac:dyDescent="0.35">
      <c r="A157" t="s">
        <v>1786</v>
      </c>
      <c r="B157" t="s">
        <v>1787</v>
      </c>
      <c r="C157" t="s">
        <v>1949</v>
      </c>
    </row>
    <row r="158" spans="1:3" x14ac:dyDescent="0.35">
      <c r="A158" t="s">
        <v>1786</v>
      </c>
      <c r="B158" t="s">
        <v>1895</v>
      </c>
      <c r="C158" t="s">
        <v>1950</v>
      </c>
    </row>
    <row r="159" spans="1:3" x14ac:dyDescent="0.35">
      <c r="A159" t="s">
        <v>1789</v>
      </c>
      <c r="B159" t="s">
        <v>1886</v>
      </c>
      <c r="C159" t="s">
        <v>1951</v>
      </c>
    </row>
    <row r="160" spans="1:3" x14ac:dyDescent="0.35">
      <c r="A160" t="s">
        <v>1789</v>
      </c>
      <c r="B160" t="s">
        <v>1886</v>
      </c>
      <c r="C160" t="s">
        <v>1952</v>
      </c>
    </row>
    <row r="161" spans="1:3" x14ac:dyDescent="0.35">
      <c r="A161" t="s">
        <v>1786</v>
      </c>
      <c r="B161" t="s">
        <v>1945</v>
      </c>
      <c r="C161" t="s">
        <v>1953</v>
      </c>
    </row>
    <row r="162" spans="1:3" x14ac:dyDescent="0.35">
      <c r="A162" t="s">
        <v>1786</v>
      </c>
      <c r="B162" t="s">
        <v>1945</v>
      </c>
      <c r="C162" t="s">
        <v>1954</v>
      </c>
    </row>
    <row r="163" spans="1:3" x14ac:dyDescent="0.35">
      <c r="A163" t="s">
        <v>1789</v>
      </c>
      <c r="B163" t="s">
        <v>1886</v>
      </c>
      <c r="C163" t="s">
        <v>1862</v>
      </c>
    </row>
    <row r="164" spans="1:3" x14ac:dyDescent="0.35">
      <c r="A164" t="s">
        <v>1789</v>
      </c>
      <c r="B164" t="s">
        <v>1865</v>
      </c>
      <c r="C164" t="s">
        <v>1955</v>
      </c>
    </row>
    <row r="165" spans="1:3" x14ac:dyDescent="0.35">
      <c r="A165" t="s">
        <v>1789</v>
      </c>
      <c r="B165" t="s">
        <v>1886</v>
      </c>
      <c r="C165" t="s">
        <v>1956</v>
      </c>
    </row>
    <row r="166" spans="1:3" x14ac:dyDescent="0.35">
      <c r="A166" t="s">
        <v>1789</v>
      </c>
      <c r="B166" t="s">
        <v>1865</v>
      </c>
      <c r="C166" t="s">
        <v>1957</v>
      </c>
    </row>
    <row r="167" spans="1:3" x14ac:dyDescent="0.35">
      <c r="A167" t="s">
        <v>1789</v>
      </c>
      <c r="B167" t="s">
        <v>1792</v>
      </c>
      <c r="C167" t="s">
        <v>1958</v>
      </c>
    </row>
    <row r="168" spans="1:3" x14ac:dyDescent="0.35">
      <c r="A168" t="s">
        <v>1789</v>
      </c>
      <c r="B168" t="s">
        <v>1886</v>
      </c>
      <c r="C168" t="s">
        <v>1959</v>
      </c>
    </row>
    <row r="169" spans="1:3" x14ac:dyDescent="0.35">
      <c r="A169" t="s">
        <v>1786</v>
      </c>
      <c r="B169" t="s">
        <v>1895</v>
      </c>
      <c r="C169" t="s">
        <v>1960</v>
      </c>
    </row>
    <row r="170" spans="1:3" x14ac:dyDescent="0.35">
      <c r="A170" t="s">
        <v>1789</v>
      </c>
      <c r="B170" t="s">
        <v>1886</v>
      </c>
      <c r="C170" t="s">
        <v>1961</v>
      </c>
    </row>
    <row r="171" spans="1:3" x14ac:dyDescent="0.35">
      <c r="A171" t="s">
        <v>1786</v>
      </c>
      <c r="B171" t="s">
        <v>2045</v>
      </c>
      <c r="C171" t="s">
        <v>1962</v>
      </c>
    </row>
    <row r="172" spans="1:3" x14ac:dyDescent="0.35">
      <c r="A172" t="s">
        <v>1789</v>
      </c>
      <c r="B172" t="s">
        <v>1897</v>
      </c>
      <c r="C172" t="s">
        <v>1963</v>
      </c>
    </row>
    <row r="173" spans="1:3" x14ac:dyDescent="0.35">
      <c r="A173" t="s">
        <v>1786</v>
      </c>
      <c r="B173" t="s">
        <v>1895</v>
      </c>
      <c r="C173" t="s">
        <v>1964</v>
      </c>
    </row>
    <row r="174" spans="1:3" x14ac:dyDescent="0.35">
      <c r="A174" t="s">
        <v>1789</v>
      </c>
      <c r="B174" t="s">
        <v>1865</v>
      </c>
      <c r="C174" t="s">
        <v>1965</v>
      </c>
    </row>
    <row r="175" spans="1:3" x14ac:dyDescent="0.35">
      <c r="A175" t="s">
        <v>1789</v>
      </c>
      <c r="B175" t="s">
        <v>1792</v>
      </c>
      <c r="C175" t="s">
        <v>1966</v>
      </c>
    </row>
    <row r="176" spans="1:3" x14ac:dyDescent="0.35">
      <c r="A176" t="s">
        <v>1786</v>
      </c>
      <c r="B176" t="s">
        <v>1787</v>
      </c>
      <c r="C176" t="s">
        <v>1787</v>
      </c>
    </row>
    <row r="177" spans="1:3" x14ac:dyDescent="0.35">
      <c r="A177" t="s">
        <v>1786</v>
      </c>
      <c r="B177" t="s">
        <v>1945</v>
      </c>
      <c r="C177" t="s">
        <v>1967</v>
      </c>
    </row>
    <row r="178" spans="1:3" x14ac:dyDescent="0.35">
      <c r="A178" t="s">
        <v>1786</v>
      </c>
      <c r="B178" t="s">
        <v>1787</v>
      </c>
      <c r="C178" t="s">
        <v>1968</v>
      </c>
    </row>
    <row r="179" spans="1:3" x14ac:dyDescent="0.35">
      <c r="A179" t="s">
        <v>1786</v>
      </c>
      <c r="B179" t="s">
        <v>1895</v>
      </c>
      <c r="C179" t="s">
        <v>1969</v>
      </c>
    </row>
    <row r="180" spans="1:3" x14ac:dyDescent="0.35">
      <c r="A180" t="s">
        <v>1789</v>
      </c>
      <c r="B180" t="s">
        <v>1790</v>
      </c>
      <c r="C180" t="s">
        <v>1970</v>
      </c>
    </row>
    <row r="181" spans="1:3" x14ac:dyDescent="0.35">
      <c r="A181" t="s">
        <v>1789</v>
      </c>
      <c r="B181" t="s">
        <v>1792</v>
      </c>
      <c r="C181" t="s">
        <v>1971</v>
      </c>
    </row>
    <row r="182" spans="1:3" x14ac:dyDescent="0.35">
      <c r="A182" t="s">
        <v>1794</v>
      </c>
      <c r="B182" t="s">
        <v>1802</v>
      </c>
      <c r="C182" t="s">
        <v>1972</v>
      </c>
    </row>
    <row r="183" spans="1:3" x14ac:dyDescent="0.35">
      <c r="A183" t="s">
        <v>1789</v>
      </c>
      <c r="B183" t="s">
        <v>1865</v>
      </c>
      <c r="C183" t="s">
        <v>1973</v>
      </c>
    </row>
    <row r="184" spans="1:3" x14ac:dyDescent="0.35">
      <c r="A184" t="s">
        <v>1789</v>
      </c>
      <c r="B184" t="s">
        <v>1865</v>
      </c>
      <c r="C184" t="s">
        <v>1974</v>
      </c>
    </row>
    <row r="185" spans="1:3" x14ac:dyDescent="0.35">
      <c r="A185" t="s">
        <v>1786</v>
      </c>
      <c r="B185" t="s">
        <v>1787</v>
      </c>
      <c r="C185" t="s">
        <v>1975</v>
      </c>
    </row>
    <row r="186" spans="1:3" x14ac:dyDescent="0.35">
      <c r="A186" t="s">
        <v>1789</v>
      </c>
      <c r="B186" t="s">
        <v>1790</v>
      </c>
      <c r="C186" t="s">
        <v>1976</v>
      </c>
    </row>
    <row r="187" spans="1:3" x14ac:dyDescent="0.35">
      <c r="A187" t="s">
        <v>1786</v>
      </c>
      <c r="B187" t="s">
        <v>1945</v>
      </c>
      <c r="C187" t="s">
        <v>1977</v>
      </c>
    </row>
    <row r="188" spans="1:3" x14ac:dyDescent="0.35">
      <c r="A188" t="s">
        <v>1789</v>
      </c>
      <c r="B188" t="s">
        <v>1792</v>
      </c>
      <c r="C188" t="s">
        <v>1978</v>
      </c>
    </row>
    <row r="189" spans="1:3" x14ac:dyDescent="0.35">
      <c r="A189" t="s">
        <v>1789</v>
      </c>
      <c r="B189" t="s">
        <v>1886</v>
      </c>
      <c r="C189" t="s">
        <v>1979</v>
      </c>
    </row>
    <row r="190" spans="1:3" x14ac:dyDescent="0.35">
      <c r="A190" t="s">
        <v>1789</v>
      </c>
      <c r="B190" t="s">
        <v>1792</v>
      </c>
      <c r="C190" t="s">
        <v>1980</v>
      </c>
    </row>
    <row r="191" spans="1:3" x14ac:dyDescent="0.35">
      <c r="A191" t="s">
        <v>1786</v>
      </c>
      <c r="B191" t="s">
        <v>1787</v>
      </c>
      <c r="C191" t="s">
        <v>1981</v>
      </c>
    </row>
    <row r="192" spans="1:3" x14ac:dyDescent="0.35">
      <c r="A192" t="s">
        <v>1794</v>
      </c>
      <c r="B192" t="s">
        <v>1845</v>
      </c>
      <c r="C192" t="s">
        <v>1982</v>
      </c>
    </row>
    <row r="193" spans="1:3" x14ac:dyDescent="0.35">
      <c r="A193" t="s">
        <v>1789</v>
      </c>
      <c r="B193" t="s">
        <v>1792</v>
      </c>
      <c r="C193" t="s">
        <v>1983</v>
      </c>
    </row>
    <row r="194" spans="1:3" x14ac:dyDescent="0.35">
      <c r="A194" t="s">
        <v>1789</v>
      </c>
      <c r="B194" t="s">
        <v>1792</v>
      </c>
      <c r="C194" t="s">
        <v>1984</v>
      </c>
    </row>
    <row r="195" spans="1:3" x14ac:dyDescent="0.35">
      <c r="A195" t="s">
        <v>1789</v>
      </c>
      <c r="B195" t="s">
        <v>1792</v>
      </c>
      <c r="C195" t="s">
        <v>1985</v>
      </c>
    </row>
    <row r="196" spans="1:3" x14ac:dyDescent="0.35">
      <c r="A196" t="s">
        <v>1789</v>
      </c>
      <c r="B196" t="s">
        <v>1792</v>
      </c>
      <c r="C196" t="s">
        <v>1986</v>
      </c>
    </row>
    <row r="197" spans="1:3" x14ac:dyDescent="0.35">
      <c r="A197" t="s">
        <v>1789</v>
      </c>
      <c r="B197" t="s">
        <v>1790</v>
      </c>
      <c r="C197" t="s">
        <v>1987</v>
      </c>
    </row>
    <row r="198" spans="1:3" x14ac:dyDescent="0.35">
      <c r="A198" t="s">
        <v>1786</v>
      </c>
      <c r="B198" t="s">
        <v>1787</v>
      </c>
      <c r="C198" t="s">
        <v>1988</v>
      </c>
    </row>
    <row r="199" spans="1:3" x14ac:dyDescent="0.35">
      <c r="A199" t="s">
        <v>1789</v>
      </c>
      <c r="B199" t="s">
        <v>1792</v>
      </c>
      <c r="C199" t="s">
        <v>1989</v>
      </c>
    </row>
    <row r="200" spans="1:3" x14ac:dyDescent="0.35">
      <c r="A200" t="s">
        <v>1789</v>
      </c>
      <c r="B200" t="s">
        <v>1790</v>
      </c>
      <c r="C200" t="s">
        <v>1990</v>
      </c>
    </row>
    <row r="201" spans="1:3" x14ac:dyDescent="0.35">
      <c r="A201" t="s">
        <v>1794</v>
      </c>
      <c r="B201" t="s">
        <v>1802</v>
      </c>
      <c r="C201" t="s">
        <v>1991</v>
      </c>
    </row>
    <row r="202" spans="1:3" x14ac:dyDescent="0.35">
      <c r="A202" t="s">
        <v>1789</v>
      </c>
      <c r="B202" t="s">
        <v>1800</v>
      </c>
      <c r="C202" t="s">
        <v>1800</v>
      </c>
    </row>
    <row r="203" spans="1:3" x14ac:dyDescent="0.35">
      <c r="A203" t="s">
        <v>1794</v>
      </c>
      <c r="B203" t="s">
        <v>1802</v>
      </c>
      <c r="C203" t="s">
        <v>1992</v>
      </c>
    </row>
    <row r="204" spans="1:3" x14ac:dyDescent="0.35">
      <c r="A204" t="s">
        <v>1794</v>
      </c>
      <c r="B204" t="s">
        <v>1795</v>
      </c>
      <c r="C204" t="s">
        <v>1993</v>
      </c>
    </row>
    <row r="205" spans="1:3" x14ac:dyDescent="0.35">
      <c r="A205" t="s">
        <v>1794</v>
      </c>
      <c r="B205" t="s">
        <v>1795</v>
      </c>
      <c r="C205" t="s">
        <v>1994</v>
      </c>
    </row>
    <row r="206" spans="1:3" x14ac:dyDescent="0.35">
      <c r="A206" t="s">
        <v>1786</v>
      </c>
      <c r="B206" t="s">
        <v>1787</v>
      </c>
      <c r="C206" t="s">
        <v>1995</v>
      </c>
    </row>
    <row r="207" spans="1:3" x14ac:dyDescent="0.35">
      <c r="A207" t="s">
        <v>1786</v>
      </c>
      <c r="B207" t="s">
        <v>1945</v>
      </c>
      <c r="C207" t="s">
        <v>1945</v>
      </c>
    </row>
    <row r="208" spans="1:3" x14ac:dyDescent="0.35">
      <c r="A208" t="s">
        <v>1789</v>
      </c>
      <c r="B208" t="s">
        <v>1800</v>
      </c>
      <c r="C208" t="s">
        <v>1996</v>
      </c>
    </row>
    <row r="209" spans="1:3" x14ac:dyDescent="0.35">
      <c r="A209" t="s">
        <v>1794</v>
      </c>
      <c r="B209" t="s">
        <v>1802</v>
      </c>
      <c r="C209" t="s">
        <v>1997</v>
      </c>
    </row>
    <row r="210" spans="1:3" x14ac:dyDescent="0.35">
      <c r="A210" t="s">
        <v>1789</v>
      </c>
      <c r="B210" t="s">
        <v>1792</v>
      </c>
      <c r="C210" t="s">
        <v>1998</v>
      </c>
    </row>
    <row r="211" spans="1:3" x14ac:dyDescent="0.35">
      <c r="A211" t="s">
        <v>1794</v>
      </c>
      <c r="B211" t="s">
        <v>1802</v>
      </c>
      <c r="C211" t="s">
        <v>1999</v>
      </c>
    </row>
    <row r="212" spans="1:3" x14ac:dyDescent="0.35">
      <c r="A212" t="s">
        <v>1794</v>
      </c>
      <c r="B212" t="s">
        <v>1795</v>
      </c>
      <c r="C212" t="s">
        <v>2000</v>
      </c>
    </row>
    <row r="213" spans="1:3" x14ac:dyDescent="0.35">
      <c r="A213" t="s">
        <v>1794</v>
      </c>
      <c r="B213" t="s">
        <v>1802</v>
      </c>
      <c r="C213" t="s">
        <v>2001</v>
      </c>
    </row>
    <row r="214" spans="1:3" x14ac:dyDescent="0.35">
      <c r="A214" t="s">
        <v>1794</v>
      </c>
      <c r="B214" t="s">
        <v>1802</v>
      </c>
      <c r="C214" t="s">
        <v>1802</v>
      </c>
    </row>
    <row r="215" spans="1:3" x14ac:dyDescent="0.35">
      <c r="A215" t="s">
        <v>1794</v>
      </c>
      <c r="B215" t="s">
        <v>2002</v>
      </c>
      <c r="C215" t="s">
        <v>2003</v>
      </c>
    </row>
    <row r="216" spans="1:3" x14ac:dyDescent="0.35">
      <c r="A216" t="s">
        <v>1794</v>
      </c>
      <c r="B216" t="s">
        <v>1802</v>
      </c>
      <c r="C216" t="s">
        <v>2004</v>
      </c>
    </row>
    <row r="217" spans="1:3" x14ac:dyDescent="0.35">
      <c r="A217" t="s">
        <v>1789</v>
      </c>
      <c r="B217" t="s">
        <v>1800</v>
      </c>
      <c r="C217" t="s">
        <v>2005</v>
      </c>
    </row>
    <row r="218" spans="1:3" x14ac:dyDescent="0.35">
      <c r="A218" t="s">
        <v>1794</v>
      </c>
      <c r="B218" t="s">
        <v>1802</v>
      </c>
      <c r="C218" t="s">
        <v>2006</v>
      </c>
    </row>
    <row r="219" spans="1:3" x14ac:dyDescent="0.35">
      <c r="A219" t="s">
        <v>1789</v>
      </c>
      <c r="B219" t="s">
        <v>2007</v>
      </c>
      <c r="C219" t="s">
        <v>2008</v>
      </c>
    </row>
    <row r="220" spans="1:3" x14ac:dyDescent="0.35">
      <c r="A220" t="s">
        <v>1794</v>
      </c>
      <c r="B220" t="s">
        <v>2002</v>
      </c>
      <c r="C220" t="s">
        <v>2009</v>
      </c>
    </row>
    <row r="221" spans="1:3" x14ac:dyDescent="0.35">
      <c r="A221" t="s">
        <v>1794</v>
      </c>
      <c r="B221" t="s">
        <v>2002</v>
      </c>
      <c r="C221" t="s">
        <v>2010</v>
      </c>
    </row>
    <row r="222" spans="1:3" x14ac:dyDescent="0.35">
      <c r="A222" t="s">
        <v>1794</v>
      </c>
      <c r="B222" t="s">
        <v>2011</v>
      </c>
      <c r="C222" t="s">
        <v>2012</v>
      </c>
    </row>
    <row r="223" spans="1:3" x14ac:dyDescent="0.35">
      <c r="A223" t="s">
        <v>1794</v>
      </c>
      <c r="B223" t="s">
        <v>2044</v>
      </c>
      <c r="C223" t="s">
        <v>2013</v>
      </c>
    </row>
    <row r="224" spans="1:3" x14ac:dyDescent="0.35">
      <c r="A224" t="s">
        <v>1794</v>
      </c>
      <c r="B224" t="s">
        <v>2044</v>
      </c>
      <c r="C224" t="s">
        <v>2014</v>
      </c>
    </row>
    <row r="225" spans="1:3" x14ac:dyDescent="0.35">
      <c r="A225" t="s">
        <v>1794</v>
      </c>
      <c r="B225" t="s">
        <v>2015</v>
      </c>
      <c r="C225" t="s">
        <v>2016</v>
      </c>
    </row>
    <row r="226" spans="1:3" x14ac:dyDescent="0.35">
      <c r="A226" t="s">
        <v>1794</v>
      </c>
      <c r="B226" t="s">
        <v>2015</v>
      </c>
      <c r="C226" t="s">
        <v>2017</v>
      </c>
    </row>
    <row r="227" spans="1:3" x14ac:dyDescent="0.35">
      <c r="A227" t="s">
        <v>1794</v>
      </c>
      <c r="B227" t="s">
        <v>2015</v>
      </c>
      <c r="C227" t="s">
        <v>2018</v>
      </c>
    </row>
    <row r="228" spans="1:3" x14ac:dyDescent="0.35">
      <c r="A228" t="s">
        <v>1794</v>
      </c>
      <c r="B228" t="s">
        <v>1795</v>
      </c>
      <c r="C228" t="s">
        <v>2019</v>
      </c>
    </row>
    <row r="229" spans="1:3" x14ac:dyDescent="0.35">
      <c r="A229" t="s">
        <v>1789</v>
      </c>
      <c r="B229" t="s">
        <v>1800</v>
      </c>
      <c r="C229" t="s">
        <v>2020</v>
      </c>
    </row>
    <row r="230" spans="1:3" x14ac:dyDescent="0.35">
      <c r="A230" t="s">
        <v>1794</v>
      </c>
      <c r="B230" t="s">
        <v>2015</v>
      </c>
      <c r="C230" t="s">
        <v>2021</v>
      </c>
    </row>
    <row r="231" spans="1:3" x14ac:dyDescent="0.35">
      <c r="A231" t="s">
        <v>1794</v>
      </c>
      <c r="B231" t="s">
        <v>2044</v>
      </c>
      <c r="C231" t="s">
        <v>2022</v>
      </c>
    </row>
    <row r="232" spans="1:3" x14ac:dyDescent="0.35">
      <c r="A232" t="s">
        <v>1794</v>
      </c>
      <c r="B232" t="s">
        <v>2015</v>
      </c>
      <c r="C232" t="s">
        <v>2023</v>
      </c>
    </row>
    <row r="233" spans="1:3" x14ac:dyDescent="0.35">
      <c r="A233" t="s">
        <v>1789</v>
      </c>
      <c r="B233" t="s">
        <v>2007</v>
      </c>
      <c r="C233" t="s">
        <v>2024</v>
      </c>
    </row>
    <row r="234" spans="1:3" x14ac:dyDescent="0.35">
      <c r="A234" t="s">
        <v>1794</v>
      </c>
      <c r="B234" t="s">
        <v>2015</v>
      </c>
      <c r="C234" t="s">
        <v>2025</v>
      </c>
    </row>
    <row r="235" spans="1:3" x14ac:dyDescent="0.35">
      <c r="A235" t="s">
        <v>1794</v>
      </c>
      <c r="B235" t="s">
        <v>2011</v>
      </c>
      <c r="C235" t="s">
        <v>1872</v>
      </c>
    </row>
    <row r="236" spans="1:3" x14ac:dyDescent="0.35">
      <c r="A236" t="s">
        <v>1794</v>
      </c>
      <c r="B236" t="s">
        <v>2011</v>
      </c>
      <c r="C236" t="s">
        <v>2026</v>
      </c>
    </row>
    <row r="237" spans="1:3" x14ac:dyDescent="0.35">
      <c r="A237" t="s">
        <v>1794</v>
      </c>
      <c r="B237" t="s">
        <v>2002</v>
      </c>
      <c r="C237" t="s">
        <v>2027</v>
      </c>
    </row>
    <row r="238" spans="1:3" x14ac:dyDescent="0.35">
      <c r="A238" t="s">
        <v>1789</v>
      </c>
      <c r="B238" t="s">
        <v>2007</v>
      </c>
      <c r="C238" t="s">
        <v>2028</v>
      </c>
    </row>
    <row r="239" spans="1:3" x14ac:dyDescent="0.35">
      <c r="A239" t="s">
        <v>1794</v>
      </c>
      <c r="B239" t="s">
        <v>2015</v>
      </c>
      <c r="C239" t="s">
        <v>2029</v>
      </c>
    </row>
    <row r="240" spans="1:3" x14ac:dyDescent="0.35">
      <c r="A240" t="s">
        <v>1794</v>
      </c>
      <c r="B240" t="s">
        <v>2011</v>
      </c>
      <c r="C240" t="s">
        <v>2030</v>
      </c>
    </row>
    <row r="241" spans="1:3" x14ac:dyDescent="0.35">
      <c r="A241" t="s">
        <v>1794</v>
      </c>
      <c r="B241" t="s">
        <v>2002</v>
      </c>
      <c r="C241" t="s">
        <v>2031</v>
      </c>
    </row>
    <row r="242" spans="1:3" x14ac:dyDescent="0.35">
      <c r="A242" t="s">
        <v>1794</v>
      </c>
      <c r="B242" t="s">
        <v>2002</v>
      </c>
      <c r="C242" t="s">
        <v>2032</v>
      </c>
    </row>
    <row r="243" spans="1:3" x14ac:dyDescent="0.35">
      <c r="A243" t="s">
        <v>1794</v>
      </c>
      <c r="B243" t="s">
        <v>2015</v>
      </c>
      <c r="C243" t="s">
        <v>2033</v>
      </c>
    </row>
    <row r="244" spans="1:3" x14ac:dyDescent="0.35">
      <c r="A244" t="s">
        <v>1794</v>
      </c>
      <c r="B244" t="s">
        <v>2015</v>
      </c>
      <c r="C244" t="s">
        <v>2034</v>
      </c>
    </row>
    <row r="245" spans="1:3" x14ac:dyDescent="0.35">
      <c r="A245" t="s">
        <v>1794</v>
      </c>
      <c r="B245" t="s">
        <v>2044</v>
      </c>
      <c r="C245" t="s">
        <v>2035</v>
      </c>
    </row>
    <row r="246" spans="1:3" x14ac:dyDescent="0.35">
      <c r="A246" t="s">
        <v>1794</v>
      </c>
      <c r="B246" t="s">
        <v>2044</v>
      </c>
      <c r="C246" t="s">
        <v>2036</v>
      </c>
    </row>
    <row r="247" spans="1:3" x14ac:dyDescent="0.35">
      <c r="A247" t="s">
        <v>1794</v>
      </c>
      <c r="B247" t="s">
        <v>2015</v>
      </c>
      <c r="C247" t="s">
        <v>2037</v>
      </c>
    </row>
    <row r="248" spans="1:3" x14ac:dyDescent="0.35">
      <c r="A248" t="s">
        <v>1794</v>
      </c>
      <c r="B248" t="s">
        <v>2015</v>
      </c>
      <c r="C248" t="s">
        <v>2038</v>
      </c>
    </row>
    <row r="249" spans="1:3" x14ac:dyDescent="0.35">
      <c r="A249" t="s">
        <v>1794</v>
      </c>
      <c r="B249" t="s">
        <v>2015</v>
      </c>
      <c r="C249" t="s">
        <v>2039</v>
      </c>
    </row>
    <row r="250" spans="1:3" x14ac:dyDescent="0.35">
      <c r="A250" t="s">
        <v>1794</v>
      </c>
      <c r="B250" t="s">
        <v>2015</v>
      </c>
      <c r="C250" t="s">
        <v>2040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44</vt:i4>
      </vt:variant>
    </vt:vector>
  </HeadingPairs>
  <TitlesOfParts>
    <vt:vector size="52" baseType="lpstr">
      <vt:lpstr>Costo por mitigación</vt:lpstr>
      <vt:lpstr>FE</vt:lpstr>
      <vt:lpstr>Area distritos</vt:lpstr>
      <vt:lpstr>Sheet6</vt:lpstr>
      <vt:lpstr>area distrito ecozona</vt:lpstr>
      <vt:lpstr>defo 10-21 distritos</vt:lpstr>
      <vt:lpstr>Sheet3</vt:lpstr>
      <vt:lpstr>BD Politica</vt:lpstr>
      <vt:lpstr>Alto_Amazonas</vt:lpstr>
      <vt:lpstr>Amazonas</vt:lpstr>
      <vt:lpstr>Bagua</vt:lpstr>
      <vt:lpstr>Bellavista</vt:lpstr>
      <vt:lpstr>Bongara</vt:lpstr>
      <vt:lpstr>Calca</vt:lpstr>
      <vt:lpstr>Carabaya</vt:lpstr>
      <vt:lpstr>Chachapoyas</vt:lpstr>
      <vt:lpstr>Condorcanqui</vt:lpstr>
      <vt:lpstr>Cusco</vt:lpstr>
      <vt:lpstr>Datem_del_Marañon</vt:lpstr>
      <vt:lpstr>Degra</vt:lpstr>
      <vt:lpstr>Degradacion</vt:lpstr>
      <vt:lpstr>El_Dorado</vt:lpstr>
      <vt:lpstr>Funcionamiento</vt:lpstr>
      <vt:lpstr>Grant</vt:lpstr>
      <vt:lpstr>Huallaga</vt:lpstr>
      <vt:lpstr>La_Convencion</vt:lpstr>
      <vt:lpstr>Lamas</vt:lpstr>
      <vt:lpstr>Loreto</vt:lpstr>
      <vt:lpstr>Loreto_Provincia</vt:lpstr>
      <vt:lpstr>Luya</vt:lpstr>
      <vt:lpstr>Madre_de_Dios</vt:lpstr>
      <vt:lpstr>Manu</vt:lpstr>
      <vt:lpstr>Mariscal_Caceres</vt:lpstr>
      <vt:lpstr>Mariscal_Ramon_Castilla</vt:lpstr>
      <vt:lpstr>Maynas</vt:lpstr>
      <vt:lpstr>Moyobamba</vt:lpstr>
      <vt:lpstr>Paucartambo</vt:lpstr>
      <vt:lpstr>Picota</vt:lpstr>
      <vt:lpstr>Puno</vt:lpstr>
      <vt:lpstr>Quispicanchi</vt:lpstr>
      <vt:lpstr>Regiones</vt:lpstr>
      <vt:lpstr>Requena</vt:lpstr>
      <vt:lpstr>Rioja</vt:lpstr>
      <vt:lpstr>Rodriguez_De_Mendoza</vt:lpstr>
      <vt:lpstr>San_Martin</vt:lpstr>
      <vt:lpstr>San_Martin_Provincia</vt:lpstr>
      <vt:lpstr>Sandia</vt:lpstr>
      <vt:lpstr>Tahuamanu</vt:lpstr>
      <vt:lpstr>Tambopata</vt:lpstr>
      <vt:lpstr>Tocache</vt:lpstr>
      <vt:lpstr>Ucayali</vt:lpstr>
      <vt:lpstr>Utcubamba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Cobián</dc:creator>
  <cp:lastModifiedBy>Jorge Cobián</cp:lastModifiedBy>
  <dcterms:created xsi:type="dcterms:W3CDTF">2025-02-10T19:44:35Z</dcterms:created>
  <dcterms:modified xsi:type="dcterms:W3CDTF">2025-02-24T22:39:09Z</dcterms:modified>
</cp:coreProperties>
</file>